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Matice3" sheetId="1" r:id="rId1"/>
    <sheet name="agregg" sheetId="2" r:id="rId2"/>
    <sheet name="zvirata" sheetId="3" r:id="rId3"/>
    <sheet name="sensitivity" sheetId="4" r:id="rId4"/>
    <sheet name="Matice 4" sheetId="5" r:id="rId5"/>
    <sheet name="kytky" sheetId="6" r:id="rId6"/>
  </sheets>
  <definedNames/>
  <calcPr fullCalcOnLoad="1"/>
</workbook>
</file>

<file path=xl/sharedStrings.xml><?xml version="1.0" encoding="utf-8"?>
<sst xmlns="http://schemas.openxmlformats.org/spreadsheetml/2006/main" count="313" uniqueCount="74">
  <si>
    <t>stari samice</t>
  </si>
  <si>
    <t>mladat</t>
  </si>
  <si>
    <t>d</t>
  </si>
  <si>
    <t>zije?</t>
  </si>
  <si>
    <t>mladat zije</t>
  </si>
  <si>
    <t>z toho samic</t>
  </si>
  <si>
    <t>Zvirata, sledovana individua, predpokladany maximalni vek 3 roky</t>
  </si>
  <si>
    <t>Kytky, klasifovany po stadiich (seme, mala sterilni, velka sterilni, kvetouci)</t>
  </si>
  <si>
    <t>A:</t>
  </si>
  <si>
    <t>seme</t>
  </si>
  <si>
    <t>malaster</t>
  </si>
  <si>
    <t>velkast</t>
  </si>
  <si>
    <t>kvete</t>
  </si>
  <si>
    <t>2000b</t>
  </si>
  <si>
    <t>pribylo 15 novych semenacu</t>
  </si>
  <si>
    <t>pribylo 10 novych semenacu</t>
  </si>
  <si>
    <t>Matice(3)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</si>
  <si>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</si>
  <si>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</si>
  <si>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</si>
  <si>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</si>
  <si>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</si>
  <si>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</si>
  <si>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</si>
  <si>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</si>
  <si>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</si>
  <si>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</si>
  <si>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Suma</t>
  </si>
  <si>
    <t>Lambda</t>
  </si>
  <si>
    <t>Matice(4)</t>
  </si>
  <si>
    <t>1lety</t>
  </si>
  <si>
    <t>2lety</t>
  </si>
  <si>
    <t>3lety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</si>
  <si>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</si>
  <si>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</si>
  <si>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</si>
  <si>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</si>
  <si>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</si>
  <si>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</si>
  <si>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</si>
  <si>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</si>
  <si>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</si>
  <si>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</si>
  <si>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sensitivity</t>
  </si>
  <si>
    <t>elasticity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</si>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</sst>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Matice3!$E$49:$E$96</c:f>
              <c:numCache/>
            </c:numRef>
          </c:xVal>
          <c:yVal>
            <c:numRef>
              <c:f>Matice3!$F$49:$F$96</c:f>
              <c:numCache/>
            </c:numRef>
          </c:yVal>
          <c:smooth val="0"/>
        </c:ser>
        <c:axId val="14485210"/>
        <c:axId val="63258027"/>
      </c:scatterChart>
      <c:valAx>
        <c:axId val="14485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8027"/>
        <c:crosses val="autoZero"/>
        <c:crossBetween val="midCat"/>
        <c:dispUnits/>
      </c:valAx>
      <c:valAx>
        <c:axId val="632580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852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49</xdr:row>
      <xdr:rowOff>114300</xdr:rowOff>
    </xdr:from>
    <xdr:to>
      <xdr:col>16</xdr:col>
      <xdr:colOff>581025</xdr:colOff>
      <xdr:row>68</xdr:row>
      <xdr:rowOff>57150</xdr:rowOff>
    </xdr:to>
    <xdr:graphicFrame>
      <xdr:nvGraphicFramePr>
        <xdr:cNvPr id="1" name="Chart 1"/>
        <xdr:cNvGraphicFramePr/>
      </xdr:nvGraphicFramePr>
      <xdr:xfrm>
        <a:off x="4476750" y="8048625"/>
        <a:ext cx="5857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3"/>
  <sheetViews>
    <sheetView tabSelected="1" workbookViewId="0" topLeftCell="A31">
      <selection activeCell="P47" sqref="P47"/>
    </sheetView>
  </sheetViews>
  <sheetFormatPr defaultColWidth="9.140625" defaultRowHeight="12.75"/>
  <sheetData>
    <row r="1" spans="1:30" ht="12.75">
      <c r="A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</row>
    <row r="2" spans="1:30" ht="12.75">
      <c r="A2">
        <v>0</v>
      </c>
      <c r="B2">
        <v>1.2</v>
      </c>
      <c r="C2">
        <f>7/3</f>
        <v>2.3333333333333335</v>
      </c>
      <c r="E2">
        <v>5</v>
      </c>
      <c r="F2">
        <f>$A2*E2+$B2*E3+$C2*E4</f>
        <v>30.666666666666668</v>
      </c>
      <c r="G2">
        <f aca="true" t="shared" si="0" ref="G2:N2">$A2*F2+$B2*F3+$C2*F4</f>
        <v>23.80952380952381</v>
      </c>
      <c r="H2">
        <f t="shared" si="0"/>
        <v>39.542857142857144</v>
      </c>
      <c r="I2">
        <f t="shared" si="0"/>
        <v>73.55646258503401</v>
      </c>
      <c r="J2">
        <f t="shared" si="0"/>
        <v>78.76789115646258</v>
      </c>
      <c r="K2">
        <f t="shared" si="0"/>
        <v>138.9266472303207</v>
      </c>
      <c r="L2">
        <f t="shared" si="0"/>
        <v>198.70874246841595</v>
      </c>
      <c r="M2">
        <f t="shared" si="0"/>
        <v>268.92460585866996</v>
      </c>
      <c r="N2">
        <f t="shared" si="0"/>
        <v>426.6687706788838</v>
      </c>
      <c r="O2">
        <f aca="true" t="shared" si="1" ref="O2:AD2">$A2*N2+$B2*N3+$C2*N4</f>
        <v>594.5421539755262</v>
      </c>
      <c r="P2">
        <f t="shared" si="1"/>
        <v>869.1386763578666</v>
      </c>
      <c r="Q2">
        <f t="shared" si="1"/>
        <v>1294.1991057467553</v>
      </c>
      <c r="R2">
        <f t="shared" si="1"/>
        <v>1845.2386563289333</v>
      </c>
      <c r="S2">
        <f t="shared" si="1"/>
        <v>2721.7981052263917</v>
      </c>
      <c r="T2">
        <f t="shared" si="1"/>
        <v>3968.6783299902827</v>
      </c>
      <c r="U2">
        <f t="shared" si="1"/>
        <v>5751.945615502011</v>
      </c>
      <c r="V2">
        <f t="shared" si="1"/>
        <v>8436.946107780803</v>
      </c>
      <c r="W2">
        <f t="shared" si="1"/>
        <v>12266.172246786518</v>
      </c>
      <c r="X2">
        <f t="shared" si="1"/>
        <v>17881.11469566347</v>
      </c>
      <c r="Y2">
        <f t="shared" si="1"/>
        <v>26115.748083429702</v>
      </c>
      <c r="Z2">
        <f t="shared" si="1"/>
        <v>38017.87928182657</v>
      </c>
      <c r="AA2">
        <f t="shared" si="1"/>
        <v>55471.69582744638</v>
      </c>
      <c r="AB2">
        <f t="shared" si="1"/>
        <v>80889.301337652</v>
      </c>
      <c r="AC2">
        <f t="shared" si="1"/>
        <v>117885.2082734388</v>
      </c>
      <c r="AD2">
        <f t="shared" si="1"/>
        <v>171955.1375569277</v>
      </c>
    </row>
    <row r="3" spans="1:30" ht="12.75">
      <c r="A3">
        <f>6/7</f>
        <v>0.8571428571428571</v>
      </c>
      <c r="B3">
        <v>0</v>
      </c>
      <c r="C3">
        <v>0</v>
      </c>
      <c r="E3">
        <v>10</v>
      </c>
      <c r="F3">
        <f>$A3*E2+$B3*E3+$C3*E4</f>
        <v>4.285714285714286</v>
      </c>
      <c r="G3">
        <f aca="true" t="shared" si="2" ref="G3:N3">$A3*F2+$B3*F3+$C3*F4</f>
        <v>26.285714285714285</v>
      </c>
      <c r="H3">
        <f t="shared" si="2"/>
        <v>20.408163265306122</v>
      </c>
      <c r="I3">
        <f t="shared" si="2"/>
        <v>33.89387755102041</v>
      </c>
      <c r="J3">
        <f t="shared" si="2"/>
        <v>63.048396501457724</v>
      </c>
      <c r="K3">
        <f t="shared" si="2"/>
        <v>67.51533527696792</v>
      </c>
      <c r="L3">
        <f t="shared" si="2"/>
        <v>119.07998334027488</v>
      </c>
      <c r="M3">
        <f t="shared" si="2"/>
        <v>170.32177925864224</v>
      </c>
      <c r="N3">
        <f t="shared" si="2"/>
        <v>230.5068050217171</v>
      </c>
      <c r="O3">
        <f aca="true" t="shared" si="3" ref="O3:AD3">$A3*N2+$B3*N3+$C3*N4</f>
        <v>365.71608915332894</v>
      </c>
      <c r="P3">
        <f t="shared" si="3"/>
        <v>509.60756055045096</v>
      </c>
      <c r="Q3">
        <f t="shared" si="3"/>
        <v>744.9760083067428</v>
      </c>
      <c r="R3">
        <f t="shared" si="3"/>
        <v>1109.3135192115044</v>
      </c>
      <c r="S3">
        <f t="shared" si="3"/>
        <v>1581.6331339962285</v>
      </c>
      <c r="T3">
        <f t="shared" si="3"/>
        <v>2332.969804479764</v>
      </c>
      <c r="U3">
        <f t="shared" si="3"/>
        <v>3401.7242828488133</v>
      </c>
      <c r="V3">
        <f t="shared" si="3"/>
        <v>4930.239099001723</v>
      </c>
      <c r="W3">
        <f t="shared" si="3"/>
        <v>7231.668092383545</v>
      </c>
      <c r="X3">
        <f t="shared" si="3"/>
        <v>10513.861925817015</v>
      </c>
      <c r="Y3">
        <f t="shared" si="3"/>
        <v>15326.669739140116</v>
      </c>
      <c r="Z3">
        <f t="shared" si="3"/>
        <v>22384.92692865403</v>
      </c>
      <c r="AA3">
        <f t="shared" si="3"/>
        <v>32586.75367013706</v>
      </c>
      <c r="AB3">
        <f t="shared" si="3"/>
        <v>47547.1678520969</v>
      </c>
      <c r="AC3">
        <f t="shared" si="3"/>
        <v>69333.68686084457</v>
      </c>
      <c r="AD3">
        <f t="shared" si="3"/>
        <v>101044.46423437611</v>
      </c>
    </row>
    <row r="4" spans="1:30" ht="12.75">
      <c r="A4">
        <v>0</v>
      </c>
      <c r="B4">
        <v>0.8</v>
      </c>
      <c r="C4">
        <v>0</v>
      </c>
      <c r="E4">
        <v>8</v>
      </c>
      <c r="F4">
        <f>$A4*E2+$B4*E3+$C4*E4</f>
        <v>8</v>
      </c>
      <c r="G4">
        <f aca="true" t="shared" si="4" ref="G4:N4">$A4*F2+$B4*F3+$C4*F4</f>
        <v>3.428571428571429</v>
      </c>
      <c r="H4">
        <f t="shared" si="4"/>
        <v>21.02857142857143</v>
      </c>
      <c r="I4">
        <f t="shared" si="4"/>
        <v>16.3265306122449</v>
      </c>
      <c r="J4">
        <f t="shared" si="4"/>
        <v>27.11510204081633</v>
      </c>
      <c r="K4">
        <f t="shared" si="4"/>
        <v>50.438717201166185</v>
      </c>
      <c r="L4">
        <f t="shared" si="4"/>
        <v>54.01226822157434</v>
      </c>
      <c r="M4">
        <f t="shared" si="4"/>
        <v>95.26398667221991</v>
      </c>
      <c r="N4">
        <f t="shared" si="4"/>
        <v>136.2574234069138</v>
      </c>
      <c r="O4">
        <f aca="true" t="shared" si="5" ref="O4:AD4">$A4*N2+$B4*N3+$C4*N4</f>
        <v>184.4054440173737</v>
      </c>
      <c r="P4">
        <f t="shared" si="5"/>
        <v>292.57287132266316</v>
      </c>
      <c r="Q4">
        <f t="shared" si="5"/>
        <v>407.68604844036076</v>
      </c>
      <c r="R4">
        <f t="shared" si="5"/>
        <v>595.9808066453942</v>
      </c>
      <c r="S4">
        <f t="shared" si="5"/>
        <v>887.4508153692036</v>
      </c>
      <c r="T4">
        <f t="shared" si="5"/>
        <v>1265.306507196983</v>
      </c>
      <c r="U4">
        <f t="shared" si="5"/>
        <v>1866.3758435838115</v>
      </c>
      <c r="V4">
        <f t="shared" si="5"/>
        <v>2721.3794262790507</v>
      </c>
      <c r="W4">
        <f t="shared" si="5"/>
        <v>3944.1912792013786</v>
      </c>
      <c r="X4">
        <f t="shared" si="5"/>
        <v>5785.334473906836</v>
      </c>
      <c r="Y4">
        <f t="shared" si="5"/>
        <v>8411.089540653613</v>
      </c>
      <c r="Z4">
        <f t="shared" si="5"/>
        <v>12261.335791312093</v>
      </c>
      <c r="AA4">
        <f t="shared" si="5"/>
        <v>17907.941542923225</v>
      </c>
      <c r="AB4">
        <f t="shared" si="5"/>
        <v>26069.402936109647</v>
      </c>
      <c r="AC4">
        <f t="shared" si="5"/>
        <v>38037.73428167752</v>
      </c>
      <c r="AD4">
        <f t="shared" si="5"/>
        <v>55466.94948867566</v>
      </c>
    </row>
    <row r="6" spans="4:30" ht="12.75">
      <c r="D6" t="s">
        <v>27</v>
      </c>
      <c r="E6">
        <f>SUM(E2:E4)</f>
        <v>23</v>
      </c>
      <c r="F6">
        <f>SUM(F2:F4)</f>
        <v>42.952380952380956</v>
      </c>
      <c r="G6">
        <f aca="true" t="shared" si="6" ref="G6:N6">SUM(G2:G4)</f>
        <v>53.523809523809526</v>
      </c>
      <c r="H6">
        <f t="shared" si="6"/>
        <v>80.9795918367347</v>
      </c>
      <c r="I6">
        <f t="shared" si="6"/>
        <v>123.77687074829932</v>
      </c>
      <c r="J6">
        <f t="shared" si="6"/>
        <v>168.93138969873664</v>
      </c>
      <c r="K6">
        <f t="shared" si="6"/>
        <v>256.8806997084548</v>
      </c>
      <c r="L6">
        <f t="shared" si="6"/>
        <v>371.8009940302652</v>
      </c>
      <c r="M6">
        <f t="shared" si="6"/>
        <v>534.5103717895322</v>
      </c>
      <c r="N6">
        <f t="shared" si="6"/>
        <v>793.4329991075147</v>
      </c>
      <c r="O6">
        <f>SUM(O2:O4)</f>
        <v>1144.6636871462288</v>
      </c>
      <c r="P6">
        <f>SUM(P2:P4)</f>
        <v>1671.3191082309806</v>
      </c>
      <c r="Q6">
        <f>SUM(Q2:Q4)</f>
        <v>2446.8611624938585</v>
      </c>
      <c r="R6">
        <f>SUM(R2:R4)</f>
        <v>3550.532982185832</v>
      </c>
      <c r="S6">
        <f aca="true" t="shared" si="7" ref="S6:AD6">SUM(S2:S4)</f>
        <v>5190.882054591824</v>
      </c>
      <c r="T6">
        <f t="shared" si="7"/>
        <v>7566.95464166703</v>
      </c>
      <c r="U6">
        <f t="shared" si="7"/>
        <v>11020.045741934637</v>
      </c>
      <c r="V6">
        <f t="shared" si="7"/>
        <v>16088.564633061576</v>
      </c>
      <c r="W6">
        <f t="shared" si="7"/>
        <v>23442.031618371442</v>
      </c>
      <c r="X6">
        <f t="shared" si="7"/>
        <v>34180.31109538732</v>
      </c>
      <c r="Y6">
        <f t="shared" si="7"/>
        <v>49853.507363223434</v>
      </c>
      <c r="Z6">
        <f t="shared" si="7"/>
        <v>72664.1420017927</v>
      </c>
      <c r="AA6">
        <f t="shared" si="7"/>
        <v>105966.39104050666</v>
      </c>
      <c r="AB6">
        <f t="shared" si="7"/>
        <v>154505.87212585856</v>
      </c>
      <c r="AC6">
        <f t="shared" si="7"/>
        <v>225256.62941596087</v>
      </c>
      <c r="AD6">
        <f t="shared" si="7"/>
        <v>328466.5512799794</v>
      </c>
    </row>
    <row r="7" spans="4:30" ht="12.75">
      <c r="D7" t="s">
        <v>28</v>
      </c>
      <c r="F7">
        <f>F6/E6</f>
        <v>1.8674948240165634</v>
      </c>
      <c r="G7">
        <f aca="true" t="shared" si="8" ref="G7:N7">G6/F6</f>
        <v>1.246119733924612</v>
      </c>
      <c r="H7">
        <f t="shared" si="8"/>
        <v>1.5129639044229792</v>
      </c>
      <c r="I7">
        <f t="shared" si="8"/>
        <v>1.5284946236559138</v>
      </c>
      <c r="J7">
        <f t="shared" si="8"/>
        <v>1.3648057886538365</v>
      </c>
      <c r="K7">
        <f t="shared" si="8"/>
        <v>1.520621479326976</v>
      </c>
      <c r="L7">
        <f t="shared" si="8"/>
        <v>1.4473683482341744</v>
      </c>
      <c r="M7">
        <f t="shared" si="8"/>
        <v>1.4376249132513674</v>
      </c>
      <c r="N7">
        <f t="shared" si="8"/>
        <v>1.484410857082368</v>
      </c>
      <c r="O7">
        <f aca="true" t="shared" si="9" ref="O7:AD7">O6/N6</f>
        <v>1.4426721455167513</v>
      </c>
      <c r="P7">
        <f t="shared" si="9"/>
        <v>1.4600962072954033</v>
      </c>
      <c r="Q7">
        <f t="shared" si="9"/>
        <v>1.4640299093353608</v>
      </c>
      <c r="R7">
        <f t="shared" si="9"/>
        <v>1.4510561680447385</v>
      </c>
      <c r="S7">
        <f t="shared" si="9"/>
        <v>1.462000798369189</v>
      </c>
      <c r="T7">
        <f t="shared" si="9"/>
        <v>1.4577396600589962</v>
      </c>
      <c r="U7">
        <f t="shared" si="9"/>
        <v>1.4563382845264257</v>
      </c>
      <c r="V7">
        <f t="shared" si="9"/>
        <v>1.4599362842787194</v>
      </c>
      <c r="W7">
        <f t="shared" si="9"/>
        <v>1.457061717625119</v>
      </c>
      <c r="X7">
        <f t="shared" si="9"/>
        <v>1.4580780220687153</v>
      </c>
      <c r="Y7">
        <f t="shared" si="9"/>
        <v>1.458544576264879</v>
      </c>
      <c r="Z7">
        <f t="shared" si="9"/>
        <v>1.4575532564313922</v>
      </c>
      <c r="AA7">
        <f t="shared" si="9"/>
        <v>1.4583037536986585</v>
      </c>
      <c r="AB7">
        <f t="shared" si="9"/>
        <v>1.4580648695188385</v>
      </c>
      <c r="AC7">
        <f t="shared" si="9"/>
        <v>1.457916299986771</v>
      </c>
      <c r="AD7">
        <f t="shared" si="9"/>
        <v>1.4581881657894746</v>
      </c>
    </row>
    <row r="12" spans="1:30" ht="12.75">
      <c r="A12" t="s">
        <v>16</v>
      </c>
      <c r="E12" t="s">
        <v>17</v>
      </c>
      <c r="F12" t="s">
        <v>18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25</v>
      </c>
      <c r="N12" t="s">
        <v>26</v>
      </c>
      <c r="O12" t="s">
        <v>33</v>
      </c>
      <c r="P12" t="s">
        <v>34</v>
      </c>
      <c r="Q12" t="s">
        <v>35</v>
      </c>
      <c r="R12" t="s">
        <v>36</v>
      </c>
      <c r="S12" t="s">
        <v>37</v>
      </c>
      <c r="T12" t="s">
        <v>38</v>
      </c>
      <c r="U12" t="s">
        <v>39</v>
      </c>
      <c r="V12" t="s">
        <v>40</v>
      </c>
      <c r="W12" t="s">
        <v>41</v>
      </c>
      <c r="X12" t="s">
        <v>42</v>
      </c>
      <c r="Y12" t="s">
        <v>45</v>
      </c>
      <c r="Z12" t="s">
        <v>46</v>
      </c>
      <c r="AA12" t="s">
        <v>47</v>
      </c>
      <c r="AB12" t="s">
        <v>48</v>
      </c>
      <c r="AC12" t="s">
        <v>49</v>
      </c>
      <c r="AD12" t="s">
        <v>50</v>
      </c>
    </row>
    <row r="13" spans="1:30" ht="12.75">
      <c r="A13">
        <v>0</v>
      </c>
      <c r="B13">
        <v>1</v>
      </c>
      <c r="C13">
        <v>2.25</v>
      </c>
      <c r="E13">
        <v>5</v>
      </c>
      <c r="F13">
        <f aca="true" t="shared" si="10" ref="F13:AD13">$A13*E13+$B13*E14+$C13*E15</f>
        <v>28</v>
      </c>
      <c r="G13">
        <f t="shared" si="10"/>
        <v>22.285714285714285</v>
      </c>
      <c r="H13">
        <f t="shared" si="10"/>
        <v>31.714285714285715</v>
      </c>
      <c r="I13">
        <f t="shared" si="10"/>
        <v>62.30204081632653</v>
      </c>
      <c r="J13">
        <f t="shared" si="10"/>
        <v>61.56734693877551</v>
      </c>
      <c r="K13">
        <f t="shared" si="10"/>
        <v>102.33236151603498</v>
      </c>
      <c r="L13">
        <f t="shared" si="10"/>
        <v>148.89516034985422</v>
      </c>
      <c r="M13">
        <f t="shared" si="10"/>
        <v>182.70307371928362</v>
      </c>
      <c r="N13">
        <f t="shared" si="10"/>
        <v>285.5086380674719</v>
      </c>
      <c r="O13">
        <f t="shared" si="10"/>
        <v>386.326596299161</v>
      </c>
      <c r="P13">
        <f t="shared" si="10"/>
        <v>526.6064320818706</v>
      </c>
      <c r="Q13">
        <f t="shared" si="10"/>
        <v>771.6361241319519</v>
      </c>
      <c r="R13">
        <f t="shared" si="10"/>
        <v>1047.423690360309</v>
      </c>
      <c r="S13">
        <f t="shared" si="10"/>
        <v>1473.8808873251305</v>
      </c>
      <c r="T13">
        <f t="shared" si="10"/>
        <v>2088.3160403981333</v>
      </c>
      <c r="U13">
        <f t="shared" si="10"/>
        <v>2879.3515971203024</v>
      </c>
      <c r="V13">
        <f t="shared" si="10"/>
        <v>4063.972832214315</v>
      </c>
      <c r="W13">
        <f t="shared" si="10"/>
        <v>5689.98897414595</v>
      </c>
      <c r="X13">
        <f t="shared" si="10"/>
        <v>7925.833463169307</v>
      </c>
      <c r="Y13">
        <f t="shared" si="10"/>
        <v>11147.262918970042</v>
      </c>
      <c r="Z13">
        <f t="shared" si="10"/>
        <v>15572.411671398871</v>
      </c>
      <c r="AA13">
        <f t="shared" si="10"/>
        <v>21783.225559435537</v>
      </c>
      <c r="AB13">
        <f t="shared" si="10"/>
        <v>30546.415650467097</v>
      </c>
      <c r="AC13">
        <f t="shared" si="10"/>
        <v>42697.34277253158</v>
      </c>
      <c r="AD13">
        <f t="shared" si="10"/>
        <v>59791.04713495806</v>
      </c>
    </row>
    <row r="14" spans="1:30" ht="12.75">
      <c r="A14">
        <f>6/7</f>
        <v>0.8571428571428571</v>
      </c>
      <c r="B14">
        <v>0</v>
      </c>
      <c r="C14">
        <v>0</v>
      </c>
      <c r="E14">
        <v>10</v>
      </c>
      <c r="F14">
        <f aca="true" t="shared" si="11" ref="F14:AD14">$A14*E13+$B14*E14+$C14*E15</f>
        <v>4.285714285714286</v>
      </c>
      <c r="G14">
        <f t="shared" si="11"/>
        <v>24</v>
      </c>
      <c r="H14">
        <f t="shared" si="11"/>
        <v>19.10204081632653</v>
      </c>
      <c r="I14">
        <f t="shared" si="11"/>
        <v>27.183673469387756</v>
      </c>
      <c r="J14">
        <f t="shared" si="11"/>
        <v>53.40174927113702</v>
      </c>
      <c r="K14">
        <f t="shared" si="11"/>
        <v>52.772011661807575</v>
      </c>
      <c r="L14">
        <f t="shared" si="11"/>
        <v>87.71345272802998</v>
      </c>
      <c r="M14">
        <f t="shared" si="11"/>
        <v>127.6244231570179</v>
      </c>
      <c r="N14">
        <f t="shared" si="11"/>
        <v>156.6026346165288</v>
      </c>
      <c r="O14">
        <f t="shared" si="11"/>
        <v>244.72168977211876</v>
      </c>
      <c r="P14">
        <f t="shared" si="11"/>
        <v>331.137082542138</v>
      </c>
      <c r="Q14">
        <f t="shared" si="11"/>
        <v>451.3769417844605</v>
      </c>
      <c r="R14">
        <f t="shared" si="11"/>
        <v>661.4023921131015</v>
      </c>
      <c r="S14">
        <f t="shared" si="11"/>
        <v>897.7917345945505</v>
      </c>
      <c r="T14">
        <f t="shared" si="11"/>
        <v>1263.3264748501117</v>
      </c>
      <c r="U14">
        <f t="shared" si="11"/>
        <v>1789.985177484114</v>
      </c>
      <c r="V14">
        <f t="shared" si="11"/>
        <v>2468.0156546745447</v>
      </c>
      <c r="W14">
        <f t="shared" si="11"/>
        <v>3483.405284755127</v>
      </c>
      <c r="X14">
        <f t="shared" si="11"/>
        <v>4877.133406410814</v>
      </c>
      <c r="Y14">
        <f t="shared" si="11"/>
        <v>6793.571539859406</v>
      </c>
      <c r="Z14">
        <f t="shared" si="11"/>
        <v>9554.796787688607</v>
      </c>
      <c r="AA14">
        <f t="shared" si="11"/>
        <v>13347.781432627604</v>
      </c>
      <c r="AB14">
        <f t="shared" si="11"/>
        <v>18671.33619380189</v>
      </c>
      <c r="AC14">
        <f t="shared" si="11"/>
        <v>26182.641986114653</v>
      </c>
      <c r="AD14">
        <f t="shared" si="11"/>
        <v>36597.72237645563</v>
      </c>
    </row>
    <row r="15" spans="1:30" ht="12.75">
      <c r="A15">
        <v>0</v>
      </c>
      <c r="B15">
        <v>0.8</v>
      </c>
      <c r="C15">
        <v>0</v>
      </c>
      <c r="E15">
        <v>8</v>
      </c>
      <c r="F15">
        <f aca="true" t="shared" si="12" ref="F15:AD15">$A15*E13+$B15*E14+$C15*E15</f>
        <v>8</v>
      </c>
      <c r="G15">
        <f t="shared" si="12"/>
        <v>3.428571428571429</v>
      </c>
      <c r="H15">
        <f t="shared" si="12"/>
        <v>19.200000000000003</v>
      </c>
      <c r="I15">
        <f t="shared" si="12"/>
        <v>15.281632653061223</v>
      </c>
      <c r="J15">
        <f t="shared" si="12"/>
        <v>21.746938775510205</v>
      </c>
      <c r="K15">
        <f t="shared" si="12"/>
        <v>42.72139941690962</v>
      </c>
      <c r="L15">
        <f t="shared" si="12"/>
        <v>42.21760932944606</v>
      </c>
      <c r="M15">
        <f t="shared" si="12"/>
        <v>70.17076218242399</v>
      </c>
      <c r="N15">
        <f t="shared" si="12"/>
        <v>102.09953852561432</v>
      </c>
      <c r="O15">
        <f t="shared" si="12"/>
        <v>125.28210769322305</v>
      </c>
      <c r="P15">
        <f t="shared" si="12"/>
        <v>195.77735181769503</v>
      </c>
      <c r="Q15">
        <f t="shared" si="12"/>
        <v>264.9096660337104</v>
      </c>
      <c r="R15">
        <f t="shared" si="12"/>
        <v>361.10155342756843</v>
      </c>
      <c r="S15">
        <f t="shared" si="12"/>
        <v>529.1219136904813</v>
      </c>
      <c r="T15">
        <f t="shared" si="12"/>
        <v>718.2333876756404</v>
      </c>
      <c r="U15">
        <f t="shared" si="12"/>
        <v>1010.6611798800894</v>
      </c>
      <c r="V15">
        <f t="shared" si="12"/>
        <v>1431.9881419872913</v>
      </c>
      <c r="W15">
        <f t="shared" si="12"/>
        <v>1974.4125237396358</v>
      </c>
      <c r="X15">
        <f t="shared" si="12"/>
        <v>2786.7242278041017</v>
      </c>
      <c r="Y15">
        <f t="shared" si="12"/>
        <v>3901.7067251286517</v>
      </c>
      <c r="Z15">
        <f t="shared" si="12"/>
        <v>5434.857231887525</v>
      </c>
      <c r="AA15">
        <f t="shared" si="12"/>
        <v>7643.837430150886</v>
      </c>
      <c r="AB15">
        <f t="shared" si="12"/>
        <v>10678.225146102084</v>
      </c>
      <c r="AC15">
        <f t="shared" si="12"/>
        <v>14937.068955041512</v>
      </c>
      <c r="AD15">
        <f t="shared" si="12"/>
        <v>20946.113588891723</v>
      </c>
    </row>
    <row r="17" spans="4:30" ht="12.75">
      <c r="D17" t="s">
        <v>27</v>
      </c>
      <c r="E17">
        <f>SUM(E13:E15)</f>
        <v>23</v>
      </c>
      <c r="F17">
        <f>SUM(F13:F15)</f>
        <v>40.285714285714285</v>
      </c>
      <c r="G17">
        <f aca="true" t="shared" si="13" ref="G17:R17">SUM(G13:G15)</f>
        <v>49.714285714285715</v>
      </c>
      <c r="H17">
        <f t="shared" si="13"/>
        <v>70.01632653061225</v>
      </c>
      <c r="I17">
        <f t="shared" si="13"/>
        <v>104.76734693877552</v>
      </c>
      <c r="J17">
        <f t="shared" si="13"/>
        <v>136.71603498542274</v>
      </c>
      <c r="K17">
        <f t="shared" si="13"/>
        <v>197.82577259475215</v>
      </c>
      <c r="L17">
        <f t="shared" si="13"/>
        <v>278.82622240733025</v>
      </c>
      <c r="M17">
        <f t="shared" si="13"/>
        <v>380.4982590587255</v>
      </c>
      <c r="N17">
        <f t="shared" si="13"/>
        <v>544.210811209615</v>
      </c>
      <c r="O17">
        <f t="shared" si="13"/>
        <v>756.3303937645028</v>
      </c>
      <c r="P17">
        <f t="shared" si="13"/>
        <v>1053.5208664417037</v>
      </c>
      <c r="Q17">
        <f t="shared" si="13"/>
        <v>1487.9227319501229</v>
      </c>
      <c r="R17">
        <f t="shared" si="13"/>
        <v>2069.927635900979</v>
      </c>
      <c r="S17">
        <f aca="true" t="shared" si="14" ref="S17:AD17">SUM(S13:S15)</f>
        <v>2900.794535610162</v>
      </c>
      <c r="T17">
        <f t="shared" si="14"/>
        <v>4069.8759029238854</v>
      </c>
      <c r="U17">
        <f t="shared" si="14"/>
        <v>5679.997954484506</v>
      </c>
      <c r="V17">
        <f t="shared" si="14"/>
        <v>7963.976628876151</v>
      </c>
      <c r="W17">
        <f t="shared" si="14"/>
        <v>11147.806782640713</v>
      </c>
      <c r="X17">
        <f t="shared" si="14"/>
        <v>15589.691097384222</v>
      </c>
      <c r="Y17">
        <f t="shared" si="14"/>
        <v>21842.5411839581</v>
      </c>
      <c r="Z17">
        <f t="shared" si="14"/>
        <v>30562.065690975003</v>
      </c>
      <c r="AA17">
        <f t="shared" si="14"/>
        <v>42774.84442221403</v>
      </c>
      <c r="AB17">
        <f t="shared" si="14"/>
        <v>59895.97699037108</v>
      </c>
      <c r="AC17">
        <f t="shared" si="14"/>
        <v>83817.05371368774</v>
      </c>
      <c r="AD17">
        <f t="shared" si="14"/>
        <v>117334.88310030542</v>
      </c>
    </row>
    <row r="18" spans="4:30" ht="12.75">
      <c r="D18" t="s">
        <v>28</v>
      </c>
      <c r="F18">
        <f aca="true" t="shared" si="15" ref="F18:AD18">F17/E17</f>
        <v>1.7515527950310559</v>
      </c>
      <c r="G18">
        <f t="shared" si="15"/>
        <v>1.2340425531914894</v>
      </c>
      <c r="H18">
        <f t="shared" si="15"/>
        <v>1.4083743842364531</v>
      </c>
      <c r="I18">
        <f t="shared" si="15"/>
        <v>1.4963273871983211</v>
      </c>
      <c r="J18">
        <f t="shared" si="15"/>
        <v>1.3049489080344618</v>
      </c>
      <c r="K18">
        <f t="shared" si="15"/>
        <v>1.4469829571625976</v>
      </c>
      <c r="L18">
        <f t="shared" si="15"/>
        <v>1.409453473883346</v>
      </c>
      <c r="M18">
        <f t="shared" si="15"/>
        <v>1.3646430230757318</v>
      </c>
      <c r="N18">
        <f t="shared" si="15"/>
        <v>1.4302583474517878</v>
      </c>
      <c r="O18">
        <f t="shared" si="15"/>
        <v>1.3897746575144483</v>
      </c>
      <c r="P18">
        <f t="shared" si="15"/>
        <v>1.3929373659016757</v>
      </c>
      <c r="Q18">
        <f t="shared" si="15"/>
        <v>1.4123334234238982</v>
      </c>
      <c r="R18">
        <f t="shared" si="15"/>
        <v>1.391152639484216</v>
      </c>
      <c r="S18">
        <f t="shared" si="15"/>
        <v>1.4013990080129204</v>
      </c>
      <c r="T18">
        <f t="shared" si="15"/>
        <v>1.4030210871408084</v>
      </c>
      <c r="U18">
        <f t="shared" si="15"/>
        <v>1.3956194463825973</v>
      </c>
      <c r="V18">
        <f t="shared" si="15"/>
        <v>1.4021090663577411</v>
      </c>
      <c r="W18">
        <f t="shared" si="15"/>
        <v>1.3997789423716394</v>
      </c>
      <c r="X18">
        <f t="shared" si="15"/>
        <v>1.3984536511397363</v>
      </c>
      <c r="Y18">
        <f t="shared" si="15"/>
        <v>1.4010887738258673</v>
      </c>
      <c r="Z18">
        <f t="shared" si="15"/>
        <v>1.399199178959123</v>
      </c>
      <c r="AA18">
        <f t="shared" si="15"/>
        <v>1.3996058006918515</v>
      </c>
      <c r="AB18">
        <f t="shared" si="15"/>
        <v>1.400261714552622</v>
      </c>
      <c r="AC18">
        <f t="shared" si="15"/>
        <v>1.399377018712997</v>
      </c>
      <c r="AD18">
        <f t="shared" si="15"/>
        <v>1.3998927175502</v>
      </c>
    </row>
    <row r="23" spans="1:30" ht="12.75">
      <c r="A23" t="s">
        <v>29</v>
      </c>
      <c r="F23" t="s">
        <v>17</v>
      </c>
      <c r="G23" t="s">
        <v>18</v>
      </c>
      <c r="H23" t="s">
        <v>19</v>
      </c>
      <c r="I23" t="s">
        <v>20</v>
      </c>
      <c r="J23" t="s">
        <v>21</v>
      </c>
      <c r="K23" t="s">
        <v>22</v>
      </c>
      <c r="L23" t="s">
        <v>23</v>
      </c>
      <c r="M23" t="s">
        <v>24</v>
      </c>
      <c r="N23" t="s">
        <v>25</v>
      </c>
      <c r="O23" t="s">
        <v>26</v>
      </c>
      <c r="P23" t="s">
        <v>33</v>
      </c>
      <c r="Q23" t="s">
        <v>34</v>
      </c>
      <c r="R23" t="s">
        <v>35</v>
      </c>
      <c r="S23" t="s">
        <v>36</v>
      </c>
      <c r="T23" t="s">
        <v>37</v>
      </c>
      <c r="U23" t="s">
        <v>38</v>
      </c>
      <c r="V23" t="s">
        <v>39</v>
      </c>
      <c r="W23" t="s">
        <v>40</v>
      </c>
      <c r="X23" t="s">
        <v>41</v>
      </c>
      <c r="Y23" t="s">
        <v>42</v>
      </c>
      <c r="Z23" t="s">
        <v>45</v>
      </c>
      <c r="AA23" t="s">
        <v>46</v>
      </c>
      <c r="AB23" t="s">
        <v>47</v>
      </c>
      <c r="AC23" t="s">
        <v>48</v>
      </c>
      <c r="AD23" t="s">
        <v>49</v>
      </c>
    </row>
    <row r="24" spans="1:30" ht="12.75">
      <c r="A24">
        <v>0</v>
      </c>
      <c r="B24">
        <f>2*B26</f>
        <v>1.7142857142857142</v>
      </c>
      <c r="C24">
        <f>10/3*C27</f>
        <v>2.666666666666667</v>
      </c>
      <c r="D24">
        <v>0</v>
      </c>
      <c r="F24">
        <v>5</v>
      </c>
      <c r="G24">
        <f>$A24*F24+$B24*F25+$C24*F26+$D24*F27</f>
        <v>38.47619047619048</v>
      </c>
      <c r="H24">
        <f aca="true" t="shared" si="16" ref="H24:O24">$A24*G24+$B24*G25+$C24*G26+$D24*G27</f>
        <v>28.42857142857143</v>
      </c>
      <c r="I24">
        <f t="shared" si="16"/>
        <v>50.30204081632654</v>
      </c>
      <c r="J24">
        <f t="shared" si="16"/>
        <v>88.84217687074832</v>
      </c>
      <c r="K24">
        <f t="shared" si="16"/>
        <v>98.28758017492714</v>
      </c>
      <c r="L24">
        <f t="shared" si="16"/>
        <v>173.730029154519</v>
      </c>
      <c r="M24">
        <f t="shared" si="16"/>
        <v>241.5145378314592</v>
      </c>
      <c r="N24">
        <f t="shared" si="16"/>
        <v>339.61215160349866</v>
      </c>
      <c r="O24">
        <f t="shared" si="16"/>
        <v>527.2293854703399</v>
      </c>
      <c r="P24">
        <f aca="true" t="shared" si="17" ref="P24:AD24">$A24*O24+$B24*O25+$C24*O26+$D24*O27</f>
        <v>737.2465679934951</v>
      </c>
      <c r="Q24">
        <f t="shared" si="17"/>
        <v>1092.0507976207195</v>
      </c>
      <c r="R24">
        <f t="shared" si="17"/>
        <v>1604.815548462971</v>
      </c>
      <c r="S24">
        <f t="shared" si="17"/>
        <v>2312.194361224852</v>
      </c>
      <c r="T24">
        <f t="shared" si="17"/>
        <v>3410.6985104666655</v>
      </c>
      <c r="U24">
        <f t="shared" si="17"/>
        <v>4960.742531652679</v>
      </c>
      <c r="V24">
        <f t="shared" si="17"/>
        <v>7235.752819768351</v>
      </c>
      <c r="W24">
        <f t="shared" si="17"/>
        <v>10595.008036534888</v>
      </c>
      <c r="X24">
        <f t="shared" si="17"/>
        <v>15432.942046197286</v>
      </c>
      <c r="Y24">
        <f t="shared" si="17"/>
        <v>22556.127430080425</v>
      </c>
      <c r="Z24">
        <f t="shared" si="17"/>
        <v>32937.861648614526</v>
      </c>
      <c r="AA24">
        <f t="shared" si="17"/>
        <v>48062.91303358272</v>
      </c>
      <c r="AB24">
        <f t="shared" si="17"/>
        <v>70214.14944743282</v>
      </c>
      <c r="AC24">
        <f t="shared" si="17"/>
        <v>102492.06897250519</v>
      </c>
      <c r="AD24">
        <f t="shared" si="17"/>
        <v>149646.38017703377</v>
      </c>
    </row>
    <row r="25" spans="1:30" ht="12.75">
      <c r="A25">
        <v>0.65</v>
      </c>
      <c r="B25">
        <v>0</v>
      </c>
      <c r="C25">
        <v>0</v>
      </c>
      <c r="D25">
        <v>0</v>
      </c>
      <c r="F25">
        <v>10</v>
      </c>
      <c r="G25">
        <f>$A25*F24+$B25*F25+$C25*F26+$D25*F27</f>
        <v>3.25</v>
      </c>
      <c r="H25">
        <f aca="true" t="shared" si="18" ref="H25:O25">$A25*G24+$B25*G25+$C25*G26+$D25*G27</f>
        <v>25.009523809523813</v>
      </c>
      <c r="I25">
        <f t="shared" si="18"/>
        <v>18.47857142857143</v>
      </c>
      <c r="J25">
        <f t="shared" si="18"/>
        <v>32.696326530612254</v>
      </c>
      <c r="K25">
        <f t="shared" si="18"/>
        <v>57.74741496598641</v>
      </c>
      <c r="L25">
        <f t="shared" si="18"/>
        <v>63.88692711370265</v>
      </c>
      <c r="M25">
        <f t="shared" si="18"/>
        <v>112.92451895043736</v>
      </c>
      <c r="N25">
        <f t="shared" si="18"/>
        <v>156.9844495904485</v>
      </c>
      <c r="O25">
        <f t="shared" si="18"/>
        <v>220.74789854227413</v>
      </c>
      <c r="P25">
        <f aca="true" t="shared" si="19" ref="P25:AD25">$A25*O24+$B25*O25+$C25*O26+$D25*O27</f>
        <v>342.699100555721</v>
      </c>
      <c r="Q25">
        <f t="shared" si="19"/>
        <v>479.21026919577184</v>
      </c>
      <c r="R25">
        <f t="shared" si="19"/>
        <v>709.8330184534677</v>
      </c>
      <c r="S25">
        <f t="shared" si="19"/>
        <v>1043.130106500931</v>
      </c>
      <c r="T25">
        <f t="shared" si="19"/>
        <v>1502.926334796154</v>
      </c>
      <c r="U25">
        <f t="shared" si="19"/>
        <v>2216.954031803333</v>
      </c>
      <c r="V25">
        <f t="shared" si="19"/>
        <v>3224.4826455742414</v>
      </c>
      <c r="W25">
        <f t="shared" si="19"/>
        <v>4703.239332849428</v>
      </c>
      <c r="X25">
        <f t="shared" si="19"/>
        <v>6886.7552237476775</v>
      </c>
      <c r="Y25">
        <f t="shared" si="19"/>
        <v>10031.412330028235</v>
      </c>
      <c r="Z25">
        <f t="shared" si="19"/>
        <v>14661.482829552277</v>
      </c>
      <c r="AA25">
        <f t="shared" si="19"/>
        <v>21409.610071599443</v>
      </c>
      <c r="AB25">
        <f t="shared" si="19"/>
        <v>31240.89347182877</v>
      </c>
      <c r="AC25">
        <f t="shared" si="19"/>
        <v>45639.19714083133</v>
      </c>
      <c r="AD25">
        <f t="shared" si="19"/>
        <v>66619.84483212838</v>
      </c>
    </row>
    <row r="26" spans="1:30" ht="12.75">
      <c r="A26">
        <v>0</v>
      </c>
      <c r="B26">
        <f>6/7</f>
        <v>0.8571428571428571</v>
      </c>
      <c r="C26">
        <v>0</v>
      </c>
      <c r="D26">
        <v>0</v>
      </c>
      <c r="F26">
        <v>8</v>
      </c>
      <c r="G26">
        <f>$A26*F24+$B26*F25+$C26*F26+$D26*F27</f>
        <v>8.571428571428571</v>
      </c>
      <c r="H26">
        <f aca="true" t="shared" si="20" ref="H26:O26">$A26*G24+$B26*G25+$C26*G26+$D26*G27</f>
        <v>2.7857142857142856</v>
      </c>
      <c r="I26">
        <f t="shared" si="20"/>
        <v>21.436734693877554</v>
      </c>
      <c r="J26">
        <f t="shared" si="20"/>
        <v>15.838775510204083</v>
      </c>
      <c r="K26">
        <f t="shared" si="20"/>
        <v>28.02542274052479</v>
      </c>
      <c r="L26">
        <f t="shared" si="20"/>
        <v>49.497784256559775</v>
      </c>
      <c r="M26">
        <f t="shared" si="20"/>
        <v>54.76022324031655</v>
      </c>
      <c r="N26">
        <f t="shared" si="20"/>
        <v>96.79244481466058</v>
      </c>
      <c r="O26">
        <f t="shared" si="20"/>
        <v>134.55809964895585</v>
      </c>
      <c r="P26">
        <f aca="true" t="shared" si="21" ref="P26:AD26">$A26*O24+$B26*O25+$C26*O26+$D26*O27</f>
        <v>189.21248446480638</v>
      </c>
      <c r="Q26">
        <f t="shared" si="21"/>
        <v>293.74208619061795</v>
      </c>
      <c r="R26">
        <f t="shared" si="21"/>
        <v>410.7516593106616</v>
      </c>
      <c r="S26">
        <f t="shared" si="21"/>
        <v>608.4283015315438</v>
      </c>
      <c r="T26">
        <f t="shared" si="21"/>
        <v>894.111519857941</v>
      </c>
      <c r="U26">
        <f t="shared" si="21"/>
        <v>1288.2225726824176</v>
      </c>
      <c r="V26">
        <f t="shared" si="21"/>
        <v>1900.246312974285</v>
      </c>
      <c r="W26">
        <f t="shared" si="21"/>
        <v>2763.8422676350638</v>
      </c>
      <c r="X26">
        <f t="shared" si="21"/>
        <v>4031.347999585224</v>
      </c>
      <c r="Y26">
        <f t="shared" si="21"/>
        <v>5902.93304892658</v>
      </c>
      <c r="Z26">
        <f t="shared" si="21"/>
        <v>8598.353425738487</v>
      </c>
      <c r="AA26">
        <f t="shared" si="21"/>
        <v>12566.985282473379</v>
      </c>
      <c r="AB26">
        <f t="shared" si="21"/>
        <v>18351.094347085236</v>
      </c>
      <c r="AC26">
        <f t="shared" si="21"/>
        <v>26777.908690138946</v>
      </c>
      <c r="AD26">
        <f t="shared" si="21"/>
        <v>39119.31183499828</v>
      </c>
    </row>
    <row r="27" spans="1:30" ht="12.75">
      <c r="A27">
        <v>0</v>
      </c>
      <c r="B27">
        <v>0</v>
      </c>
      <c r="C27">
        <v>0.8</v>
      </c>
      <c r="D27">
        <v>0</v>
      </c>
      <c r="F27">
        <v>3</v>
      </c>
      <c r="G27">
        <f>$A27*F24+$B27*F25+$C27*F26+$D27*F27</f>
        <v>6.4</v>
      </c>
      <c r="H27">
        <f aca="true" t="shared" si="22" ref="H27:O27">$A27*G24+$B27*G25+$C27*G26+$D27*G27</f>
        <v>6.857142857142858</v>
      </c>
      <c r="I27">
        <f t="shared" si="22"/>
        <v>2.2285714285714286</v>
      </c>
      <c r="J27">
        <f t="shared" si="22"/>
        <v>17.149387755102044</v>
      </c>
      <c r="K27">
        <f t="shared" si="22"/>
        <v>12.671020408163267</v>
      </c>
      <c r="L27">
        <f t="shared" si="22"/>
        <v>22.420338192419834</v>
      </c>
      <c r="M27">
        <f t="shared" si="22"/>
        <v>39.598227405247826</v>
      </c>
      <c r="N27">
        <f t="shared" si="22"/>
        <v>43.80817859225324</v>
      </c>
      <c r="O27">
        <f t="shared" si="22"/>
        <v>77.43395585172847</v>
      </c>
      <c r="P27">
        <f aca="true" t="shared" si="23" ref="P27:AD27">$A27*O24+$B27*O25+$C27*O26+$D27*O27</f>
        <v>107.64647971916469</v>
      </c>
      <c r="Q27">
        <f t="shared" si="23"/>
        <v>151.36998757184512</v>
      </c>
      <c r="R27">
        <f t="shared" si="23"/>
        <v>234.99366895249437</v>
      </c>
      <c r="S27">
        <f t="shared" si="23"/>
        <v>328.6013274485293</v>
      </c>
      <c r="T27">
        <f t="shared" si="23"/>
        <v>486.74264122523505</v>
      </c>
      <c r="U27">
        <f t="shared" si="23"/>
        <v>715.2892158863528</v>
      </c>
      <c r="V27">
        <f t="shared" si="23"/>
        <v>1030.5780581459342</v>
      </c>
      <c r="W27">
        <f t="shared" si="23"/>
        <v>1520.1970503794282</v>
      </c>
      <c r="X27">
        <f t="shared" si="23"/>
        <v>2211.073814108051</v>
      </c>
      <c r="Y27">
        <f t="shared" si="23"/>
        <v>3225.0783996681794</v>
      </c>
      <c r="Z27">
        <f t="shared" si="23"/>
        <v>4722.346439141264</v>
      </c>
      <c r="AA27">
        <f t="shared" si="23"/>
        <v>6878.68274059079</v>
      </c>
      <c r="AB27">
        <f t="shared" si="23"/>
        <v>10053.588225978703</v>
      </c>
      <c r="AC27">
        <f t="shared" si="23"/>
        <v>14680.875477668189</v>
      </c>
      <c r="AD27">
        <f t="shared" si="23"/>
        <v>21422.326952111158</v>
      </c>
    </row>
    <row r="29" spans="4:30" ht="12.75">
      <c r="D29" t="s">
        <v>27</v>
      </c>
      <c r="F29">
        <f>SUM(F24:F27)</f>
        <v>26</v>
      </c>
      <c r="G29">
        <f aca="true" t="shared" si="24" ref="G29:O29">SUM(G24:G27)</f>
        <v>56.69761904761905</v>
      </c>
      <c r="H29">
        <f t="shared" si="24"/>
        <v>63.08095238095238</v>
      </c>
      <c r="I29">
        <f t="shared" si="24"/>
        <v>92.44591836734695</v>
      </c>
      <c r="J29">
        <f t="shared" si="24"/>
        <v>154.5266666666667</v>
      </c>
      <c r="K29">
        <f t="shared" si="24"/>
        <v>196.7314382896016</v>
      </c>
      <c r="L29">
        <f t="shared" si="24"/>
        <v>309.53507871720126</v>
      </c>
      <c r="M29">
        <f t="shared" si="24"/>
        <v>448.7975074274609</v>
      </c>
      <c r="N29">
        <f t="shared" si="24"/>
        <v>637.197224600861</v>
      </c>
      <c r="O29">
        <f t="shared" si="24"/>
        <v>959.9693395132983</v>
      </c>
      <c r="P29">
        <f>SUM(P24:P27)</f>
        <v>1376.8046327331872</v>
      </c>
      <c r="Q29">
        <f>SUM(Q24:Q27)</f>
        <v>2016.3731405789545</v>
      </c>
      <c r="R29">
        <f>SUM(R24:R27)</f>
        <v>2960.3938951795944</v>
      </c>
      <c r="S29">
        <f aca="true" t="shared" si="25" ref="S29:AD29">SUM(S24:S27)</f>
        <v>4292.354096705856</v>
      </c>
      <c r="T29">
        <f t="shared" si="25"/>
        <v>6294.479006345996</v>
      </c>
      <c r="U29">
        <f t="shared" si="25"/>
        <v>9181.208352024782</v>
      </c>
      <c r="V29">
        <f t="shared" si="25"/>
        <v>13391.059836462813</v>
      </c>
      <c r="W29">
        <f t="shared" si="25"/>
        <v>19582.28668739881</v>
      </c>
      <c r="X29">
        <f t="shared" si="25"/>
        <v>28562.119083638237</v>
      </c>
      <c r="Y29">
        <f t="shared" si="25"/>
        <v>41715.551208703415</v>
      </c>
      <c r="Z29">
        <f t="shared" si="25"/>
        <v>60920.04434304655</v>
      </c>
      <c r="AA29">
        <f t="shared" si="25"/>
        <v>88918.19112824634</v>
      </c>
      <c r="AB29">
        <f t="shared" si="25"/>
        <v>129859.72549232552</v>
      </c>
      <c r="AC29">
        <f t="shared" si="25"/>
        <v>189590.05028114366</v>
      </c>
      <c r="AD29">
        <f t="shared" si="25"/>
        <v>276807.8637962716</v>
      </c>
    </row>
    <row r="30" spans="4:30" ht="12.75">
      <c r="D30" t="s">
        <v>28</v>
      </c>
      <c r="G30">
        <f>G29/F29</f>
        <v>2.180677655677656</v>
      </c>
      <c r="H30">
        <f aca="true" t="shared" si="26" ref="H30:O30">H29/G29</f>
        <v>1.1125855625078738</v>
      </c>
      <c r="I30">
        <f t="shared" si="26"/>
        <v>1.4655124071218282</v>
      </c>
      <c r="J30">
        <f t="shared" si="26"/>
        <v>1.6715358492370977</v>
      </c>
      <c r="K30">
        <f t="shared" si="26"/>
        <v>1.2731229019129486</v>
      </c>
      <c r="L30">
        <f t="shared" si="26"/>
        <v>1.5733889886045833</v>
      </c>
      <c r="M30">
        <f t="shared" si="26"/>
        <v>1.4499083893412068</v>
      </c>
      <c r="N30">
        <f t="shared" si="26"/>
        <v>1.4197877975154554</v>
      </c>
      <c r="O30">
        <f t="shared" si="26"/>
        <v>1.5065497815289781</v>
      </c>
      <c r="P30">
        <f aca="true" t="shared" si="27" ref="P30:AD30">P29/O29</f>
        <v>1.4342172984724941</v>
      </c>
      <c r="Q30">
        <f t="shared" si="27"/>
        <v>1.464531054472207</v>
      </c>
      <c r="R30">
        <f t="shared" si="27"/>
        <v>1.4681776084011844</v>
      </c>
      <c r="S30">
        <f t="shared" si="27"/>
        <v>1.4499266816132443</v>
      </c>
      <c r="T30">
        <f t="shared" si="27"/>
        <v>1.4664398287123281</v>
      </c>
      <c r="U30">
        <f t="shared" si="27"/>
        <v>1.458612911849961</v>
      </c>
      <c r="V30">
        <f t="shared" si="27"/>
        <v>1.458529130700929</v>
      </c>
      <c r="W30">
        <f t="shared" si="27"/>
        <v>1.4623403170881044</v>
      </c>
      <c r="X30">
        <f t="shared" si="27"/>
        <v>1.4585691415710886</v>
      </c>
      <c r="Y30">
        <f t="shared" si="27"/>
        <v>1.4605201766209321</v>
      </c>
      <c r="Z30">
        <f t="shared" si="27"/>
        <v>1.4603677184621826</v>
      </c>
      <c r="AA30">
        <f t="shared" si="27"/>
        <v>1.4595884176895795</v>
      </c>
      <c r="AB30">
        <f t="shared" si="27"/>
        <v>1.4604404773037878</v>
      </c>
      <c r="AC30">
        <f t="shared" si="27"/>
        <v>1.4599603500035743</v>
      </c>
      <c r="AD30">
        <f t="shared" si="27"/>
        <v>1.460033706335287</v>
      </c>
    </row>
    <row r="38" spans="1:53" ht="12.75">
      <c r="A38" t="s">
        <v>16</v>
      </c>
      <c r="E38" t="s">
        <v>17</v>
      </c>
      <c r="F38" t="s">
        <v>18</v>
      </c>
      <c r="G38" t="s">
        <v>19</v>
      </c>
      <c r="H38" t="s">
        <v>20</v>
      </c>
      <c r="I38" t="s">
        <v>21</v>
      </c>
      <c r="J38" t="s">
        <v>22</v>
      </c>
      <c r="K38" t="s">
        <v>23</v>
      </c>
      <c r="L38" t="s">
        <v>24</v>
      </c>
      <c r="M38" t="s">
        <v>25</v>
      </c>
      <c r="N38" t="s">
        <v>26</v>
      </c>
      <c r="O38" t="s">
        <v>33</v>
      </c>
      <c r="P38" t="s">
        <v>34</v>
      </c>
      <c r="Q38" t="s">
        <v>35</v>
      </c>
      <c r="R38" t="s">
        <v>36</v>
      </c>
      <c r="S38" t="s">
        <v>37</v>
      </c>
      <c r="T38" t="s">
        <v>38</v>
      </c>
      <c r="U38" t="s">
        <v>39</v>
      </c>
      <c r="V38" t="s">
        <v>40</v>
      </c>
      <c r="W38" t="s">
        <v>41</v>
      </c>
      <c r="X38" t="s">
        <v>42</v>
      </c>
      <c r="Y38" t="s">
        <v>45</v>
      </c>
      <c r="Z38" t="s">
        <v>46</v>
      </c>
      <c r="AA38" t="s">
        <v>47</v>
      </c>
      <c r="AB38" t="s">
        <v>48</v>
      </c>
      <c r="AC38" t="s">
        <v>49</v>
      </c>
      <c r="AD38" t="s">
        <v>50</v>
      </c>
      <c r="AE38" t="s">
        <v>51</v>
      </c>
      <c r="AF38" t="s">
        <v>52</v>
      </c>
      <c r="AG38" t="s">
        <v>53</v>
      </c>
      <c r="AH38" t="s">
        <v>54</v>
      </c>
      <c r="AI38" t="s">
        <v>55</v>
      </c>
      <c r="AJ38" t="s">
        <v>56</v>
      </c>
      <c r="AK38" t="s">
        <v>57</v>
      </c>
      <c r="AL38" t="s">
        <v>58</v>
      </c>
      <c r="AM38" t="s">
        <v>59</v>
      </c>
      <c r="AN38" t="s">
        <v>60</v>
      </c>
      <c r="AO38" t="s">
        <v>61</v>
      </c>
      <c r="AP38" t="s">
        <v>62</v>
      </c>
      <c r="AQ38" t="s">
        <v>63</v>
      </c>
      <c r="AR38" t="s">
        <v>64</v>
      </c>
      <c r="AS38" t="s">
        <v>65</v>
      </c>
      <c r="AT38" t="s">
        <v>66</v>
      </c>
      <c r="AU38" t="s">
        <v>67</v>
      </c>
      <c r="AV38" t="s">
        <v>68</v>
      </c>
      <c r="AW38" t="s">
        <v>69</v>
      </c>
      <c r="AX38" t="s">
        <v>70</v>
      </c>
      <c r="AY38" t="s">
        <v>71</v>
      </c>
      <c r="AZ38" t="s">
        <v>72</v>
      </c>
      <c r="BA38" t="s">
        <v>73</v>
      </c>
    </row>
    <row r="39" spans="1:53" ht="12.75">
      <c r="A39">
        <v>0</v>
      </c>
      <c r="B39">
        <v>1.2</v>
      </c>
      <c r="C39">
        <f>7/3</f>
        <v>2.3333333333333335</v>
      </c>
      <c r="E39">
        <v>5</v>
      </c>
      <c r="F39">
        <f>$A39*E39+$B39*E40*(MAX(0,(1-E43/150)))+$C39*E41*(MAX(0,(1-E43/150)))</f>
        <v>25.964444444444446</v>
      </c>
      <c r="G39">
        <f aca="true" t="shared" si="28" ref="G39:BA39">$A39*F39+$B39*F40*(MAX(0,(1-F43/150)))+$C39*F41*(MAX(0,(1-F43/150)))</f>
        <v>17.738070042831946</v>
      </c>
      <c r="H39">
        <f t="shared" si="28"/>
        <v>24.659537991011288</v>
      </c>
      <c r="I39">
        <f t="shared" si="28"/>
        <v>36.8023780373816</v>
      </c>
      <c r="J39">
        <f t="shared" si="28"/>
        <v>28.62732419866307</v>
      </c>
      <c r="K39">
        <f t="shared" si="28"/>
        <v>37.581714195122245</v>
      </c>
      <c r="L39">
        <f t="shared" si="28"/>
        <v>36.88895821295424</v>
      </c>
      <c r="M39">
        <f t="shared" si="28"/>
        <v>34.49762823833808</v>
      </c>
      <c r="N39">
        <f t="shared" si="28"/>
        <v>37.9956666466983</v>
      </c>
      <c r="O39">
        <f t="shared" si="28"/>
        <v>36.00011703897531</v>
      </c>
      <c r="P39">
        <f t="shared" si="28"/>
        <v>36.313574323401184</v>
      </c>
      <c r="Q39">
        <f t="shared" si="28"/>
        <v>37.025542801224816</v>
      </c>
      <c r="R39">
        <f t="shared" si="28"/>
        <v>36.18450803390788</v>
      </c>
      <c r="S39">
        <f t="shared" si="28"/>
        <v>36.664859939734654</v>
      </c>
      <c r="T39">
        <f t="shared" si="28"/>
        <v>36.61007036128896</v>
      </c>
      <c r="U39">
        <f t="shared" si="28"/>
        <v>36.426939726209156</v>
      </c>
      <c r="V39">
        <f t="shared" si="28"/>
        <v>36.634536207557986</v>
      </c>
      <c r="W39">
        <f t="shared" si="28"/>
        <v>36.521191144930015</v>
      </c>
      <c r="X39">
        <f t="shared" si="28"/>
        <v>36.52998101151303</v>
      </c>
      <c r="Y39">
        <f t="shared" si="28"/>
        <v>36.57742305458568</v>
      </c>
      <c r="Z39">
        <f t="shared" si="28"/>
        <v>36.5264514479403</v>
      </c>
      <c r="AA39">
        <f t="shared" si="28"/>
        <v>36.55310826493478</v>
      </c>
      <c r="AB39">
        <f t="shared" si="28"/>
        <v>36.55211295253228</v>
      </c>
      <c r="AC39">
        <f t="shared" si="28"/>
        <v>36.53990726921056</v>
      </c>
      <c r="AD39">
        <f t="shared" si="28"/>
        <v>36.55240126764771</v>
      </c>
      <c r="AE39">
        <f t="shared" si="28"/>
        <v>36.54615505987331</v>
      </c>
      <c r="AF39">
        <f t="shared" si="28"/>
        <v>36.546116403762966</v>
      </c>
      <c r="AG39">
        <f t="shared" si="28"/>
        <v>36.54924404516455</v>
      </c>
      <c r="AH39">
        <f t="shared" si="28"/>
        <v>36.54618817009522</v>
      </c>
      <c r="AI39">
        <f t="shared" si="28"/>
        <v>36.547645671540494</v>
      </c>
      <c r="AJ39">
        <f t="shared" si="28"/>
        <v>36.54772420590779</v>
      </c>
      <c r="AK39">
        <f t="shared" si="28"/>
        <v>36.54692606964299</v>
      </c>
      <c r="AL39">
        <f t="shared" si="28"/>
        <v>36.54767194797546</v>
      </c>
      <c r="AM39">
        <f t="shared" si="28"/>
        <v>36.54733339258239</v>
      </c>
      <c r="AN39">
        <f t="shared" si="28"/>
        <v>36.547297322138846</v>
      </c>
      <c r="AO39">
        <f t="shared" si="28"/>
        <v>36.547500246671554</v>
      </c>
      <c r="AP39">
        <f t="shared" si="28"/>
        <v>36.547318575117814</v>
      </c>
      <c r="AQ39">
        <f t="shared" si="28"/>
        <v>36.54739681999973</v>
      </c>
      <c r="AR39">
        <f t="shared" si="28"/>
        <v>36.54740975089403</v>
      </c>
      <c r="AS39">
        <f t="shared" si="28"/>
        <v>36.54735833499957</v>
      </c>
      <c r="AT39">
        <f t="shared" si="28"/>
        <v>36.54740249058458</v>
      </c>
      <c r="AU39">
        <f t="shared" si="28"/>
        <v>36.547384509177654</v>
      </c>
      <c r="AV39">
        <f t="shared" si="28"/>
        <v>36.54738034757534</v>
      </c>
      <c r="AW39">
        <f t="shared" si="28"/>
        <v>36.547393333393074</v>
      </c>
      <c r="AX39">
        <f t="shared" si="28"/>
        <v>36.54738262432646</v>
      </c>
      <c r="AY39">
        <f t="shared" si="28"/>
        <v>36.5473867301801</v>
      </c>
      <c r="AZ39">
        <f t="shared" si="28"/>
        <v>36.54738799038739</v>
      </c>
      <c r="BA39">
        <f t="shared" si="28"/>
        <v>36.54738472047954</v>
      </c>
    </row>
    <row r="40" spans="1:53" ht="12.75">
      <c r="A40">
        <f>6/7</f>
        <v>0.8571428571428571</v>
      </c>
      <c r="B40">
        <v>0</v>
      </c>
      <c r="C40">
        <v>0</v>
      </c>
      <c r="E40">
        <v>10</v>
      </c>
      <c r="F40">
        <f>$A40*E39+$B40*E40+$C40*E41</f>
        <v>4.285714285714286</v>
      </c>
      <c r="G40">
        <f aca="true" t="shared" si="29" ref="G40:BA40">$A40*F39+$B40*F40+$C40*F41</f>
        <v>22.255238095238095</v>
      </c>
      <c r="H40">
        <f t="shared" si="29"/>
        <v>15.204060036713097</v>
      </c>
      <c r="I40">
        <f t="shared" si="29"/>
        <v>21.136746849438246</v>
      </c>
      <c r="J40">
        <f t="shared" si="29"/>
        <v>31.5448954606128</v>
      </c>
      <c r="K40">
        <f t="shared" si="29"/>
        <v>24.53770645599692</v>
      </c>
      <c r="L40">
        <f t="shared" si="29"/>
        <v>32.21289788153335</v>
      </c>
      <c r="M40">
        <f t="shared" si="29"/>
        <v>31.619107039675065</v>
      </c>
      <c r="N40">
        <f t="shared" si="29"/>
        <v>29.56939563286121</v>
      </c>
      <c r="O40">
        <f t="shared" si="29"/>
        <v>32.567714268598536</v>
      </c>
      <c r="P40">
        <f t="shared" si="29"/>
        <v>30.85724317626455</v>
      </c>
      <c r="Q40">
        <f t="shared" si="29"/>
        <v>31.125920848629583</v>
      </c>
      <c r="R40">
        <f t="shared" si="29"/>
        <v>31.736179543906985</v>
      </c>
      <c r="S40">
        <f t="shared" si="29"/>
        <v>31.01529260049247</v>
      </c>
      <c r="T40">
        <f t="shared" si="29"/>
        <v>31.427022805486846</v>
      </c>
      <c r="U40">
        <f t="shared" si="29"/>
        <v>31.380060309676253</v>
      </c>
      <c r="V40">
        <f t="shared" si="29"/>
        <v>31.22309119389356</v>
      </c>
      <c r="W40">
        <f t="shared" si="29"/>
        <v>31.4010310350497</v>
      </c>
      <c r="X40">
        <f t="shared" si="29"/>
        <v>31.303878124225726</v>
      </c>
      <c r="Y40">
        <f t="shared" si="29"/>
        <v>31.311412295582596</v>
      </c>
      <c r="Z40">
        <f t="shared" si="29"/>
        <v>31.35207690393058</v>
      </c>
      <c r="AA40">
        <f t="shared" si="29"/>
        <v>31.3083869553774</v>
      </c>
      <c r="AB40">
        <f t="shared" si="29"/>
        <v>31.33123565565838</v>
      </c>
      <c r="AC40">
        <f t="shared" si="29"/>
        <v>31.330382530741957</v>
      </c>
      <c r="AD40">
        <f t="shared" si="29"/>
        <v>31.31992051646619</v>
      </c>
      <c r="AE40">
        <f t="shared" si="29"/>
        <v>31.33062965798375</v>
      </c>
      <c r="AF40">
        <f t="shared" si="29"/>
        <v>31.32527576560569</v>
      </c>
      <c r="AG40">
        <f t="shared" si="29"/>
        <v>31.325242631796826</v>
      </c>
      <c r="AH40">
        <f t="shared" si="29"/>
        <v>31.3279234672839</v>
      </c>
      <c r="AI40">
        <f t="shared" si="29"/>
        <v>31.3253041457959</v>
      </c>
      <c r="AJ40">
        <f t="shared" si="29"/>
        <v>31.326553432748995</v>
      </c>
      <c r="AK40">
        <f t="shared" si="29"/>
        <v>31.326620747920963</v>
      </c>
      <c r="AL40">
        <f t="shared" si="29"/>
        <v>31.325936631122563</v>
      </c>
      <c r="AM40">
        <f t="shared" si="29"/>
        <v>31.326575955407534</v>
      </c>
      <c r="AN40">
        <f t="shared" si="29"/>
        <v>31.326285765070615</v>
      </c>
      <c r="AO40">
        <f t="shared" si="29"/>
        <v>31.32625484754758</v>
      </c>
      <c r="AP40">
        <f t="shared" si="29"/>
        <v>31.32642878286133</v>
      </c>
      <c r="AQ40">
        <f t="shared" si="29"/>
        <v>31.326273064386697</v>
      </c>
      <c r="AR40">
        <f t="shared" si="29"/>
        <v>31.326340131428342</v>
      </c>
      <c r="AS40">
        <f t="shared" si="29"/>
        <v>31.32635121505203</v>
      </c>
      <c r="AT40">
        <f t="shared" si="29"/>
        <v>31.326307144285344</v>
      </c>
      <c r="AU40">
        <f t="shared" si="29"/>
        <v>31.326344991929638</v>
      </c>
      <c r="AV40">
        <f t="shared" si="29"/>
        <v>31.32632957929513</v>
      </c>
      <c r="AW40">
        <f t="shared" si="29"/>
        <v>31.326326012207435</v>
      </c>
      <c r="AX40">
        <f t="shared" si="29"/>
        <v>31.326337142908347</v>
      </c>
      <c r="AY40">
        <f t="shared" si="29"/>
        <v>31.326327963708394</v>
      </c>
      <c r="AZ40">
        <f t="shared" si="29"/>
        <v>31.326331483011515</v>
      </c>
      <c r="BA40">
        <f t="shared" si="29"/>
        <v>31.32633256318919</v>
      </c>
    </row>
    <row r="41" spans="1:53" ht="12.75">
      <c r="A41">
        <v>0</v>
      </c>
      <c r="B41">
        <v>0.8</v>
      </c>
      <c r="C41">
        <v>0</v>
      </c>
      <c r="E41">
        <v>8</v>
      </c>
      <c r="F41">
        <f>$A41*E39+$B41*E40+$C41*E41</f>
        <v>8</v>
      </c>
      <c r="G41">
        <f aca="true" t="shared" si="30" ref="G41:BA41">$A41*F39+$B41*F40+$C41*F41</f>
        <v>3.428571428571429</v>
      </c>
      <c r="H41">
        <f t="shared" si="30"/>
        <v>17.804190476190477</v>
      </c>
      <c r="I41">
        <f t="shared" si="30"/>
        <v>12.163248029370479</v>
      </c>
      <c r="J41">
        <f t="shared" si="30"/>
        <v>16.9093974795506</v>
      </c>
      <c r="K41">
        <f t="shared" si="30"/>
        <v>25.23591636849024</v>
      </c>
      <c r="L41">
        <f t="shared" si="30"/>
        <v>19.630165164797535</v>
      </c>
      <c r="M41">
        <f t="shared" si="30"/>
        <v>25.77031830522668</v>
      </c>
      <c r="N41">
        <f t="shared" si="30"/>
        <v>25.295285631740054</v>
      </c>
      <c r="O41">
        <f t="shared" si="30"/>
        <v>23.65551650628897</v>
      </c>
      <c r="P41">
        <f t="shared" si="30"/>
        <v>26.05417141487883</v>
      </c>
      <c r="Q41">
        <f t="shared" si="30"/>
        <v>24.685794541011642</v>
      </c>
      <c r="R41">
        <f t="shared" si="30"/>
        <v>24.90073667890367</v>
      </c>
      <c r="S41">
        <f t="shared" si="30"/>
        <v>25.38894363512559</v>
      </c>
      <c r="T41">
        <f t="shared" si="30"/>
        <v>24.812234080393978</v>
      </c>
      <c r="U41">
        <f t="shared" si="30"/>
        <v>25.141618244389477</v>
      </c>
      <c r="V41">
        <f t="shared" si="30"/>
        <v>25.104048247741005</v>
      </c>
      <c r="W41">
        <f t="shared" si="30"/>
        <v>24.97847295511485</v>
      </c>
      <c r="X41">
        <f t="shared" si="30"/>
        <v>25.120824828039762</v>
      </c>
      <c r="Y41">
        <f t="shared" si="30"/>
        <v>25.04310249938058</v>
      </c>
      <c r="Z41">
        <f t="shared" si="30"/>
        <v>25.04912983646608</v>
      </c>
      <c r="AA41">
        <f t="shared" si="30"/>
        <v>25.081661523144465</v>
      </c>
      <c r="AB41">
        <f t="shared" si="30"/>
        <v>25.04670956430192</v>
      </c>
      <c r="AC41">
        <f t="shared" si="30"/>
        <v>25.064988524526704</v>
      </c>
      <c r="AD41">
        <f t="shared" si="30"/>
        <v>25.064306024593566</v>
      </c>
      <c r="AE41">
        <f t="shared" si="30"/>
        <v>25.055936413172955</v>
      </c>
      <c r="AF41">
        <f t="shared" si="30"/>
        <v>25.064503726387002</v>
      </c>
      <c r="AG41">
        <f t="shared" si="30"/>
        <v>25.060220612484553</v>
      </c>
      <c r="AH41">
        <f t="shared" si="30"/>
        <v>25.06019410543746</v>
      </c>
      <c r="AI41">
        <f t="shared" si="30"/>
        <v>25.062338773827122</v>
      </c>
      <c r="AJ41">
        <f t="shared" si="30"/>
        <v>25.060243316636722</v>
      </c>
      <c r="AK41">
        <f t="shared" si="30"/>
        <v>25.0612427461992</v>
      </c>
      <c r="AL41">
        <f t="shared" si="30"/>
        <v>25.06129659833677</v>
      </c>
      <c r="AM41">
        <f t="shared" si="30"/>
        <v>25.060749304898053</v>
      </c>
      <c r="AN41">
        <f t="shared" si="30"/>
        <v>25.06126076432603</v>
      </c>
      <c r="AO41">
        <f t="shared" si="30"/>
        <v>25.061028612056493</v>
      </c>
      <c r="AP41">
        <f t="shared" si="30"/>
        <v>25.061003878038065</v>
      </c>
      <c r="AQ41">
        <f t="shared" si="30"/>
        <v>25.061143026289066</v>
      </c>
      <c r="AR41">
        <f t="shared" si="30"/>
        <v>25.06101845150936</v>
      </c>
      <c r="AS41">
        <f t="shared" si="30"/>
        <v>25.061072105142674</v>
      </c>
      <c r="AT41">
        <f t="shared" si="30"/>
        <v>25.061080972041623</v>
      </c>
      <c r="AU41">
        <f t="shared" si="30"/>
        <v>25.06104571542828</v>
      </c>
      <c r="AV41">
        <f t="shared" si="30"/>
        <v>25.06107599354371</v>
      </c>
      <c r="AW41">
        <f t="shared" si="30"/>
        <v>25.061063663436105</v>
      </c>
      <c r="AX41">
        <f t="shared" si="30"/>
        <v>25.061060809765948</v>
      </c>
      <c r="AY41">
        <f t="shared" si="30"/>
        <v>25.061069714326678</v>
      </c>
      <c r="AZ41">
        <f t="shared" si="30"/>
        <v>25.061062370966717</v>
      </c>
      <c r="BA41">
        <f t="shared" si="30"/>
        <v>25.061065186409213</v>
      </c>
    </row>
    <row r="43" spans="4:53" ht="12.75">
      <c r="D43" t="s">
        <v>27</v>
      </c>
      <c r="E43">
        <f>SUM(E39:E41)</f>
        <v>23</v>
      </c>
      <c r="F43">
        <f>SUM(F39:F41)</f>
        <v>38.25015873015873</v>
      </c>
      <c r="G43">
        <f aca="true" t="shared" si="31" ref="G43:N43">SUM(G39:G41)</f>
        <v>43.42187956664147</v>
      </c>
      <c r="H43">
        <f t="shared" si="31"/>
        <v>57.66778850391486</v>
      </c>
      <c r="I43">
        <f t="shared" si="31"/>
        <v>70.10237291619032</v>
      </c>
      <c r="J43">
        <f t="shared" si="31"/>
        <v>77.08161713882646</v>
      </c>
      <c r="K43">
        <f t="shared" si="31"/>
        <v>87.35533701960941</v>
      </c>
      <c r="L43">
        <f t="shared" si="31"/>
        <v>88.73202125928513</v>
      </c>
      <c r="M43">
        <f t="shared" si="31"/>
        <v>91.88705358323983</v>
      </c>
      <c r="N43">
        <f t="shared" si="31"/>
        <v>92.86034791129956</v>
      </c>
      <c r="O43">
        <f>SUM(O39:O41)</f>
        <v>92.2233478138628</v>
      </c>
      <c r="P43">
        <f>SUM(P39:P41)</f>
        <v>93.22498891454455</v>
      </c>
      <c r="Q43">
        <f>SUM(Q39:Q41)</f>
        <v>92.83725819086605</v>
      </c>
      <c r="R43">
        <f>SUM(R39:R41)</f>
        <v>92.82142425671854</v>
      </c>
      <c r="S43">
        <f aca="true" t="shared" si="32" ref="S43:AD43">SUM(S39:S41)</f>
        <v>93.06909617535271</v>
      </c>
      <c r="T43">
        <f t="shared" si="32"/>
        <v>92.84932724716978</v>
      </c>
      <c r="U43">
        <f t="shared" si="32"/>
        <v>92.94861828027489</v>
      </c>
      <c r="V43">
        <f t="shared" si="32"/>
        <v>92.96167564919254</v>
      </c>
      <c r="W43">
        <f t="shared" si="32"/>
        <v>92.90069513509457</v>
      </c>
      <c r="X43">
        <f t="shared" si="32"/>
        <v>92.9546839637785</v>
      </c>
      <c r="Y43">
        <f t="shared" si="32"/>
        <v>92.93193784954886</v>
      </c>
      <c r="Z43">
        <f t="shared" si="32"/>
        <v>92.92765818833696</v>
      </c>
      <c r="AA43">
        <f t="shared" si="32"/>
        <v>92.94315674345664</v>
      </c>
      <c r="AB43">
        <f t="shared" si="32"/>
        <v>92.93005817249258</v>
      </c>
      <c r="AC43">
        <f t="shared" si="32"/>
        <v>92.93527832447921</v>
      </c>
      <c r="AD43">
        <f t="shared" si="32"/>
        <v>92.93662780870746</v>
      </c>
      <c r="AE43">
        <f aca="true" t="shared" si="33" ref="AE43:BA43">SUM(AE39:AE41)</f>
        <v>92.93272113103001</v>
      </c>
      <c r="AF43">
        <f t="shared" si="33"/>
        <v>92.93589589575565</v>
      </c>
      <c r="AG43">
        <f t="shared" si="33"/>
        <v>92.93470728944592</v>
      </c>
      <c r="AH43">
        <f t="shared" si="33"/>
        <v>92.93430574281658</v>
      </c>
      <c r="AI43">
        <f t="shared" si="33"/>
        <v>92.93528859116351</v>
      </c>
      <c r="AJ43">
        <f t="shared" si="33"/>
        <v>92.93452095529352</v>
      </c>
      <c r="AK43">
        <f t="shared" si="33"/>
        <v>92.93478956376315</v>
      </c>
      <c r="AL43">
        <f t="shared" si="33"/>
        <v>92.93490517743479</v>
      </c>
      <c r="AM43">
        <f t="shared" si="33"/>
        <v>92.93465865288798</v>
      </c>
      <c r="AN43">
        <f t="shared" si="33"/>
        <v>92.93484385153548</v>
      </c>
      <c r="AO43">
        <f t="shared" si="33"/>
        <v>92.93478370627562</v>
      </c>
      <c r="AP43">
        <f t="shared" si="33"/>
        <v>92.9347512360172</v>
      </c>
      <c r="AQ43">
        <f t="shared" si="33"/>
        <v>92.9348129106755</v>
      </c>
      <c r="AR43">
        <f t="shared" si="33"/>
        <v>92.93476833383173</v>
      </c>
      <c r="AS43">
        <f t="shared" si="33"/>
        <v>92.93478165519427</v>
      </c>
      <c r="AT43">
        <f t="shared" si="33"/>
        <v>92.93479060691155</v>
      </c>
      <c r="AU43">
        <f t="shared" si="33"/>
        <v>92.93477521653557</v>
      </c>
      <c r="AV43">
        <f t="shared" si="33"/>
        <v>92.93478592041419</v>
      </c>
      <c r="AW43">
        <f t="shared" si="33"/>
        <v>92.93478300903661</v>
      </c>
      <c r="AX43">
        <f t="shared" si="33"/>
        <v>92.93478057700075</v>
      </c>
      <c r="AY43">
        <f t="shared" si="33"/>
        <v>92.93478440821518</v>
      </c>
      <c r="AZ43">
        <f t="shared" si="33"/>
        <v>92.93478184436563</v>
      </c>
      <c r="BA43">
        <f t="shared" si="33"/>
        <v>92.93478247007793</v>
      </c>
    </row>
    <row r="44" spans="4:53" ht="12.75">
      <c r="D44" t="s">
        <v>28</v>
      </c>
      <c r="F44">
        <f>F43/E43</f>
        <v>1.6630503795721188</v>
      </c>
      <c r="G44">
        <f>G43/F43</f>
        <v>1.1352078267953707</v>
      </c>
      <c r="H44">
        <f>H43/G43</f>
        <v>1.3280813516008576</v>
      </c>
      <c r="I44">
        <f>I43/H43</f>
        <v>1.2156244367066602</v>
      </c>
      <c r="J44">
        <f>J43/I43</f>
        <v>1.0995578884466586</v>
      </c>
      <c r="K44">
        <f>K43/J43</f>
        <v>1.1332836577919694</v>
      </c>
      <c r="L44">
        <f>L43/K43</f>
        <v>1.0157595893581945</v>
      </c>
      <c r="M44">
        <f>M43/L43</f>
        <v>1.0355568630036651</v>
      </c>
      <c r="N44">
        <f>N43/M43</f>
        <v>1.0105922901007813</v>
      </c>
      <c r="O44">
        <f>O43/N43</f>
        <v>0.9931402357220843</v>
      </c>
      <c r="P44">
        <f>P43/O43</f>
        <v>1.010861036000378</v>
      </c>
      <c r="Q44">
        <f>Q43/P43</f>
        <v>0.995840914242061</v>
      </c>
      <c r="R44">
        <f>R43/Q43</f>
        <v>0.999829444185922</v>
      </c>
      <c r="S44">
        <f>S43/R43</f>
        <v>1.0026682624255923</v>
      </c>
      <c r="T44">
        <f>T43/S43</f>
        <v>0.9976386476584144</v>
      </c>
      <c r="U44">
        <f>U43/T43</f>
        <v>1.0010693780563513</v>
      </c>
      <c r="V44">
        <f>V43/U43</f>
        <v>1.0001404794300253</v>
      </c>
      <c r="W44">
        <f>W43/V43</f>
        <v>0.9993440252268246</v>
      </c>
      <c r="X44">
        <f>X43/W43</f>
        <v>1.0005811455835225</v>
      </c>
      <c r="Y44">
        <f>Y43/X43</f>
        <v>0.9997552988912478</v>
      </c>
      <c r="Z44">
        <f>Z43/Y43</f>
        <v>0.9999539484346186</v>
      </c>
      <c r="AA44">
        <f>AA43/Z43</f>
        <v>1.0001667808639734</v>
      </c>
      <c r="AB44">
        <f>AB43/AA43</f>
        <v>0.9998590690113935</v>
      </c>
      <c r="AC44">
        <f>AC43/AB43</f>
        <v>1.0000561729120727</v>
      </c>
      <c r="AD44">
        <f>AD43/AC43</f>
        <v>1.0000145206885112</v>
      </c>
      <c r="AE44">
        <f>AE43/AD43</f>
        <v>0.9999579640689622</v>
      </c>
      <c r="AF44">
        <f>AF43/AE43</f>
        <v>1.000034161968863</v>
      </c>
      <c r="AG44">
        <f>AG43/AF43</f>
        <v>0.9999872104712795</v>
      </c>
      <c r="AH44">
        <f>AH43/AG43</f>
        <v>0.9999956792608374</v>
      </c>
      <c r="AI44">
        <f>AI43/AH43</f>
        <v>1.0000105757323852</v>
      </c>
      <c r="AJ44">
        <f>AJ43/AI43</f>
        <v>0.9999917401034458</v>
      </c>
      <c r="AK44">
        <f>AK43/AJ43</f>
        <v>1.000002890298103</v>
      </c>
      <c r="AL44">
        <f>AL43/AK43</f>
        <v>1.0000012440300579</v>
      </c>
      <c r="AM44">
        <f>AM43/AL43</f>
        <v>0.9999973473417083</v>
      </c>
      <c r="AN44">
        <f>AN43/AM43</f>
        <v>1.0000019927834265</v>
      </c>
      <c r="AO44">
        <f>AO43/AN43</f>
        <v>0.9999993528233614</v>
      </c>
      <c r="AP44">
        <f>AP43/AO43</f>
        <v>0.9999996506124281</v>
      </c>
      <c r="AQ44">
        <f>AQ43/AP43</f>
        <v>1.0000006636339742</v>
      </c>
      <c r="AR44">
        <f>AR43/AQ43</f>
        <v>0.99999952034289</v>
      </c>
      <c r="AS44">
        <f>AS43/AR43</f>
        <v>1.000000143340999</v>
      </c>
      <c r="AT44">
        <f>AT43/AS43</f>
        <v>1.0000000963225728</v>
      </c>
      <c r="AU44">
        <f>AU43/AT43</f>
        <v>0.9999998343959686</v>
      </c>
      <c r="AV44">
        <f>AV43/AU43</f>
        <v>1.000000115176247</v>
      </c>
      <c r="AW44">
        <f>AW43/AV43</f>
        <v>0.9999999686728973</v>
      </c>
      <c r="AX44">
        <f>AX43/AW43</f>
        <v>0.9999999738307254</v>
      </c>
      <c r="AY44">
        <f>AY43/AX43</f>
        <v>1.0000000412247643</v>
      </c>
      <c r="AZ44">
        <f>AZ43/AY43</f>
        <v>0.9999999724123797</v>
      </c>
      <c r="BA44">
        <f>BA43/AZ43</f>
        <v>1.0000000067328108</v>
      </c>
    </row>
    <row r="49" spans="5:6" ht="12.75">
      <c r="E49">
        <v>1</v>
      </c>
      <c r="F49">
        <v>38.25015873015873</v>
      </c>
    </row>
    <row r="50" spans="5:6" ht="12.75">
      <c r="E50">
        <v>2</v>
      </c>
      <c r="F50">
        <v>43.42187956664147</v>
      </c>
    </row>
    <row r="51" spans="5:6" ht="12.75">
      <c r="E51">
        <v>3</v>
      </c>
      <c r="F51">
        <v>57.66778850391486</v>
      </c>
    </row>
    <row r="52" spans="5:6" ht="12.75">
      <c r="E52">
        <v>4</v>
      </c>
      <c r="F52">
        <v>70.10237291619032</v>
      </c>
    </row>
    <row r="53" spans="5:6" ht="12.75">
      <c r="E53">
        <v>5</v>
      </c>
      <c r="F53">
        <v>77.08161713882646</v>
      </c>
    </row>
    <row r="54" spans="5:6" ht="12.75">
      <c r="E54">
        <v>6</v>
      </c>
      <c r="F54">
        <v>87.35533701960941</v>
      </c>
    </row>
    <row r="55" spans="5:6" ht="12.75">
      <c r="E55">
        <v>7</v>
      </c>
      <c r="F55">
        <v>88.73202125928513</v>
      </c>
    </row>
    <row r="56" spans="5:6" ht="12.75">
      <c r="E56">
        <v>8</v>
      </c>
      <c r="F56">
        <v>91.88705358323983</v>
      </c>
    </row>
    <row r="57" spans="5:6" ht="12.75">
      <c r="E57">
        <v>9</v>
      </c>
      <c r="F57">
        <v>92.86034791129956</v>
      </c>
    </row>
    <row r="58" spans="5:6" ht="12.75">
      <c r="E58">
        <v>10</v>
      </c>
      <c r="F58">
        <v>92.2233478138628</v>
      </c>
    </row>
    <row r="59" spans="5:6" ht="12.75">
      <c r="E59">
        <v>11</v>
      </c>
      <c r="F59">
        <v>93.22498891454455</v>
      </c>
    </row>
    <row r="60" spans="5:6" ht="12.75">
      <c r="E60">
        <v>12</v>
      </c>
      <c r="F60">
        <v>92.83725819086605</v>
      </c>
    </row>
    <row r="61" spans="5:6" ht="12.75">
      <c r="E61">
        <v>13</v>
      </c>
      <c r="F61">
        <v>92.82142425671854</v>
      </c>
    </row>
    <row r="62" spans="5:6" ht="12.75">
      <c r="E62">
        <v>14</v>
      </c>
      <c r="F62">
        <v>93.06909617535271</v>
      </c>
    </row>
    <row r="63" spans="5:6" ht="12.75">
      <c r="E63">
        <v>15</v>
      </c>
      <c r="F63">
        <v>92.84932724716978</v>
      </c>
    </row>
    <row r="64" spans="5:6" ht="12.75">
      <c r="E64">
        <v>16</v>
      </c>
      <c r="F64">
        <v>92.94861828027489</v>
      </c>
    </row>
    <row r="65" spans="5:6" ht="12.75">
      <c r="E65">
        <v>17</v>
      </c>
      <c r="F65">
        <v>92.96167564919254</v>
      </c>
    </row>
    <row r="66" spans="5:6" ht="12.75">
      <c r="E66">
        <v>18</v>
      </c>
      <c r="F66">
        <v>92.90069513509457</v>
      </c>
    </row>
    <row r="67" spans="5:6" ht="12.75">
      <c r="E67">
        <v>19</v>
      </c>
      <c r="F67">
        <v>92.9546839637785</v>
      </c>
    </row>
    <row r="68" spans="5:6" ht="12.75">
      <c r="E68">
        <v>20</v>
      </c>
      <c r="F68">
        <v>92.93193784954886</v>
      </c>
    </row>
    <row r="69" spans="5:6" ht="12.75">
      <c r="E69">
        <v>21</v>
      </c>
      <c r="F69">
        <v>92.92765818833696</v>
      </c>
    </row>
    <row r="70" spans="5:6" ht="12.75">
      <c r="E70">
        <v>22</v>
      </c>
      <c r="F70">
        <v>92.94315674345664</v>
      </c>
    </row>
    <row r="71" spans="5:6" ht="12.75">
      <c r="E71">
        <v>23</v>
      </c>
      <c r="F71">
        <v>92.93005817249258</v>
      </c>
    </row>
    <row r="72" spans="5:6" ht="12.75">
      <c r="E72">
        <v>24</v>
      </c>
      <c r="F72">
        <v>92.93527832447921</v>
      </c>
    </row>
    <row r="73" spans="5:6" ht="12.75">
      <c r="E73">
        <v>25</v>
      </c>
      <c r="F73">
        <v>92.93662780870746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D26" sqref="D26"/>
    </sheetView>
  </sheetViews>
  <sheetFormatPr defaultColWidth="9.140625" defaultRowHeight="12.75"/>
  <sheetData>
    <row r="1" spans="2:3" ht="12.75">
      <c r="B1">
        <v>2005</v>
      </c>
      <c r="C1">
        <v>2006</v>
      </c>
    </row>
    <row r="2" spans="1:3" ht="12.75">
      <c r="A2" t="s">
        <v>30</v>
      </c>
      <c r="B2">
        <v>50</v>
      </c>
      <c r="C2">
        <v>52</v>
      </c>
    </row>
    <row r="3" spans="1:3" ht="12.75">
      <c r="A3" t="s">
        <v>31</v>
      </c>
      <c r="B3">
        <v>40</v>
      </c>
      <c r="C3">
        <v>45</v>
      </c>
    </row>
    <row r="4" spans="1:3" ht="12.75">
      <c r="A4" t="s">
        <v>32</v>
      </c>
      <c r="B4">
        <v>30</v>
      </c>
      <c r="C4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48" sqref="B48"/>
    </sheetView>
  </sheetViews>
  <sheetFormatPr defaultColWidth="9.140625" defaultRowHeight="12.75"/>
  <sheetData>
    <row r="1" ht="12.75">
      <c r="A1" t="s">
        <v>6</v>
      </c>
    </row>
    <row r="2" spans="1:4" ht="12.75">
      <c r="A2">
        <v>99</v>
      </c>
      <c r="D2">
        <v>2000</v>
      </c>
    </row>
    <row r="3" spans="1:6" ht="12.75">
      <c r="A3" t="s">
        <v>0</v>
      </c>
      <c r="B3" t="s">
        <v>1</v>
      </c>
      <c r="C3" t="s">
        <v>5</v>
      </c>
      <c r="D3" t="s">
        <v>3</v>
      </c>
      <c r="E3" t="s">
        <v>4</v>
      </c>
      <c r="F3" t="s">
        <v>5</v>
      </c>
    </row>
    <row r="4" spans="1:6" ht="12.7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ht="12.75">
      <c r="A5">
        <v>1</v>
      </c>
      <c r="B5">
        <v>0</v>
      </c>
      <c r="C5">
        <v>0</v>
      </c>
      <c r="D5">
        <v>1</v>
      </c>
      <c r="E5">
        <v>0</v>
      </c>
      <c r="F5">
        <v>0</v>
      </c>
    </row>
    <row r="6" spans="1:6" ht="12.75">
      <c r="A6">
        <v>1</v>
      </c>
      <c r="B6">
        <v>0</v>
      </c>
      <c r="C6">
        <v>0</v>
      </c>
      <c r="D6">
        <v>1</v>
      </c>
      <c r="E6">
        <v>0</v>
      </c>
      <c r="F6">
        <v>0</v>
      </c>
    </row>
    <row r="7" spans="1:6" ht="12.75">
      <c r="A7">
        <v>1</v>
      </c>
      <c r="B7">
        <v>0</v>
      </c>
      <c r="C7">
        <v>0</v>
      </c>
      <c r="D7">
        <v>1</v>
      </c>
      <c r="E7">
        <v>0</v>
      </c>
      <c r="F7">
        <v>0</v>
      </c>
    </row>
    <row r="8" spans="1:6" ht="12.75">
      <c r="A8">
        <v>1</v>
      </c>
      <c r="B8">
        <v>0</v>
      </c>
      <c r="C8">
        <v>0</v>
      </c>
      <c r="D8">
        <v>1</v>
      </c>
      <c r="E8">
        <v>0</v>
      </c>
      <c r="F8">
        <v>0</v>
      </c>
    </row>
    <row r="9" spans="1:6" ht="12.75">
      <c r="A9">
        <v>1</v>
      </c>
      <c r="B9">
        <v>0</v>
      </c>
      <c r="C9">
        <v>0</v>
      </c>
      <c r="D9">
        <v>1</v>
      </c>
      <c r="E9">
        <v>0</v>
      </c>
      <c r="F9">
        <v>0</v>
      </c>
    </row>
    <row r="10" spans="1:6" ht="12.75">
      <c r="A10">
        <v>1</v>
      </c>
      <c r="B10">
        <v>0</v>
      </c>
      <c r="C10">
        <v>0</v>
      </c>
      <c r="D10">
        <v>1</v>
      </c>
      <c r="E10">
        <v>0</v>
      </c>
      <c r="F10">
        <v>0</v>
      </c>
    </row>
    <row r="11" spans="1:6" ht="12.75">
      <c r="A11">
        <v>2</v>
      </c>
      <c r="B11">
        <v>5</v>
      </c>
      <c r="C11">
        <v>3</v>
      </c>
      <c r="D11">
        <v>1</v>
      </c>
      <c r="E11">
        <v>3</v>
      </c>
      <c r="F11">
        <v>2</v>
      </c>
    </row>
    <row r="12" spans="1:6" ht="12.75">
      <c r="A12">
        <v>2</v>
      </c>
      <c r="B12">
        <v>4</v>
      </c>
      <c r="C12">
        <v>2</v>
      </c>
      <c r="D12">
        <v>1</v>
      </c>
      <c r="E12">
        <v>2</v>
      </c>
      <c r="F12">
        <v>1</v>
      </c>
    </row>
    <row r="13" spans="1:6" ht="12.75">
      <c r="A13">
        <v>2</v>
      </c>
      <c r="B13">
        <v>0</v>
      </c>
      <c r="C13">
        <v>0</v>
      </c>
      <c r="D13">
        <v>1</v>
      </c>
      <c r="E13">
        <v>0</v>
      </c>
      <c r="F13">
        <v>0</v>
      </c>
    </row>
    <row r="14" spans="1:6" ht="12.75">
      <c r="A14">
        <v>2</v>
      </c>
      <c r="B14">
        <v>4</v>
      </c>
      <c r="C14">
        <v>2</v>
      </c>
      <c r="D14">
        <v>0</v>
      </c>
      <c r="E14">
        <v>2</v>
      </c>
      <c r="F14">
        <v>1</v>
      </c>
    </row>
    <row r="15" spans="1:6" ht="12.75">
      <c r="A15">
        <v>2</v>
      </c>
      <c r="B15">
        <v>5</v>
      </c>
      <c r="C15">
        <v>3</v>
      </c>
      <c r="D15">
        <v>1</v>
      </c>
      <c r="E15">
        <v>3</v>
      </c>
      <c r="F15">
        <v>2</v>
      </c>
    </row>
    <row r="16" spans="1:6" ht="12.75">
      <c r="A16">
        <v>3</v>
      </c>
      <c r="B16">
        <v>7</v>
      </c>
      <c r="C16">
        <v>2</v>
      </c>
      <c r="D16">
        <v>0</v>
      </c>
      <c r="E16">
        <v>2</v>
      </c>
      <c r="F16">
        <v>1</v>
      </c>
    </row>
    <row r="17" spans="1:6" ht="12.75">
      <c r="A17">
        <v>3</v>
      </c>
      <c r="B17">
        <v>8</v>
      </c>
      <c r="C17">
        <v>4</v>
      </c>
      <c r="D17">
        <v>0</v>
      </c>
      <c r="E17">
        <v>4</v>
      </c>
      <c r="F17">
        <v>3</v>
      </c>
    </row>
    <row r="18" spans="1:6" ht="12.75">
      <c r="A18">
        <v>3</v>
      </c>
      <c r="B18">
        <v>5</v>
      </c>
      <c r="C18">
        <v>4</v>
      </c>
      <c r="D18">
        <v>0</v>
      </c>
      <c r="E18">
        <v>3</v>
      </c>
      <c r="F18">
        <v>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"/>
  <sheetViews>
    <sheetView workbookViewId="0" topLeftCell="A1">
      <selection activeCell="Z21" sqref="Z21"/>
    </sheetView>
  </sheetViews>
  <sheetFormatPr defaultColWidth="9.140625" defaultRowHeight="12.75"/>
  <cols>
    <col min="8" max="24" width="1.7109375" style="0" customWidth="1"/>
  </cols>
  <sheetData>
    <row r="1" spans="1:25" ht="12.75">
      <c r="A1" t="s">
        <v>29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</row>
    <row r="2" spans="1:25" ht="12.75">
      <c r="A2">
        <v>0</v>
      </c>
      <c r="B2">
        <v>2</v>
      </c>
      <c r="C2">
        <v>4</v>
      </c>
      <c r="D2">
        <v>2</v>
      </c>
      <c r="F2">
        <v>5</v>
      </c>
      <c r="G2">
        <f>$A2*F2+$B2*F3+$C2*F4+$D2*F5</f>
        <v>58</v>
      </c>
      <c r="H2">
        <f aca="true" t="shared" si="0" ref="H2:O2">$A2*G2+$B2*G3+$C2*G4+$D2*G5</f>
        <v>42.8</v>
      </c>
      <c r="I2">
        <f t="shared" si="0"/>
        <v>103.72</v>
      </c>
      <c r="J2">
        <f t="shared" si="0"/>
        <v>159.05999999999997</v>
      </c>
      <c r="K2">
        <f t="shared" si="0"/>
        <v>249.23239999999998</v>
      </c>
      <c r="L2">
        <f t="shared" si="0"/>
        <v>423.42867999999993</v>
      </c>
      <c r="M2">
        <f t="shared" si="0"/>
        <v>671.894564</v>
      </c>
      <c r="N2">
        <f t="shared" si="0"/>
        <v>1102.2140883999998</v>
      </c>
      <c r="O2">
        <f t="shared" si="0"/>
        <v>1791.2108355599996</v>
      </c>
      <c r="P2">
        <f aca="true" t="shared" si="1" ref="P2:Y2">$A2*O2+$B2*O3+$C2*O4+$D2*O5</f>
        <v>2908.611103699999</v>
      </c>
      <c r="Q2">
        <f t="shared" si="1"/>
        <v>4736.641292573199</v>
      </c>
      <c r="R2">
        <f t="shared" si="1"/>
        <v>7697.923239700038</v>
      </c>
      <c r="S2">
        <f t="shared" si="1"/>
        <v>12521.56330552925</v>
      </c>
      <c r="T2">
        <f t="shared" si="1"/>
        <v>20363.879392812174</v>
      </c>
      <c r="U2">
        <f t="shared" si="1"/>
        <v>33115.753493680124</v>
      </c>
      <c r="V2">
        <f t="shared" si="1"/>
        <v>53858.011519340216</v>
      </c>
      <c r="W2">
        <f t="shared" si="1"/>
        <v>87587.18110181883</v>
      </c>
      <c r="X2">
        <f t="shared" si="1"/>
        <v>142442.78380794558</v>
      </c>
      <c r="Y2">
        <f t="shared" si="1"/>
        <v>231653.57478873892</v>
      </c>
    </row>
    <row r="3" spans="1:25" ht="12.75">
      <c r="A3">
        <v>0.7</v>
      </c>
      <c r="B3">
        <v>0.1</v>
      </c>
      <c r="C3">
        <v>0</v>
      </c>
      <c r="D3">
        <v>0</v>
      </c>
      <c r="F3">
        <v>10</v>
      </c>
      <c r="G3">
        <f>$A3*F2+$B3*F3+$C3*F4+$D3*F5</f>
        <v>4.5</v>
      </c>
      <c r="H3">
        <f aca="true" t="shared" si="2" ref="H3:O3">$A3*G2+$B3*G3+$C3*G4+$D3*G5</f>
        <v>41.05</v>
      </c>
      <c r="I3">
        <f t="shared" si="2"/>
        <v>34.065</v>
      </c>
      <c r="J3">
        <f t="shared" si="2"/>
        <v>76.0105</v>
      </c>
      <c r="K3">
        <f t="shared" si="2"/>
        <v>118.94304999999997</v>
      </c>
      <c r="L3">
        <f t="shared" si="2"/>
        <v>186.35698499999998</v>
      </c>
      <c r="M3">
        <f t="shared" si="2"/>
        <v>315.03577449999995</v>
      </c>
      <c r="N3">
        <f t="shared" si="2"/>
        <v>501.8297722499999</v>
      </c>
      <c r="O3">
        <f t="shared" si="2"/>
        <v>821.7328391049998</v>
      </c>
      <c r="P3">
        <f aca="true" t="shared" si="3" ref="P3:Y3">$A3*O2+$B3*O3+$C3*O4+$D3*O5</f>
        <v>1336.0208688024998</v>
      </c>
      <c r="Q3">
        <f t="shared" si="3"/>
        <v>2169.6298594702494</v>
      </c>
      <c r="R3">
        <f t="shared" si="3"/>
        <v>3532.6118907482646</v>
      </c>
      <c r="S3">
        <f t="shared" si="3"/>
        <v>5741.807456864853</v>
      </c>
      <c r="T3">
        <f t="shared" si="3"/>
        <v>9339.275059556958</v>
      </c>
      <c r="U3">
        <f t="shared" si="3"/>
        <v>15188.643080924216</v>
      </c>
      <c r="V3">
        <f t="shared" si="3"/>
        <v>24699.891753668508</v>
      </c>
      <c r="W3">
        <f t="shared" si="3"/>
        <v>40170.597238905</v>
      </c>
      <c r="X3">
        <f t="shared" si="3"/>
        <v>65328.08649516368</v>
      </c>
      <c r="Y3">
        <f t="shared" si="3"/>
        <v>106242.75731507827</v>
      </c>
    </row>
    <row r="4" spans="1:25" ht="12.75">
      <c r="A4">
        <v>0</v>
      </c>
      <c r="B4">
        <v>0.5</v>
      </c>
      <c r="C4">
        <v>0.2</v>
      </c>
      <c r="D4">
        <v>0.1</v>
      </c>
      <c r="F4">
        <v>8</v>
      </c>
      <c r="G4">
        <f>$A4*F2+$B4*F3+$C4*F4+$D4*F5</f>
        <v>6.8999999999999995</v>
      </c>
      <c r="H4">
        <f aca="true" t="shared" si="4" ref="H4:O4">$A4*G2+$B4*G3+$C4*G4+$D4*G5</f>
        <v>3.94</v>
      </c>
      <c r="I4">
        <f t="shared" si="4"/>
        <v>21.605999999999998</v>
      </c>
      <c r="J4">
        <f t="shared" si="4"/>
        <v>21.579</v>
      </c>
      <c r="K4">
        <f t="shared" si="4"/>
        <v>42.86582</v>
      </c>
      <c r="L4">
        <f t="shared" si="4"/>
        <v>68.74865399999999</v>
      </c>
      <c r="M4">
        <f t="shared" si="4"/>
        <v>108.13752219999998</v>
      </c>
      <c r="N4">
        <f t="shared" si="4"/>
        <v>181.12501421999997</v>
      </c>
      <c r="O4">
        <f t="shared" si="4"/>
        <v>290.29245067799997</v>
      </c>
      <c r="P4">
        <f aca="true" t="shared" si="5" ref="P4:Y4">$A4*O2+$B4*O3+$C4*O4+$D4*O5</f>
        <v>474.1236908269999</v>
      </c>
      <c r="Q4">
        <f t="shared" si="5"/>
        <v>771.2404121496598</v>
      </c>
      <c r="R4">
        <f t="shared" si="5"/>
        <v>1252.7481057731015</v>
      </c>
      <c r="S4">
        <f t="shared" si="5"/>
        <v>2039.1229215757683</v>
      </c>
      <c r="T4">
        <f t="shared" si="5"/>
        <v>3314.91695238655</v>
      </c>
      <c r="U4">
        <f t="shared" si="5"/>
        <v>5391.49769850679</v>
      </c>
      <c r="V4">
        <f t="shared" si="5"/>
        <v>8768.357808336697</v>
      </c>
      <c r="W4">
        <f t="shared" si="5"/>
        <v>14259.315756558344</v>
      </c>
      <c r="X4">
        <f t="shared" si="5"/>
        <v>23190.37808595928</v>
      </c>
      <c r="Y4">
        <f t="shared" si="5"/>
        <v>37713.913337502425</v>
      </c>
    </row>
    <row r="5" spans="1:25" ht="12.75">
      <c r="A5">
        <v>0</v>
      </c>
      <c r="B5">
        <v>0</v>
      </c>
      <c r="C5">
        <v>0.2</v>
      </c>
      <c r="D5">
        <v>0.5</v>
      </c>
      <c r="F5">
        <v>3</v>
      </c>
      <c r="G5">
        <f>$A5*F2+$B5*F3+$C5*F4+$D5*F5</f>
        <v>3.1</v>
      </c>
      <c r="H5">
        <f aca="true" t="shared" si="6" ref="H5:O5">$A5*G2+$B5*G3+$C5*G4+$D5*G5</f>
        <v>2.9299999999999997</v>
      </c>
      <c r="I5">
        <f t="shared" si="6"/>
        <v>2.253</v>
      </c>
      <c r="J5">
        <f t="shared" si="6"/>
        <v>5.4477</v>
      </c>
      <c r="K5">
        <f t="shared" si="6"/>
        <v>7.03965</v>
      </c>
      <c r="L5">
        <f t="shared" si="6"/>
        <v>12.092989</v>
      </c>
      <c r="M5">
        <f t="shared" si="6"/>
        <v>19.796225299999996</v>
      </c>
      <c r="N5">
        <f t="shared" si="6"/>
        <v>31.525617089999994</v>
      </c>
      <c r="O5">
        <f t="shared" si="6"/>
        <v>51.987811388999994</v>
      </c>
      <c r="P5">
        <f aca="true" t="shared" si="7" ref="P5:Y5">$A5*O2+$B5*O3+$C5*O4+$D5*O5</f>
        <v>84.0523958301</v>
      </c>
      <c r="Q5">
        <f t="shared" si="7"/>
        <v>136.85093608045</v>
      </c>
      <c r="R5">
        <f t="shared" si="7"/>
        <v>222.67355047015695</v>
      </c>
      <c r="S5">
        <f t="shared" si="7"/>
        <v>361.8863963896988</v>
      </c>
      <c r="T5">
        <f t="shared" si="7"/>
        <v>588.7677825100031</v>
      </c>
      <c r="U5">
        <f t="shared" si="7"/>
        <v>957.3672817323115</v>
      </c>
      <c r="V5">
        <f t="shared" si="7"/>
        <v>1556.983180567514</v>
      </c>
      <c r="W5">
        <f t="shared" si="7"/>
        <v>2532.1631519510966</v>
      </c>
      <c r="X5">
        <f t="shared" si="7"/>
        <v>4117.944727287217</v>
      </c>
      <c r="Y5">
        <f t="shared" si="7"/>
        <v>6697.047980835465</v>
      </c>
    </row>
    <row r="7" spans="6:25" ht="12.75">
      <c r="F7">
        <f>SUM(F2:F5)</f>
        <v>26</v>
      </c>
      <c r="G7">
        <f aca="true" t="shared" si="8" ref="G7:O7">SUM(G2:G5)</f>
        <v>72.5</v>
      </c>
      <c r="H7">
        <f t="shared" si="8"/>
        <v>90.72</v>
      </c>
      <c r="I7">
        <f t="shared" si="8"/>
        <v>161.644</v>
      </c>
      <c r="J7">
        <f t="shared" si="8"/>
        <v>262.0972</v>
      </c>
      <c r="K7">
        <f t="shared" si="8"/>
        <v>418.08091999999994</v>
      </c>
      <c r="L7">
        <f t="shared" si="8"/>
        <v>690.6273079999999</v>
      </c>
      <c r="M7">
        <f t="shared" si="8"/>
        <v>1114.8640859999998</v>
      </c>
      <c r="N7">
        <f t="shared" si="8"/>
        <v>1816.6944919599996</v>
      </c>
      <c r="O7">
        <f t="shared" si="8"/>
        <v>2955.2239367319994</v>
      </c>
      <c r="P7">
        <f aca="true" t="shared" si="9" ref="P7:Y7">SUM(P2:P5)</f>
        <v>4802.808059159599</v>
      </c>
      <c r="Q7">
        <f t="shared" si="9"/>
        <v>7814.362500273559</v>
      </c>
      <c r="R7">
        <f t="shared" si="9"/>
        <v>12705.956786691562</v>
      </c>
      <c r="S7">
        <f t="shared" si="9"/>
        <v>20664.380080359566</v>
      </c>
      <c r="T7">
        <f t="shared" si="9"/>
        <v>33606.83918726569</v>
      </c>
      <c r="U7">
        <f t="shared" si="9"/>
        <v>54653.26155484344</v>
      </c>
      <c r="V7">
        <f t="shared" si="9"/>
        <v>88883.24426191294</v>
      </c>
      <c r="W7">
        <f t="shared" si="9"/>
        <v>144549.25724923328</v>
      </c>
      <c r="X7">
        <f t="shared" si="9"/>
        <v>235079.19311635575</v>
      </c>
      <c r="Y7">
        <f t="shared" si="9"/>
        <v>382307.29342215514</v>
      </c>
    </row>
    <row r="8" spans="7:25" ht="12.75">
      <c r="G8">
        <f>G7/F7</f>
        <v>2.7884615384615383</v>
      </c>
      <c r="H8">
        <f aca="true" t="shared" si="10" ref="H8:O8">H7/G7</f>
        <v>1.2513103448275862</v>
      </c>
      <c r="I8">
        <f t="shared" si="10"/>
        <v>1.78179012345679</v>
      </c>
      <c r="J8">
        <f t="shared" si="10"/>
        <v>1.6214471307317313</v>
      </c>
      <c r="K8">
        <f t="shared" si="10"/>
        <v>1.5951369186698674</v>
      </c>
      <c r="L8">
        <f t="shared" si="10"/>
        <v>1.6518986515816123</v>
      </c>
      <c r="M8">
        <f t="shared" si="10"/>
        <v>1.6142774447024908</v>
      </c>
      <c r="N8">
        <f t="shared" si="10"/>
        <v>1.6295210463529093</v>
      </c>
      <c r="O8">
        <f t="shared" si="10"/>
        <v>1.6267038568183583</v>
      </c>
      <c r="P8">
        <f aca="true" t="shared" si="11" ref="P8:Y8">P7/O7</f>
        <v>1.625192595208446</v>
      </c>
      <c r="Q8">
        <f t="shared" si="11"/>
        <v>1.6270403488997487</v>
      </c>
      <c r="R8">
        <f t="shared" si="11"/>
        <v>1.6259748362386264</v>
      </c>
      <c r="S8">
        <f t="shared" si="11"/>
        <v>1.626353719540727</v>
      </c>
      <c r="T8">
        <f t="shared" si="11"/>
        <v>1.6263173178472101</v>
      </c>
      <c r="U8">
        <f t="shared" si="11"/>
        <v>1.6262541457797277</v>
      </c>
      <c r="V8">
        <f t="shared" si="11"/>
        <v>1.6263118015879146</v>
      </c>
      <c r="W8">
        <f t="shared" si="11"/>
        <v>1.6262824163268486</v>
      </c>
      <c r="X8">
        <f t="shared" si="11"/>
        <v>1.626291255935199</v>
      </c>
      <c r="Y8">
        <f t="shared" si="11"/>
        <v>1.626291499277551</v>
      </c>
    </row>
    <row r="12" spans="1:25" ht="12.75">
      <c r="A12" t="s">
        <v>29</v>
      </c>
      <c r="F12" t="s">
        <v>17</v>
      </c>
      <c r="G12" t="s">
        <v>18</v>
      </c>
      <c r="H12" t="s">
        <v>19</v>
      </c>
      <c r="I12" t="s">
        <v>20</v>
      </c>
      <c r="J12" t="s">
        <v>21</v>
      </c>
      <c r="K12" t="s">
        <v>22</v>
      </c>
      <c r="L12" t="s">
        <v>23</v>
      </c>
      <c r="M12" t="s">
        <v>24</v>
      </c>
      <c r="N12" t="s">
        <v>25</v>
      </c>
      <c r="O12" t="s">
        <v>26</v>
      </c>
      <c r="P12" t="s">
        <v>33</v>
      </c>
      <c r="Q12" t="s">
        <v>34</v>
      </c>
      <c r="R12" t="s">
        <v>35</v>
      </c>
      <c r="S12" t="s">
        <v>36</v>
      </c>
      <c r="T12" t="s">
        <v>37</v>
      </c>
      <c r="U12" t="s">
        <v>38</v>
      </c>
      <c r="V12" t="s">
        <v>39</v>
      </c>
      <c r="W12" t="s">
        <v>40</v>
      </c>
      <c r="X12" t="s">
        <v>41</v>
      </c>
      <c r="Y12" t="s">
        <v>42</v>
      </c>
    </row>
    <row r="13" spans="1:25" ht="12.75">
      <c r="A13">
        <v>0</v>
      </c>
      <c r="B13">
        <v>2</v>
      </c>
      <c r="C13" s="1">
        <f>4+0.00001</f>
        <v>4.00001</v>
      </c>
      <c r="D13">
        <v>2</v>
      </c>
      <c r="F13">
        <v>5</v>
      </c>
      <c r="G13">
        <f aca="true" t="shared" si="12" ref="G13:Y13">$A13*F13+$B13*F14+$C13*F15+$D13*F16</f>
        <v>58.00008</v>
      </c>
      <c r="H13">
        <f t="shared" si="12"/>
        <v>42.80006899999999</v>
      </c>
      <c r="I13">
        <f t="shared" si="12"/>
        <v>103.72015139999999</v>
      </c>
      <c r="J13">
        <f t="shared" si="12"/>
        <v>159.06043586027997</v>
      </c>
      <c r="K13">
        <f t="shared" si="12"/>
        <v>249.23297993032548</v>
      </c>
      <c r="L13">
        <f t="shared" si="12"/>
        <v>423.4300107772194</v>
      </c>
      <c r="M13">
        <f t="shared" si="12"/>
        <v>671.8968474569427</v>
      </c>
      <c r="N13">
        <f t="shared" si="12"/>
        <v>1102.2182255415191</v>
      </c>
      <c r="O13">
        <f t="shared" si="12"/>
        <v>1791.2183552055808</v>
      </c>
      <c r="P13">
        <f t="shared" si="12"/>
        <v>2908.6242826111884</v>
      </c>
      <c r="Q13">
        <f t="shared" si="12"/>
        <v>4736.664664911292</v>
      </c>
      <c r="R13">
        <f t="shared" si="12"/>
        <v>7697.9641165607545</v>
      </c>
      <c r="S13">
        <f t="shared" si="12"/>
        <v>12521.634539766073</v>
      </c>
      <c r="T13">
        <f t="shared" si="12"/>
        <v>20364.003063719854</v>
      </c>
      <c r="U13">
        <f t="shared" si="12"/>
        <v>33115.96715140246</v>
      </c>
      <c r="V13">
        <f t="shared" si="12"/>
        <v>53858.37956385613</v>
      </c>
      <c r="W13">
        <f t="shared" si="12"/>
        <v>87587.81298894514</v>
      </c>
      <c r="X13">
        <f t="shared" si="12"/>
        <v>142443.86568310967</v>
      </c>
      <c r="Y13">
        <f t="shared" si="12"/>
        <v>231655.42250355723</v>
      </c>
    </row>
    <row r="14" spans="1:25" ht="12.75">
      <c r="A14">
        <v>0.7</v>
      </c>
      <c r="B14">
        <v>0.1</v>
      </c>
      <c r="C14">
        <v>0</v>
      </c>
      <c r="D14">
        <v>0</v>
      </c>
      <c r="F14">
        <v>10</v>
      </c>
      <c r="G14">
        <f aca="true" t="shared" si="13" ref="G14:Y14">$A14*F13+$B14*F14+$C14*F15+$D14*F16</f>
        <v>4.5</v>
      </c>
      <c r="H14">
        <f t="shared" si="13"/>
        <v>41.050056</v>
      </c>
      <c r="I14">
        <f t="shared" si="13"/>
        <v>34.065053899999995</v>
      </c>
      <c r="J14">
        <f t="shared" si="13"/>
        <v>76.01061136999999</v>
      </c>
      <c r="K14">
        <f t="shared" si="13"/>
        <v>118.94336623919597</v>
      </c>
      <c r="L14">
        <f t="shared" si="13"/>
        <v>186.35742257514744</v>
      </c>
      <c r="M14">
        <f t="shared" si="13"/>
        <v>315.0367498015683</v>
      </c>
      <c r="N14">
        <f t="shared" si="13"/>
        <v>501.83146820001673</v>
      </c>
      <c r="O14">
        <f t="shared" si="13"/>
        <v>821.735904699065</v>
      </c>
      <c r="P14">
        <f t="shared" si="13"/>
        <v>1336.026439113813</v>
      </c>
      <c r="Q14">
        <f t="shared" si="13"/>
        <v>2169.639641739213</v>
      </c>
      <c r="R14">
        <f t="shared" si="13"/>
        <v>3532.6292296118254</v>
      </c>
      <c r="S14">
        <f t="shared" si="13"/>
        <v>5741.83780455371</v>
      </c>
      <c r="T14">
        <f t="shared" si="13"/>
        <v>9339.327958291622</v>
      </c>
      <c r="U14">
        <f t="shared" si="13"/>
        <v>15188.734940433058</v>
      </c>
      <c r="V14">
        <f t="shared" si="13"/>
        <v>24700.050500025027</v>
      </c>
      <c r="W14">
        <f t="shared" si="13"/>
        <v>40170.87074470179</v>
      </c>
      <c r="X14">
        <f t="shared" si="13"/>
        <v>65328.55616673177</v>
      </c>
      <c r="Y14">
        <f t="shared" si="13"/>
        <v>106243.56159484993</v>
      </c>
    </row>
    <row r="15" spans="1:25" ht="12.75">
      <c r="A15">
        <v>0</v>
      </c>
      <c r="B15">
        <v>0.5</v>
      </c>
      <c r="C15">
        <v>0.2</v>
      </c>
      <c r="D15">
        <v>0.1</v>
      </c>
      <c r="F15">
        <v>8</v>
      </c>
      <c r="G15">
        <f aca="true" t="shared" si="14" ref="G15:Y15">$A15*F13+$B15*F14+$C15*F15+$D15*F16</f>
        <v>6.8999999999999995</v>
      </c>
      <c r="H15">
        <f t="shared" si="14"/>
        <v>3.94</v>
      </c>
      <c r="I15">
        <f t="shared" si="14"/>
        <v>21.606028</v>
      </c>
      <c r="J15">
        <f t="shared" si="14"/>
        <v>21.579032549999997</v>
      </c>
      <c r="K15">
        <f t="shared" si="14"/>
        <v>42.865882755</v>
      </c>
      <c r="L15">
        <f t="shared" si="14"/>
        <v>68.74882560159799</v>
      </c>
      <c r="M15">
        <f t="shared" si="14"/>
        <v>108.13777702849332</v>
      </c>
      <c r="N15">
        <f t="shared" si="14"/>
        <v>181.1255571288148</v>
      </c>
      <c r="O15">
        <f t="shared" si="14"/>
        <v>290.2934144775072</v>
      </c>
      <c r="P15">
        <f t="shared" si="14"/>
        <v>474.12543086347813</v>
      </c>
      <c r="Q15">
        <f t="shared" si="14"/>
        <v>771.2435718283743</v>
      </c>
      <c r="R15">
        <f t="shared" si="14"/>
        <v>1252.753676901937</v>
      </c>
      <c r="S15">
        <f t="shared" si="14"/>
        <v>2039.1327924561954</v>
      </c>
      <c r="T15">
        <f t="shared" si="14"/>
        <v>3314.9342554410805</v>
      </c>
      <c r="U15">
        <f t="shared" si="14"/>
        <v>5391.527883419644</v>
      </c>
      <c r="V15">
        <f t="shared" si="14"/>
        <v>8768.410258602087</v>
      </c>
      <c r="W15">
        <f t="shared" si="14"/>
        <v>14259.40646525214</v>
      </c>
      <c r="X15">
        <f t="shared" si="14"/>
        <v>23190.53445233297</v>
      </c>
      <c r="Y15">
        <f t="shared" si="14"/>
        <v>37714.18199660334</v>
      </c>
    </row>
    <row r="16" spans="1:25" ht="12.75">
      <c r="A16">
        <v>0</v>
      </c>
      <c r="B16">
        <v>0</v>
      </c>
      <c r="C16">
        <v>0.2</v>
      </c>
      <c r="D16">
        <v>0.5</v>
      </c>
      <c r="F16">
        <v>3</v>
      </c>
      <c r="G16">
        <f aca="true" t="shared" si="15" ref="G16:Y16">$A16*F13+$B16*F14+$C16*F15+$D16*F16</f>
        <v>3.1</v>
      </c>
      <c r="H16">
        <f t="shared" si="15"/>
        <v>2.9299999999999997</v>
      </c>
      <c r="I16">
        <f t="shared" si="15"/>
        <v>2.253</v>
      </c>
      <c r="J16">
        <f t="shared" si="15"/>
        <v>5.4477056</v>
      </c>
      <c r="K16">
        <f t="shared" si="15"/>
        <v>7.039659309999999</v>
      </c>
      <c r="L16">
        <f t="shared" si="15"/>
        <v>12.093006206000002</v>
      </c>
      <c r="M16">
        <f t="shared" si="15"/>
        <v>19.7962682233196</v>
      </c>
      <c r="N16">
        <f t="shared" si="15"/>
        <v>31.525689517358465</v>
      </c>
      <c r="O16">
        <f t="shared" si="15"/>
        <v>51.9879561844422</v>
      </c>
      <c r="P16">
        <f t="shared" si="15"/>
        <v>84.05266098772255</v>
      </c>
      <c r="Q16">
        <f t="shared" si="15"/>
        <v>136.8514166665569</v>
      </c>
      <c r="R16">
        <f t="shared" si="15"/>
        <v>222.67442269895332</v>
      </c>
      <c r="S16">
        <f t="shared" si="15"/>
        <v>361.8879467298641</v>
      </c>
      <c r="T16">
        <f t="shared" si="15"/>
        <v>588.7705318561711</v>
      </c>
      <c r="U16">
        <f t="shared" si="15"/>
        <v>957.3721170163017</v>
      </c>
      <c r="V16">
        <f t="shared" si="15"/>
        <v>1556.9916351920797</v>
      </c>
      <c r="W16">
        <f t="shared" si="15"/>
        <v>2532.1778693164574</v>
      </c>
      <c r="X16">
        <f t="shared" si="15"/>
        <v>4117.970227708657</v>
      </c>
      <c r="Y16">
        <f t="shared" si="15"/>
        <v>6697.092004320923</v>
      </c>
    </row>
    <row r="18" spans="6:25" ht="12.75">
      <c r="F18">
        <f>SUM(F13:F16)</f>
        <v>26</v>
      </c>
      <c r="G18">
        <f aca="true" t="shared" si="16" ref="G18:Y18">SUM(G13:G16)</f>
        <v>72.50008</v>
      </c>
      <c r="H18">
        <f t="shared" si="16"/>
        <v>90.720125</v>
      </c>
      <c r="I18">
        <f t="shared" si="16"/>
        <v>161.6442333</v>
      </c>
      <c r="J18">
        <f t="shared" si="16"/>
        <v>262.09778538027996</v>
      </c>
      <c r="K18">
        <f t="shared" si="16"/>
        <v>418.0818882345215</v>
      </c>
      <c r="L18">
        <f t="shared" si="16"/>
        <v>690.6292651599649</v>
      </c>
      <c r="M18">
        <f t="shared" si="16"/>
        <v>1114.867642510324</v>
      </c>
      <c r="N18">
        <f t="shared" si="16"/>
        <v>1816.7009403877091</v>
      </c>
      <c r="O18">
        <f t="shared" si="16"/>
        <v>2955.2356305665953</v>
      </c>
      <c r="P18">
        <f t="shared" si="16"/>
        <v>4802.828813576202</v>
      </c>
      <c r="Q18">
        <f t="shared" si="16"/>
        <v>7814.399295145437</v>
      </c>
      <c r="R18">
        <f t="shared" si="16"/>
        <v>12706.021445773471</v>
      </c>
      <c r="S18">
        <f t="shared" si="16"/>
        <v>20664.493083505844</v>
      </c>
      <c r="T18">
        <f t="shared" si="16"/>
        <v>33607.03580930873</v>
      </c>
      <c r="U18">
        <f t="shared" si="16"/>
        <v>54653.60209227147</v>
      </c>
      <c r="V18">
        <f t="shared" si="16"/>
        <v>88883.83195767533</v>
      </c>
      <c r="W18">
        <f t="shared" si="16"/>
        <v>144550.26806821552</v>
      </c>
      <c r="X18">
        <f t="shared" si="16"/>
        <v>235080.92652988306</v>
      </c>
      <c r="Y18">
        <f t="shared" si="16"/>
        <v>382310.2580993314</v>
      </c>
    </row>
    <row r="19" spans="7:25" ht="12.75">
      <c r="G19">
        <f aca="true" t="shared" si="17" ref="G19:Y19">G18/F18</f>
        <v>2.788464615384615</v>
      </c>
      <c r="H19">
        <f t="shared" si="17"/>
        <v>1.2513106882088958</v>
      </c>
      <c r="I19">
        <f t="shared" si="17"/>
        <v>1.7817902400376984</v>
      </c>
      <c r="J19">
        <f t="shared" si="17"/>
        <v>1.621448411919808</v>
      </c>
      <c r="K19">
        <f t="shared" si="17"/>
        <v>1.5951370501964481</v>
      </c>
      <c r="L19">
        <f t="shared" si="17"/>
        <v>1.6518995072385412</v>
      </c>
      <c r="M19">
        <f t="shared" si="17"/>
        <v>1.6142780197014908</v>
      </c>
      <c r="N19">
        <f t="shared" si="17"/>
        <v>1.62952163208996</v>
      </c>
      <c r="O19">
        <f t="shared" si="17"/>
        <v>1.6267045196420205</v>
      </c>
      <c r="P19">
        <f t="shared" si="17"/>
        <v>1.6251931872706122</v>
      </c>
      <c r="Q19">
        <f t="shared" si="17"/>
        <v>1.6270409790697513</v>
      </c>
      <c r="R19">
        <f t="shared" si="17"/>
        <v>1.6259754545262195</v>
      </c>
      <c r="S19">
        <f t="shared" si="17"/>
        <v>1.6263543369336653</v>
      </c>
      <c r="T19">
        <f t="shared" si="17"/>
        <v>1.6263179393514118</v>
      </c>
      <c r="U19">
        <f t="shared" si="17"/>
        <v>1.6262547641030902</v>
      </c>
      <c r="V19">
        <f t="shared" si="17"/>
        <v>1.626312421413928</v>
      </c>
      <c r="W19">
        <f t="shared" si="17"/>
        <v>1.6262830357836893</v>
      </c>
      <c r="X19">
        <f t="shared" si="17"/>
        <v>1.626291875286905</v>
      </c>
      <c r="Y19">
        <f t="shared" si="17"/>
        <v>1.626292118815232</v>
      </c>
    </row>
    <row r="21" spans="25:26" ht="12.75">
      <c r="Y21" t="s">
        <v>43</v>
      </c>
      <c r="Z21">
        <f>(Y19-Y8)/(C13-C2)</f>
        <v>0.06195376809582662</v>
      </c>
    </row>
    <row r="22" spans="25:26" ht="12.75">
      <c r="Y22" t="s">
        <v>44</v>
      </c>
      <c r="Z22">
        <f>(LOG(Y19)-LOG(Y8))/(LOG(C13)-LOG(C2))</f>
        <v>0.15238063718827477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P30" sqref="P30"/>
    </sheetView>
  </sheetViews>
  <sheetFormatPr defaultColWidth="9.140625" defaultRowHeight="12.75"/>
  <sheetData>
    <row r="1" spans="1:15" ht="12.75">
      <c r="A1" t="s">
        <v>29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</row>
    <row r="2" spans="1:15" ht="12.75">
      <c r="A2">
        <v>0</v>
      </c>
      <c r="B2">
        <v>2</v>
      </c>
      <c r="C2">
        <v>4</v>
      </c>
      <c r="D2">
        <v>2</v>
      </c>
      <c r="F2">
        <v>5</v>
      </c>
      <c r="G2">
        <f>$A2*F2+$B2*F3+$C2*F4+$D2*F5</f>
        <v>58</v>
      </c>
      <c r="H2">
        <f aca="true" t="shared" si="0" ref="H2:O2">$A2*G2+$B2*G3+$C2*G4+$D2*G5</f>
        <v>42.8</v>
      </c>
      <c r="I2">
        <f t="shared" si="0"/>
        <v>103.72</v>
      </c>
      <c r="J2">
        <f t="shared" si="0"/>
        <v>159.05999999999997</v>
      </c>
      <c r="K2">
        <f t="shared" si="0"/>
        <v>249.23239999999998</v>
      </c>
      <c r="L2">
        <f t="shared" si="0"/>
        <v>423.42867999999993</v>
      </c>
      <c r="M2">
        <f t="shared" si="0"/>
        <v>671.894564</v>
      </c>
      <c r="N2">
        <f t="shared" si="0"/>
        <v>1102.2140883999998</v>
      </c>
      <c r="O2">
        <f t="shared" si="0"/>
        <v>1791.2108355599996</v>
      </c>
    </row>
    <row r="3" spans="1:15" ht="12.75">
      <c r="A3">
        <v>0.7</v>
      </c>
      <c r="B3">
        <v>0.1</v>
      </c>
      <c r="C3">
        <v>0</v>
      </c>
      <c r="D3">
        <v>0</v>
      </c>
      <c r="F3">
        <v>10</v>
      </c>
      <c r="G3">
        <f>$A3*F2+$B3*F3+$C3*F4+$D3*F5</f>
        <v>4.5</v>
      </c>
      <c r="H3">
        <f aca="true" t="shared" si="1" ref="H3:O3">$A3*G2+$B3*G3+$C3*G4+$D3*G5</f>
        <v>41.05</v>
      </c>
      <c r="I3">
        <f t="shared" si="1"/>
        <v>34.065</v>
      </c>
      <c r="J3">
        <f t="shared" si="1"/>
        <v>76.0105</v>
      </c>
      <c r="K3">
        <f t="shared" si="1"/>
        <v>118.94304999999997</v>
      </c>
      <c r="L3">
        <f t="shared" si="1"/>
        <v>186.35698499999998</v>
      </c>
      <c r="M3">
        <f t="shared" si="1"/>
        <v>315.03577449999995</v>
      </c>
      <c r="N3">
        <f t="shared" si="1"/>
        <v>501.8297722499999</v>
      </c>
      <c r="O3">
        <f t="shared" si="1"/>
        <v>821.7328391049998</v>
      </c>
    </row>
    <row r="4" spans="1:15" ht="12.75">
      <c r="A4">
        <v>0</v>
      </c>
      <c r="B4">
        <v>0.5</v>
      </c>
      <c r="C4">
        <v>0.2</v>
      </c>
      <c r="D4">
        <v>0.1</v>
      </c>
      <c r="F4">
        <v>8</v>
      </c>
      <c r="G4">
        <f>$A4*F2+$B4*F3+$C4*F4+$D4*F5</f>
        <v>6.8999999999999995</v>
      </c>
      <c r="H4">
        <f aca="true" t="shared" si="2" ref="H4:O4">$A4*G2+$B4*G3+$C4*G4+$D4*G5</f>
        <v>3.94</v>
      </c>
      <c r="I4">
        <f t="shared" si="2"/>
        <v>21.605999999999998</v>
      </c>
      <c r="J4">
        <f t="shared" si="2"/>
        <v>21.579</v>
      </c>
      <c r="K4">
        <f t="shared" si="2"/>
        <v>42.86582</v>
      </c>
      <c r="L4">
        <f t="shared" si="2"/>
        <v>68.74865399999999</v>
      </c>
      <c r="M4">
        <f t="shared" si="2"/>
        <v>108.13752219999998</v>
      </c>
      <c r="N4">
        <f t="shared" si="2"/>
        <v>181.12501421999997</v>
      </c>
      <c r="O4">
        <f t="shared" si="2"/>
        <v>290.29245067799997</v>
      </c>
    </row>
    <row r="5" spans="1:15" ht="12.75">
      <c r="A5">
        <v>0</v>
      </c>
      <c r="B5">
        <v>0</v>
      </c>
      <c r="C5">
        <v>0.2</v>
      </c>
      <c r="D5">
        <v>0.5</v>
      </c>
      <c r="F5">
        <v>3</v>
      </c>
      <c r="G5">
        <f>$A5*F2+$B5*F3+$C5*F4+$D5*F5</f>
        <v>3.1</v>
      </c>
      <c r="H5">
        <f aca="true" t="shared" si="3" ref="H5:O5">$A5*G2+$B5*G3+$C5*G4+$D5*G5</f>
        <v>2.9299999999999997</v>
      </c>
      <c r="I5">
        <f t="shared" si="3"/>
        <v>2.253</v>
      </c>
      <c r="J5">
        <f t="shared" si="3"/>
        <v>5.4477</v>
      </c>
      <c r="K5">
        <f t="shared" si="3"/>
        <v>7.03965</v>
      </c>
      <c r="L5">
        <f t="shared" si="3"/>
        <v>12.092989</v>
      </c>
      <c r="M5">
        <f t="shared" si="3"/>
        <v>19.796225299999996</v>
      </c>
      <c r="N5">
        <f t="shared" si="3"/>
        <v>31.525617089999994</v>
      </c>
      <c r="O5">
        <f t="shared" si="3"/>
        <v>51.987811388999994</v>
      </c>
    </row>
    <row r="7" spans="6:15" ht="12.75">
      <c r="F7">
        <f>SUM(F2:F5)</f>
        <v>26</v>
      </c>
      <c r="G7">
        <f aca="true" t="shared" si="4" ref="G7:O7">SUM(G2:G5)</f>
        <v>72.5</v>
      </c>
      <c r="H7">
        <f t="shared" si="4"/>
        <v>90.72</v>
      </c>
      <c r="I7">
        <f t="shared" si="4"/>
        <v>161.644</v>
      </c>
      <c r="J7">
        <f t="shared" si="4"/>
        <v>262.0972</v>
      </c>
      <c r="K7">
        <f t="shared" si="4"/>
        <v>418.08091999999994</v>
      </c>
      <c r="L7">
        <f t="shared" si="4"/>
        <v>690.6273079999999</v>
      </c>
      <c r="M7">
        <f t="shared" si="4"/>
        <v>1114.8640859999998</v>
      </c>
      <c r="N7">
        <f t="shared" si="4"/>
        <v>1816.6944919599996</v>
      </c>
      <c r="O7">
        <f t="shared" si="4"/>
        <v>2955.2239367319994</v>
      </c>
    </row>
    <row r="8" spans="7:15" ht="12.75">
      <c r="G8">
        <f>G7/F7</f>
        <v>2.7884615384615383</v>
      </c>
      <c r="H8">
        <f aca="true" t="shared" si="5" ref="H8:O8">H7/G7</f>
        <v>1.2513103448275862</v>
      </c>
      <c r="I8">
        <f t="shared" si="5"/>
        <v>1.78179012345679</v>
      </c>
      <c r="J8">
        <f t="shared" si="5"/>
        <v>1.6214471307317313</v>
      </c>
      <c r="K8">
        <f t="shared" si="5"/>
        <v>1.5951369186698674</v>
      </c>
      <c r="L8">
        <f t="shared" si="5"/>
        <v>1.6518986515816123</v>
      </c>
      <c r="M8">
        <f t="shared" si="5"/>
        <v>1.6142774447024908</v>
      </c>
      <c r="N8">
        <f t="shared" si="5"/>
        <v>1.6295210463529093</v>
      </c>
      <c r="O8">
        <f t="shared" si="5"/>
        <v>1.6267038568183583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B43" sqref="B43"/>
    </sheetView>
  </sheetViews>
  <sheetFormatPr defaultColWidth="9.140625" defaultRowHeight="12.75"/>
  <cols>
    <col min="3" max="3" width="17.421875" style="0" customWidth="1"/>
  </cols>
  <sheetData>
    <row r="1" ht="12.75">
      <c r="A1" t="s">
        <v>7</v>
      </c>
    </row>
    <row r="2" ht="12.75">
      <c r="A2" t="s">
        <v>8</v>
      </c>
    </row>
    <row r="3" spans="1:4" ht="12.75">
      <c r="A3">
        <v>99</v>
      </c>
      <c r="B3">
        <v>2000</v>
      </c>
      <c r="D3" t="s">
        <v>13</v>
      </c>
    </row>
    <row r="4" spans="1:4" ht="12.75">
      <c r="A4" t="s">
        <v>9</v>
      </c>
      <c r="B4" t="s">
        <v>2</v>
      </c>
      <c r="D4" t="s">
        <v>2</v>
      </c>
    </row>
    <row r="5" spans="1:4" ht="12.75">
      <c r="A5" t="s">
        <v>9</v>
      </c>
      <c r="B5" t="s">
        <v>2</v>
      </c>
      <c r="D5" t="s">
        <v>2</v>
      </c>
    </row>
    <row r="6" spans="1:4" ht="12.75">
      <c r="A6" t="s">
        <v>9</v>
      </c>
      <c r="B6" t="s">
        <v>2</v>
      </c>
      <c r="D6" t="s">
        <v>2</v>
      </c>
    </row>
    <row r="7" spans="1:4" ht="12.75">
      <c r="A7" t="s">
        <v>9</v>
      </c>
      <c r="B7" t="s">
        <v>2</v>
      </c>
      <c r="D7" t="s">
        <v>2</v>
      </c>
    </row>
    <row r="8" spans="1:4" ht="12.75">
      <c r="A8" t="s">
        <v>9</v>
      </c>
      <c r="B8" t="s">
        <v>10</v>
      </c>
      <c r="D8" t="s">
        <v>10</v>
      </c>
    </row>
    <row r="9" spans="1:4" ht="12.75">
      <c r="A9" t="s">
        <v>9</v>
      </c>
      <c r="B9" t="s">
        <v>10</v>
      </c>
      <c r="D9" t="s">
        <v>10</v>
      </c>
    </row>
    <row r="10" spans="1:4" ht="12.75">
      <c r="A10" t="s">
        <v>9</v>
      </c>
      <c r="B10" t="s">
        <v>10</v>
      </c>
      <c r="D10" t="s">
        <v>10</v>
      </c>
    </row>
    <row r="11" spans="1:4" ht="12.75">
      <c r="A11" t="s">
        <v>9</v>
      </c>
      <c r="B11" t="s">
        <v>10</v>
      </c>
      <c r="D11" t="s">
        <v>10</v>
      </c>
    </row>
    <row r="12" spans="1:4" ht="12.75">
      <c r="A12" t="s">
        <v>9</v>
      </c>
      <c r="B12" t="s">
        <v>11</v>
      </c>
      <c r="D12" t="s">
        <v>11</v>
      </c>
    </row>
    <row r="13" spans="1:4" ht="12.75">
      <c r="A13" t="s">
        <v>9</v>
      </c>
      <c r="B13" t="s">
        <v>11</v>
      </c>
      <c r="D13" t="s">
        <v>11</v>
      </c>
    </row>
    <row r="14" spans="1:4" ht="12.75">
      <c r="A14" t="s">
        <v>10</v>
      </c>
      <c r="B14" t="s">
        <v>11</v>
      </c>
      <c r="D14" t="s">
        <v>11</v>
      </c>
    </row>
    <row r="15" spans="1:4" ht="12.75">
      <c r="A15" t="s">
        <v>10</v>
      </c>
      <c r="B15" t="s">
        <v>11</v>
      </c>
      <c r="D15" t="s">
        <v>11</v>
      </c>
    </row>
    <row r="16" spans="1:4" ht="12.75">
      <c r="A16" t="s">
        <v>10</v>
      </c>
      <c r="B16" t="s">
        <v>11</v>
      </c>
      <c r="D16" t="s">
        <v>11</v>
      </c>
    </row>
    <row r="17" spans="1:4" ht="12.75">
      <c r="A17" t="s">
        <v>10</v>
      </c>
      <c r="B17" t="s">
        <v>10</v>
      </c>
      <c r="D17" t="s">
        <v>10</v>
      </c>
    </row>
    <row r="18" spans="1:4" ht="12.75">
      <c r="A18" t="s">
        <v>10</v>
      </c>
      <c r="B18" t="s">
        <v>10</v>
      </c>
      <c r="D18" t="s">
        <v>10</v>
      </c>
    </row>
    <row r="19" spans="1:4" ht="12.75">
      <c r="A19" t="s">
        <v>10</v>
      </c>
      <c r="B19" t="s">
        <v>12</v>
      </c>
      <c r="D19" t="s">
        <v>12</v>
      </c>
    </row>
    <row r="20" spans="1:4" ht="12.75">
      <c r="A20" t="s">
        <v>10</v>
      </c>
      <c r="B20" t="s">
        <v>11</v>
      </c>
      <c r="D20" t="s">
        <v>11</v>
      </c>
    </row>
    <row r="21" spans="1:4" ht="12.75">
      <c r="A21" t="s">
        <v>10</v>
      </c>
      <c r="B21" t="s">
        <v>11</v>
      </c>
      <c r="D21" t="s">
        <v>11</v>
      </c>
    </row>
    <row r="22" spans="1:4" ht="12.75">
      <c r="A22" t="s">
        <v>10</v>
      </c>
      <c r="B22" t="s">
        <v>2</v>
      </c>
      <c r="D22" t="s">
        <v>2</v>
      </c>
    </row>
    <row r="23" spans="1:4" ht="12.75">
      <c r="A23" t="s">
        <v>10</v>
      </c>
      <c r="B23" t="s">
        <v>2</v>
      </c>
      <c r="D23" t="s">
        <v>2</v>
      </c>
    </row>
    <row r="24" spans="1:4" ht="12.75">
      <c r="A24" t="s">
        <v>11</v>
      </c>
      <c r="B24" t="s">
        <v>11</v>
      </c>
      <c r="D24" t="s">
        <v>11</v>
      </c>
    </row>
    <row r="25" spans="1:4" ht="12.75">
      <c r="A25" t="s">
        <v>11</v>
      </c>
      <c r="B25" t="s">
        <v>11</v>
      </c>
      <c r="D25" t="s">
        <v>11</v>
      </c>
    </row>
    <row r="26" spans="1:4" ht="12.75">
      <c r="A26" t="s">
        <v>11</v>
      </c>
      <c r="B26" t="s">
        <v>11</v>
      </c>
      <c r="D26" t="s">
        <v>11</v>
      </c>
    </row>
    <row r="27" spans="1:4" ht="12.75">
      <c r="A27" t="s">
        <v>11</v>
      </c>
      <c r="B27" t="s">
        <v>12</v>
      </c>
      <c r="D27" t="s">
        <v>12</v>
      </c>
    </row>
    <row r="28" spans="1:4" ht="12.75">
      <c r="A28" t="s">
        <v>11</v>
      </c>
      <c r="B28" t="s">
        <v>12</v>
      </c>
      <c r="D28" t="s">
        <v>12</v>
      </c>
    </row>
    <row r="29" spans="1:4" ht="12.75">
      <c r="A29" t="s">
        <v>11</v>
      </c>
      <c r="B29" t="s">
        <v>12</v>
      </c>
      <c r="D29" t="s">
        <v>12</v>
      </c>
    </row>
    <row r="30" spans="1:4" ht="12.75">
      <c r="A30" t="s">
        <v>11</v>
      </c>
      <c r="B30" t="s">
        <v>12</v>
      </c>
      <c r="D30" t="s">
        <v>12</v>
      </c>
    </row>
    <row r="31" spans="1:4" ht="12.75">
      <c r="A31" t="s">
        <v>12</v>
      </c>
      <c r="B31" t="s">
        <v>2</v>
      </c>
      <c r="D31" t="s">
        <v>12</v>
      </c>
    </row>
    <row r="32" spans="1:4" ht="12.75">
      <c r="A32" t="s">
        <v>12</v>
      </c>
      <c r="B32" t="s">
        <v>2</v>
      </c>
      <c r="D32" t="s">
        <v>12</v>
      </c>
    </row>
    <row r="33" spans="1:4" ht="12.75">
      <c r="A33" t="s">
        <v>12</v>
      </c>
      <c r="B33" t="s">
        <v>2</v>
      </c>
      <c r="D33" t="s">
        <v>12</v>
      </c>
    </row>
    <row r="34" spans="1:4" ht="12.75">
      <c r="A34" t="s">
        <v>12</v>
      </c>
      <c r="B34" t="s">
        <v>2</v>
      </c>
      <c r="D34" t="s">
        <v>2</v>
      </c>
    </row>
    <row r="35" spans="1:4" ht="12.75">
      <c r="A35" t="s">
        <v>12</v>
      </c>
      <c r="B35" t="s">
        <v>2</v>
      </c>
      <c r="D35" t="s">
        <v>10</v>
      </c>
    </row>
    <row r="36" spans="1:4" ht="12.75">
      <c r="A36" t="s">
        <v>12</v>
      </c>
      <c r="B36" t="s">
        <v>2</v>
      </c>
      <c r="D36" t="s">
        <v>11</v>
      </c>
    </row>
    <row r="37" spans="1:4" ht="12.75">
      <c r="A37" t="s">
        <v>12</v>
      </c>
      <c r="B37" t="s">
        <v>2</v>
      </c>
      <c r="D37" t="s">
        <v>11</v>
      </c>
    </row>
    <row r="38" spans="1:4" ht="12.75">
      <c r="A38" t="s">
        <v>12</v>
      </c>
      <c r="B38" t="s">
        <v>2</v>
      </c>
      <c r="D38" t="s">
        <v>12</v>
      </c>
    </row>
    <row r="40" spans="2:4" ht="12.75">
      <c r="B40" t="s">
        <v>14</v>
      </c>
      <c r="D40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Leps</dc:creator>
  <cp:keywords/>
  <dc:description/>
  <cp:lastModifiedBy>suspa1</cp:lastModifiedBy>
  <dcterms:created xsi:type="dcterms:W3CDTF">2001-11-28T11:59:56Z</dcterms:created>
  <dcterms:modified xsi:type="dcterms:W3CDTF">2010-10-26T19:53:41Z</dcterms:modified>
  <cp:category/>
  <cp:version/>
  <cp:contentType/>
  <cp:contentStatus/>
</cp:coreProperties>
</file>