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Skol\Populacka\2025EN\"/>
    </mc:Choice>
  </mc:AlternateContent>
  <xr:revisionPtr revIDLastSave="0" documentId="13_ncr:1_{D17BC3A3-FAF1-45BA-83C6-C6FF54EC94F2}" xr6:coauthVersionLast="47" xr6:coauthVersionMax="47" xr10:uidLastSave="{00000000-0000-0000-0000-000000000000}"/>
  <bookViews>
    <workbookView xWindow="-120" yWindow="-120" windowWidth="25440" windowHeight="15270" tabRatio="682" firstSheet="5" activeTab="11" xr2:uid="{00000000-000D-0000-FFFF-FFFF00000000}"/>
  </bookViews>
  <sheets>
    <sheet name="Czech data 2019" sheetId="12" r:id="rId1"/>
    <sheet name="Czech data 2020" sheetId="22" r:id="rId2"/>
    <sheet name="Czech data 2021 blank" sheetId="25" r:id="rId3"/>
    <sheet name="Czech data 2021" sheetId="23" r:id="rId4"/>
    <sheet name="Czech data 2022" sheetId="26" r:id="rId5"/>
    <sheet name="Czech data 2023" sheetId="27" r:id="rId6"/>
    <sheet name="Czech data 1920-2020" sheetId="24" r:id="rId7"/>
    <sheet name="Czech matrix" sheetId="14" r:id="rId8"/>
    <sheet name="Low resolution" sheetId="17" r:id="rId9"/>
    <sheet name="Small data" sheetId="28" r:id="rId10"/>
    <sheet name="Estonian data_blank" sheetId="18" r:id="rId11"/>
    <sheet name="Estonian data_solved" sheetId="20" r:id="rId12"/>
    <sheet name="French data" sheetId="21" r:id="rId1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 i="28" l="1"/>
  <c r="AF6" i="28"/>
  <c r="AF7" i="28"/>
  <c r="AF8" i="28"/>
  <c r="AF9" i="28"/>
  <c r="AF10" i="28"/>
  <c r="AF11" i="28"/>
  <c r="AF12" i="28"/>
  <c r="AF13" i="28"/>
  <c r="AF14" i="28"/>
  <c r="K9" i="28" l="1"/>
  <c r="J6" i="28"/>
  <c r="J7" i="28"/>
  <c r="J8" i="28"/>
  <c r="J9" i="28"/>
  <c r="J5" i="28"/>
  <c r="F5" i="28"/>
  <c r="F6" i="28"/>
  <c r="F7" i="28"/>
  <c r="F8" i="28"/>
  <c r="F9" i="28"/>
  <c r="F10" i="28"/>
  <c r="F11" i="28"/>
  <c r="F12" i="28"/>
  <c r="F13" i="28"/>
  <c r="F14" i="28"/>
  <c r="F4" i="28"/>
  <c r="G5" i="28" s="1"/>
  <c r="T5" i="17"/>
  <c r="T6" i="17"/>
  <c r="T7" i="17"/>
  <c r="T8" i="17"/>
  <c r="T9" i="17"/>
  <c r="T10" i="17"/>
  <c r="T11" i="17"/>
  <c r="T12" i="17"/>
  <c r="T13" i="17"/>
  <c r="T14" i="17"/>
  <c r="T4" i="17"/>
  <c r="E2" i="17"/>
  <c r="F2" i="17"/>
  <c r="AE24" i="28"/>
  <c r="AE23" i="28"/>
  <c r="AE22" i="28"/>
  <c r="AE21" i="28"/>
  <c r="AE20" i="28"/>
  <c r="S11" i="12"/>
  <c r="S7" i="12"/>
  <c r="R7" i="12"/>
  <c r="P7" i="12"/>
  <c r="X23" i="12"/>
  <c r="N43" i="12"/>
  <c r="P6" i="26" a="1"/>
  <c r="P6" i="26" s="1"/>
  <c r="K4" i="27" a="1"/>
  <c r="K4" i="27" s="1"/>
  <c r="L4" i="27" a="1"/>
  <c r="L4" i="27" s="1"/>
  <c r="N7" i="12"/>
  <c r="J10" i="26"/>
  <c r="K8" i="26"/>
  <c r="L10" i="26"/>
  <c r="L7" i="26"/>
  <c r="O6" i="26" a="1"/>
  <c r="O6" i="26" s="1"/>
  <c r="N6" i="26" a="1"/>
  <c r="N6" i="26" s="1"/>
  <c r="H4" i="28" l="1"/>
  <c r="K5" i="28"/>
  <c r="AF24" i="28"/>
  <c r="AF21" i="28"/>
  <c r="AF23" i="28"/>
  <c r="AF22" i="28"/>
  <c r="AE25" i="28"/>
  <c r="K8" i="28"/>
  <c r="K6" i="28"/>
  <c r="H5" i="28"/>
  <c r="L5" i="28" s="1"/>
  <c r="K7" i="28"/>
  <c r="T20" i="26"/>
  <c r="U20" i="26"/>
  <c r="T51" i="26"/>
  <c r="U51" i="26" s="1"/>
  <c r="T52" i="26"/>
  <c r="U52" i="26" s="1"/>
  <c r="T53" i="26"/>
  <c r="U53" i="26" s="1"/>
  <c r="T54" i="26"/>
  <c r="U54" i="26" s="1"/>
  <c r="T55" i="26"/>
  <c r="U55" i="26" s="1"/>
  <c r="T56" i="26"/>
  <c r="U56" i="26" s="1"/>
  <c r="T24" i="26"/>
  <c r="U24" i="26" s="1"/>
  <c r="T25" i="26"/>
  <c r="U25" i="26"/>
  <c r="T26" i="26"/>
  <c r="U26" i="26" s="1"/>
  <c r="T27" i="26"/>
  <c r="U27" i="26" s="1"/>
  <c r="T28" i="26"/>
  <c r="U28" i="26" s="1"/>
  <c r="T29" i="26"/>
  <c r="U29" i="26" s="1"/>
  <c r="T30" i="26"/>
  <c r="U30" i="26" s="1"/>
  <c r="T31" i="26"/>
  <c r="U31" i="26" s="1"/>
  <c r="T32" i="26"/>
  <c r="U32" i="26" s="1"/>
  <c r="T33" i="26"/>
  <c r="U33" i="26" s="1"/>
  <c r="T34" i="26"/>
  <c r="U34" i="26" s="1"/>
  <c r="T35" i="26"/>
  <c r="U35" i="26"/>
  <c r="T36" i="26"/>
  <c r="U36" i="26" s="1"/>
  <c r="T37" i="26"/>
  <c r="U37" i="26" s="1"/>
  <c r="T38" i="26"/>
  <c r="U38" i="26" s="1"/>
  <c r="T39" i="26"/>
  <c r="U39" i="26" s="1"/>
  <c r="T40" i="26"/>
  <c r="U40" i="26" s="1"/>
  <c r="T41" i="26"/>
  <c r="U41" i="26" s="1"/>
  <c r="T42" i="26"/>
  <c r="U42" i="26" s="1"/>
  <c r="T43" i="26"/>
  <c r="U43" i="26" s="1"/>
  <c r="T44" i="26"/>
  <c r="U44" i="26"/>
  <c r="T45" i="26"/>
  <c r="U45" i="26" s="1"/>
  <c r="T46" i="26"/>
  <c r="U46" i="26" s="1"/>
  <c r="T47" i="26"/>
  <c r="U47" i="26" s="1"/>
  <c r="T48" i="26"/>
  <c r="U48" i="26" s="1"/>
  <c r="T49" i="26"/>
  <c r="U49" i="26" s="1"/>
  <c r="T50" i="26"/>
  <c r="U50" i="26" s="1"/>
  <c r="T23" i="26"/>
  <c r="U23" i="26" s="1"/>
  <c r="T22" i="26"/>
  <c r="U22" i="26" s="1"/>
  <c r="T21" i="26"/>
  <c r="U21" i="26" s="1"/>
  <c r="Q22" i="26"/>
  <c r="M10" i="23"/>
  <c r="M8" i="23"/>
  <c r="J55" i="26"/>
  <c r="K55" i="26" s="1"/>
  <c r="J56" i="26"/>
  <c r="K56" i="26" s="1"/>
  <c r="J57" i="26"/>
  <c r="K57" i="26" s="1"/>
  <c r="J58" i="26"/>
  <c r="K58" i="26" s="1"/>
  <c r="J59" i="26"/>
  <c r="K59" i="26" s="1"/>
  <c r="J60" i="26"/>
  <c r="K60" i="26" s="1"/>
  <c r="J61" i="26"/>
  <c r="K61" i="26" s="1"/>
  <c r="J62" i="26"/>
  <c r="K62" i="26" s="1"/>
  <c r="J63" i="26"/>
  <c r="K63" i="26" s="1"/>
  <c r="J64" i="26"/>
  <c r="K64" i="26" s="1"/>
  <c r="J65" i="26"/>
  <c r="K65" i="26" s="1"/>
  <c r="J66" i="26"/>
  <c r="K66" i="26" s="1"/>
  <c r="J67" i="26"/>
  <c r="K67" i="26" s="1"/>
  <c r="J68" i="26"/>
  <c r="K68" i="26" s="1"/>
  <c r="J69" i="26"/>
  <c r="K69" i="26" s="1"/>
  <c r="J70" i="26"/>
  <c r="K70" i="26" s="1"/>
  <c r="J71" i="26"/>
  <c r="K71" i="26" s="1"/>
  <c r="J72" i="26"/>
  <c r="K72" i="26" s="1"/>
  <c r="J73" i="26"/>
  <c r="K73" i="26" s="1"/>
  <c r="J74" i="26"/>
  <c r="K74" i="26" s="1"/>
  <c r="J75" i="26"/>
  <c r="K75" i="26" s="1"/>
  <c r="J76" i="26"/>
  <c r="K76" i="26" s="1"/>
  <c r="J77" i="26"/>
  <c r="K77" i="26" s="1"/>
  <c r="J78" i="26"/>
  <c r="K78" i="26" s="1"/>
  <c r="J79" i="26"/>
  <c r="K79" i="26" s="1"/>
  <c r="J80" i="26"/>
  <c r="K80" i="26" s="1"/>
  <c r="J81" i="26"/>
  <c r="K81" i="26" s="1"/>
  <c r="J82" i="26"/>
  <c r="K82" i="26" s="1"/>
  <c r="J83" i="26"/>
  <c r="K83" i="26" s="1"/>
  <c r="J84" i="26"/>
  <c r="K84" i="26" s="1"/>
  <c r="J85" i="26"/>
  <c r="K85" i="26" s="1"/>
  <c r="J86" i="26"/>
  <c r="K86" i="26" s="1"/>
  <c r="J87" i="26"/>
  <c r="K87" i="26" s="1"/>
  <c r="J88" i="26"/>
  <c r="K88" i="26" s="1"/>
  <c r="J89" i="26"/>
  <c r="K89" i="26" s="1"/>
  <c r="J90" i="26"/>
  <c r="K90" i="26" s="1"/>
  <c r="J91" i="26"/>
  <c r="K91" i="26" s="1"/>
  <c r="J92" i="26"/>
  <c r="K92" i="26" s="1"/>
  <c r="J93" i="26"/>
  <c r="K93" i="26" s="1"/>
  <c r="J94" i="26"/>
  <c r="K94" i="26" s="1"/>
  <c r="J95" i="26"/>
  <c r="K95" i="26" s="1"/>
  <c r="J96" i="26"/>
  <c r="K96" i="26" s="1"/>
  <c r="J97" i="26"/>
  <c r="K97" i="26" s="1"/>
  <c r="J98" i="26"/>
  <c r="K98" i="26" s="1"/>
  <c r="J99" i="26"/>
  <c r="K99" i="26" s="1"/>
  <c r="J100" i="26"/>
  <c r="K100" i="26" s="1"/>
  <c r="J101" i="26"/>
  <c r="K101" i="26" s="1"/>
  <c r="J102" i="26"/>
  <c r="K102" i="26" s="1"/>
  <c r="J103" i="26"/>
  <c r="K103" i="26" s="1"/>
  <c r="J104" i="26"/>
  <c r="K104" i="26" s="1"/>
  <c r="J105" i="26"/>
  <c r="K105" i="26" s="1"/>
  <c r="J106" i="26"/>
  <c r="K106" i="26" s="1"/>
  <c r="J107" i="26"/>
  <c r="K107" i="26" s="1"/>
  <c r="J108" i="26"/>
  <c r="K108" i="26" s="1"/>
  <c r="J109" i="26"/>
  <c r="K109" i="26" s="1"/>
  <c r="J110" i="26"/>
  <c r="K110" i="26" s="1"/>
  <c r="J111" i="26"/>
  <c r="K111" i="26" s="1"/>
  <c r="J36" i="26"/>
  <c r="K36" i="26" s="1"/>
  <c r="J37" i="26"/>
  <c r="K37" i="26" s="1"/>
  <c r="J38" i="26"/>
  <c r="K38" i="26" s="1"/>
  <c r="J39" i="26"/>
  <c r="K39" i="26" s="1"/>
  <c r="J40" i="26"/>
  <c r="K40" i="26" s="1"/>
  <c r="J41" i="26"/>
  <c r="K41" i="26" s="1"/>
  <c r="J42" i="26"/>
  <c r="K42" i="26" s="1"/>
  <c r="J43" i="26"/>
  <c r="K43" i="26" s="1"/>
  <c r="J44" i="26"/>
  <c r="K44" i="26" s="1"/>
  <c r="J45" i="26"/>
  <c r="K45" i="26" s="1"/>
  <c r="J46" i="26"/>
  <c r="K46" i="26" s="1"/>
  <c r="J47" i="26"/>
  <c r="K47" i="26" s="1"/>
  <c r="J48" i="26"/>
  <c r="K48" i="26" s="1"/>
  <c r="J49" i="26"/>
  <c r="K49" i="26" s="1"/>
  <c r="J50" i="26"/>
  <c r="K50" i="26" s="1"/>
  <c r="J51" i="26"/>
  <c r="K51" i="26" s="1"/>
  <c r="J52" i="26"/>
  <c r="K52" i="26" s="1"/>
  <c r="J53" i="26"/>
  <c r="K53" i="26" s="1"/>
  <c r="J54" i="26"/>
  <c r="K54" i="26" s="1"/>
  <c r="J7" i="26"/>
  <c r="K7" i="26" s="1"/>
  <c r="J8" i="26"/>
  <c r="J9" i="26"/>
  <c r="K9" i="26" s="1"/>
  <c r="K10" i="26"/>
  <c r="J11" i="26"/>
  <c r="K11" i="26" s="1"/>
  <c r="J12" i="26"/>
  <c r="K12" i="26" s="1"/>
  <c r="J13" i="26"/>
  <c r="K13" i="26" s="1"/>
  <c r="J14" i="26"/>
  <c r="K14" i="26" s="1"/>
  <c r="J15" i="26"/>
  <c r="K15" i="26" s="1"/>
  <c r="J16" i="26"/>
  <c r="K16" i="26" s="1"/>
  <c r="J17" i="26"/>
  <c r="K17" i="26" s="1"/>
  <c r="J18" i="26"/>
  <c r="K18" i="26" s="1"/>
  <c r="J19" i="26"/>
  <c r="K19" i="26" s="1"/>
  <c r="J20" i="26"/>
  <c r="K20" i="26" s="1"/>
  <c r="J21" i="26"/>
  <c r="K21" i="26" s="1"/>
  <c r="J22" i="26"/>
  <c r="K22" i="26" s="1"/>
  <c r="J23" i="26"/>
  <c r="K23" i="26" s="1"/>
  <c r="J24" i="26"/>
  <c r="K24" i="26" s="1"/>
  <c r="J25" i="26"/>
  <c r="K25" i="26" s="1"/>
  <c r="J26" i="26"/>
  <c r="K26" i="26" s="1"/>
  <c r="J27" i="26"/>
  <c r="K27" i="26" s="1"/>
  <c r="J28" i="26"/>
  <c r="K28" i="26" s="1"/>
  <c r="J29" i="26"/>
  <c r="K29" i="26" s="1"/>
  <c r="J30" i="26"/>
  <c r="K30" i="26" s="1"/>
  <c r="J31" i="26"/>
  <c r="K31" i="26" s="1"/>
  <c r="J32" i="26"/>
  <c r="K32" i="26" s="1"/>
  <c r="J33" i="26"/>
  <c r="K33" i="26" s="1"/>
  <c r="J34" i="26"/>
  <c r="K34" i="26" s="1"/>
  <c r="J35" i="26"/>
  <c r="K35" i="26" s="1"/>
  <c r="J6" i="26"/>
  <c r="K6" i="26" s="1"/>
  <c r="F2" i="14" a="1"/>
  <c r="F2" i="14" s="1"/>
  <c r="F26" i="14"/>
  <c r="N4" i="17"/>
  <c r="O4" i="17" s="1"/>
  <c r="P4" i="17" s="1"/>
  <c r="G2" i="17"/>
  <c r="X13" i="24"/>
  <c r="O11" i="24"/>
  <c r="O8" i="24"/>
  <c r="N8" i="24"/>
  <c r="I8" i="24"/>
  <c r="G9" i="24"/>
  <c r="H9" i="24"/>
  <c r="G10" i="24"/>
  <c r="H8" i="24"/>
  <c r="G8" i="24"/>
  <c r="E14" i="24"/>
  <c r="X21" i="12"/>
  <c r="L7" i="12"/>
  <c r="Q23"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21" i="22"/>
  <c r="Q22"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21" i="22"/>
  <c r="S21" i="23"/>
  <c r="W21" i="12"/>
  <c r="R8" i="12"/>
  <c r="R15" i="12"/>
  <c r="X29" i="12"/>
  <c r="K112" i="12"/>
  <c r="K15" i="12"/>
  <c r="P15" i="12" s="1"/>
  <c r="M9" i="24"/>
  <c r="F12" i="24"/>
  <c r="F13" i="24"/>
  <c r="F14" i="24"/>
  <c r="F15" i="24"/>
  <c r="F16" i="24"/>
  <c r="F17" i="24"/>
  <c r="F18" i="24"/>
  <c r="F19" i="24"/>
  <c r="F20" i="24"/>
  <c r="F21" i="24"/>
  <c r="F22" i="24"/>
  <c r="F23" i="24"/>
  <c r="F24" i="24"/>
  <c r="F25" i="24"/>
  <c r="F26" i="24"/>
  <c r="F9" i="24"/>
  <c r="F10" i="24"/>
  <c r="F11" i="24"/>
  <c r="F8" i="24"/>
  <c r="E9" i="24"/>
  <c r="E10" i="24"/>
  <c r="E11" i="24"/>
  <c r="E12" i="24"/>
  <c r="E13" i="24"/>
  <c r="E15" i="24"/>
  <c r="E16" i="24"/>
  <c r="E17" i="24"/>
  <c r="E18" i="24"/>
  <c r="E19" i="24"/>
  <c r="E20" i="24"/>
  <c r="E21" i="24"/>
  <c r="E22" i="24"/>
  <c r="E23" i="24"/>
  <c r="E24" i="24"/>
  <c r="E25" i="24"/>
  <c r="E26" i="24"/>
  <c r="E8" i="24"/>
  <c r="Z7" i="24"/>
  <c r="X8" i="24"/>
  <c r="Y8" i="24" s="1"/>
  <c r="X9" i="24"/>
  <c r="Y9" i="24" s="1"/>
  <c r="X10" i="24"/>
  <c r="Y10" i="24" s="1"/>
  <c r="X11" i="24"/>
  <c r="Y11" i="24" s="1"/>
  <c r="X12" i="24"/>
  <c r="Y12" i="24" s="1"/>
  <c r="Y13" i="24"/>
  <c r="X14" i="24"/>
  <c r="Y14" i="24" s="1"/>
  <c r="X15" i="24"/>
  <c r="Y15" i="24" s="1"/>
  <c r="X16" i="24"/>
  <c r="Y16" i="24" s="1"/>
  <c r="X17" i="24"/>
  <c r="Y17" i="24" s="1"/>
  <c r="X18" i="24"/>
  <c r="Y18" i="24" s="1"/>
  <c r="X19" i="24"/>
  <c r="Y19" i="24" s="1"/>
  <c r="X20" i="24"/>
  <c r="Y20" i="24" s="1"/>
  <c r="X21" i="24"/>
  <c r="Y21" i="24" s="1"/>
  <c r="X22" i="24"/>
  <c r="Y22" i="24" s="1"/>
  <c r="X23" i="24"/>
  <c r="Y23" i="24" s="1"/>
  <c r="X24" i="24"/>
  <c r="Y24" i="24" s="1"/>
  <c r="X25" i="24"/>
  <c r="Y25" i="24" s="1"/>
  <c r="X26" i="24"/>
  <c r="Y26" i="24" s="1"/>
  <c r="X27" i="24"/>
  <c r="Y27" i="24" s="1"/>
  <c r="X28" i="24"/>
  <c r="Y28" i="24" s="1"/>
  <c r="X29" i="24"/>
  <c r="Y29" i="24" s="1"/>
  <c r="X30" i="24"/>
  <c r="Y30" i="24" s="1"/>
  <c r="X31" i="24"/>
  <c r="Y31" i="24" s="1"/>
  <c r="X32" i="24"/>
  <c r="Y32" i="24" s="1"/>
  <c r="X33" i="24"/>
  <c r="Y33" i="24" s="1"/>
  <c r="X34" i="24"/>
  <c r="Y34" i="24" s="1"/>
  <c r="X35" i="24"/>
  <c r="Y35" i="24" s="1"/>
  <c r="X36" i="24"/>
  <c r="Y36" i="24" s="1"/>
  <c r="X37" i="24"/>
  <c r="Y37" i="24" s="1"/>
  <c r="X38" i="24"/>
  <c r="Y38" i="24" s="1"/>
  <c r="X39" i="24"/>
  <c r="Y39" i="24" s="1"/>
  <c r="X40" i="24"/>
  <c r="Y40" i="24" s="1"/>
  <c r="X41" i="24"/>
  <c r="Y41" i="24" s="1"/>
  <c r="X42" i="24"/>
  <c r="Y42" i="24" s="1"/>
  <c r="X43" i="24"/>
  <c r="Y43" i="24" s="1"/>
  <c r="X44" i="24"/>
  <c r="Y44" i="24" s="1"/>
  <c r="X45" i="24"/>
  <c r="Y45" i="24" s="1"/>
  <c r="X46" i="24"/>
  <c r="Y46" i="24" s="1"/>
  <c r="X47" i="24"/>
  <c r="Y47" i="24" s="1"/>
  <c r="X48" i="24"/>
  <c r="Y48" i="24" s="1"/>
  <c r="X49" i="24"/>
  <c r="Y49" i="24" s="1"/>
  <c r="X50" i="24"/>
  <c r="Y50" i="24" s="1"/>
  <c r="X51" i="24"/>
  <c r="Y51" i="24" s="1"/>
  <c r="X52" i="24"/>
  <c r="Y52" i="24" s="1"/>
  <c r="X53" i="24"/>
  <c r="Y53" i="24" s="1"/>
  <c r="X54" i="24"/>
  <c r="Y54" i="24" s="1"/>
  <c r="X55" i="24"/>
  <c r="Y55" i="24" s="1"/>
  <c r="X56" i="24"/>
  <c r="Y56" i="24" s="1"/>
  <c r="X57" i="24"/>
  <c r="Y57" i="24" s="1"/>
  <c r="X58" i="24"/>
  <c r="Y58" i="24" s="1"/>
  <c r="X59" i="24"/>
  <c r="Y59" i="24" s="1"/>
  <c r="X60" i="24"/>
  <c r="Y60" i="24" s="1"/>
  <c r="X61" i="24"/>
  <c r="Y61" i="24" s="1"/>
  <c r="X62" i="24"/>
  <c r="Y62" i="24" s="1"/>
  <c r="X63" i="24"/>
  <c r="Y63" i="24" s="1"/>
  <c r="X64" i="24"/>
  <c r="Y64" i="24" s="1"/>
  <c r="X65" i="24"/>
  <c r="Y65" i="24" s="1"/>
  <c r="X66" i="24"/>
  <c r="Y66" i="24" s="1"/>
  <c r="X67" i="24"/>
  <c r="Y67" i="24" s="1"/>
  <c r="X68" i="24"/>
  <c r="Y68" i="24" s="1"/>
  <c r="X69" i="24"/>
  <c r="Y69" i="24" s="1"/>
  <c r="X70" i="24"/>
  <c r="Y70" i="24" s="1"/>
  <c r="X71" i="24"/>
  <c r="Y71" i="24" s="1"/>
  <c r="X72" i="24"/>
  <c r="Y72" i="24" s="1"/>
  <c r="X73" i="24"/>
  <c r="Y73" i="24" s="1"/>
  <c r="X74" i="24"/>
  <c r="Y74" i="24" s="1"/>
  <c r="X75" i="24"/>
  <c r="Y75" i="24" s="1"/>
  <c r="X76" i="24"/>
  <c r="Y76" i="24" s="1"/>
  <c r="X77" i="24"/>
  <c r="Y77" i="24" s="1"/>
  <c r="X78" i="24"/>
  <c r="Y78" i="24" s="1"/>
  <c r="X79" i="24"/>
  <c r="Y79" i="24" s="1"/>
  <c r="X80" i="24"/>
  <c r="Y80" i="24" s="1"/>
  <c r="X81" i="24"/>
  <c r="Y81" i="24" s="1"/>
  <c r="X82" i="24"/>
  <c r="Y82" i="24" s="1"/>
  <c r="X83" i="24"/>
  <c r="Y83" i="24" s="1"/>
  <c r="X84" i="24"/>
  <c r="Y84" i="24" s="1"/>
  <c r="X85" i="24"/>
  <c r="Y85" i="24" s="1"/>
  <c r="X86" i="24"/>
  <c r="Y86" i="24" s="1"/>
  <c r="X87" i="24"/>
  <c r="Y87" i="24" s="1"/>
  <c r="X88" i="24"/>
  <c r="Y88" i="24" s="1"/>
  <c r="X89" i="24"/>
  <c r="Y89" i="24" s="1"/>
  <c r="X90" i="24"/>
  <c r="Y90" i="24" s="1"/>
  <c r="X91" i="24"/>
  <c r="Y91" i="24" s="1"/>
  <c r="X92" i="24"/>
  <c r="Y92" i="24" s="1"/>
  <c r="X93" i="24"/>
  <c r="Y93" i="24" s="1"/>
  <c r="X94" i="24"/>
  <c r="Y94" i="24" s="1"/>
  <c r="X95" i="24"/>
  <c r="Y95" i="24" s="1"/>
  <c r="X96" i="24"/>
  <c r="Y96" i="24" s="1"/>
  <c r="X97" i="24"/>
  <c r="Y97" i="24" s="1"/>
  <c r="X98" i="24"/>
  <c r="Y98" i="24" s="1"/>
  <c r="X99" i="24"/>
  <c r="Y99" i="24" s="1"/>
  <c r="X100" i="24"/>
  <c r="Y100" i="24" s="1"/>
  <c r="X101" i="24"/>
  <c r="Y101" i="24" s="1"/>
  <c r="X102" i="24"/>
  <c r="Y102" i="24" s="1"/>
  <c r="X103" i="24"/>
  <c r="Y103" i="24" s="1"/>
  <c r="X104" i="24"/>
  <c r="Y104" i="24" s="1"/>
  <c r="X105" i="24"/>
  <c r="Y105" i="24" s="1"/>
  <c r="X106" i="24"/>
  <c r="Y106" i="24" s="1"/>
  <c r="X107" i="24"/>
  <c r="Y107" i="24" s="1"/>
  <c r="X7" i="24"/>
  <c r="G26" i="24"/>
  <c r="H26" i="24" s="1"/>
  <c r="H10" i="24"/>
  <c r="G11" i="24"/>
  <c r="H11" i="24" s="1"/>
  <c r="I11" i="24" s="1"/>
  <c r="G12" i="24"/>
  <c r="H12" i="24" s="1"/>
  <c r="G13" i="24"/>
  <c r="H13" i="24" s="1"/>
  <c r="G14" i="24"/>
  <c r="H14" i="24" s="1"/>
  <c r="G15" i="24"/>
  <c r="H15" i="24" s="1"/>
  <c r="G16" i="24"/>
  <c r="H16" i="24" s="1"/>
  <c r="G17" i="24"/>
  <c r="H17" i="24" s="1"/>
  <c r="I17" i="24" s="1"/>
  <c r="G18" i="24"/>
  <c r="H18" i="24" s="1"/>
  <c r="G19" i="24"/>
  <c r="H19" i="24" s="1"/>
  <c r="G20" i="24"/>
  <c r="H20" i="24" s="1"/>
  <c r="G21" i="24"/>
  <c r="H21" i="24" s="1"/>
  <c r="G22" i="24"/>
  <c r="H22" i="24" s="1"/>
  <c r="G23" i="24"/>
  <c r="H23" i="24" s="1"/>
  <c r="I23" i="24" s="1"/>
  <c r="G24" i="24"/>
  <c r="H24" i="24" s="1"/>
  <c r="G25" i="24"/>
  <c r="H25" i="24" s="1"/>
  <c r="K7" i="23"/>
  <c r="K7" i="12"/>
  <c r="E152" i="14"/>
  <c r="E151" i="14"/>
  <c r="E150" i="14"/>
  <c r="E114" i="14"/>
  <c r="E112" i="14"/>
  <c r="X5" i="17"/>
  <c r="X9" i="17"/>
  <c r="Y9" i="17" s="1"/>
  <c r="X6" i="17"/>
  <c r="N5" i="17"/>
  <c r="G12" i="17"/>
  <c r="G42" i="17"/>
  <c r="V57" i="12"/>
  <c r="W57" i="12" s="1"/>
  <c r="V56" i="12"/>
  <c r="W56" i="12" s="1"/>
  <c r="V55" i="12"/>
  <c r="W55" i="12" s="1"/>
  <c r="V54" i="12"/>
  <c r="W54" i="12" s="1"/>
  <c r="V53" i="12"/>
  <c r="W53" i="12" s="1"/>
  <c r="V52" i="12"/>
  <c r="W52" i="12" s="1"/>
  <c r="V51" i="12"/>
  <c r="W51" i="12" s="1"/>
  <c r="V50" i="12"/>
  <c r="W50" i="12" s="1"/>
  <c r="V49" i="12"/>
  <c r="W49" i="12" s="1"/>
  <c r="V48" i="12"/>
  <c r="W48" i="12" s="1"/>
  <c r="V47" i="12"/>
  <c r="W47" i="12" s="1"/>
  <c r="V46" i="12"/>
  <c r="W46" i="12" s="1"/>
  <c r="V45" i="12"/>
  <c r="W45" i="12" s="1"/>
  <c r="V44" i="12"/>
  <c r="W44" i="12" s="1"/>
  <c r="V43" i="12"/>
  <c r="W43" i="12" s="1"/>
  <c r="V42" i="12"/>
  <c r="W42" i="12" s="1"/>
  <c r="V41" i="12"/>
  <c r="W41" i="12" s="1"/>
  <c r="V40" i="12"/>
  <c r="W40" i="12" s="1"/>
  <c r="V39" i="12"/>
  <c r="W39" i="12" s="1"/>
  <c r="V38" i="12"/>
  <c r="W38" i="12" s="1"/>
  <c r="V37" i="12"/>
  <c r="W37" i="12" s="1"/>
  <c r="V36" i="12"/>
  <c r="W36" i="12" s="1"/>
  <c r="V35" i="12"/>
  <c r="W35" i="12" s="1"/>
  <c r="V34" i="12"/>
  <c r="W34" i="12" s="1"/>
  <c r="V33" i="12"/>
  <c r="W33" i="12" s="1"/>
  <c r="V32" i="12"/>
  <c r="W32" i="12" s="1"/>
  <c r="V31" i="12"/>
  <c r="W31" i="12" s="1"/>
  <c r="V30" i="12"/>
  <c r="W30" i="12" s="1"/>
  <c r="V29" i="12"/>
  <c r="W29" i="12" s="1"/>
  <c r="V28" i="12"/>
  <c r="W28" i="12" s="1"/>
  <c r="V27" i="12"/>
  <c r="W27" i="12" s="1"/>
  <c r="V26" i="12"/>
  <c r="W26" i="12" s="1"/>
  <c r="V25" i="12"/>
  <c r="W25" i="12" s="1"/>
  <c r="V24" i="12"/>
  <c r="W24" i="12" s="1"/>
  <c r="V23" i="12"/>
  <c r="W23" i="12" s="1"/>
  <c r="V22" i="12"/>
  <c r="W22" i="12" s="1"/>
  <c r="V21" i="12"/>
  <c r="K8" i="22"/>
  <c r="K89" i="22"/>
  <c r="K92" i="22"/>
  <c r="J8" i="22"/>
  <c r="J9" i="22"/>
  <c r="K9" i="22" s="1"/>
  <c r="J10" i="22"/>
  <c r="K10" i="22" s="1"/>
  <c r="J11" i="22"/>
  <c r="K11" i="22" s="1"/>
  <c r="J12" i="22"/>
  <c r="K12" i="22" s="1"/>
  <c r="J13" i="22"/>
  <c r="K13" i="22" s="1"/>
  <c r="J14" i="22"/>
  <c r="K14" i="22" s="1"/>
  <c r="J15" i="22"/>
  <c r="K15" i="22" s="1"/>
  <c r="J16" i="22"/>
  <c r="K16" i="22" s="1"/>
  <c r="J17" i="22"/>
  <c r="K17" i="22" s="1"/>
  <c r="J18" i="22"/>
  <c r="K18" i="22" s="1"/>
  <c r="J19" i="22"/>
  <c r="K19" i="22" s="1"/>
  <c r="J20" i="22"/>
  <c r="K20" i="22" s="1"/>
  <c r="J21" i="22"/>
  <c r="K21" i="22" s="1"/>
  <c r="J22" i="22"/>
  <c r="K22" i="22" s="1"/>
  <c r="J23" i="22"/>
  <c r="K23" i="22" s="1"/>
  <c r="J24" i="22"/>
  <c r="K24" i="22" s="1"/>
  <c r="J25" i="22"/>
  <c r="K25" i="22" s="1"/>
  <c r="J26" i="22"/>
  <c r="K26" i="22" s="1"/>
  <c r="J27" i="22"/>
  <c r="K27" i="22" s="1"/>
  <c r="J28" i="22"/>
  <c r="K28" i="22" s="1"/>
  <c r="J29" i="22"/>
  <c r="K29" i="22" s="1"/>
  <c r="J30" i="22"/>
  <c r="K30" i="22" s="1"/>
  <c r="J31" i="22"/>
  <c r="K31" i="22" s="1"/>
  <c r="J32" i="22"/>
  <c r="K32" i="22" s="1"/>
  <c r="J33" i="22"/>
  <c r="K33" i="22" s="1"/>
  <c r="J34" i="22"/>
  <c r="K34" i="22" s="1"/>
  <c r="J35" i="22"/>
  <c r="K35" i="22" s="1"/>
  <c r="J36" i="22"/>
  <c r="K36" i="22" s="1"/>
  <c r="J37" i="22"/>
  <c r="K37" i="22" s="1"/>
  <c r="J38" i="22"/>
  <c r="K38" i="22" s="1"/>
  <c r="J39" i="22"/>
  <c r="K39" i="22" s="1"/>
  <c r="J40" i="22"/>
  <c r="K40" i="22" s="1"/>
  <c r="J41" i="22"/>
  <c r="K41" i="22" s="1"/>
  <c r="J42" i="22"/>
  <c r="K42" i="22" s="1"/>
  <c r="J43" i="22"/>
  <c r="K43" i="22" s="1"/>
  <c r="J44" i="22"/>
  <c r="K44" i="22" s="1"/>
  <c r="J45" i="22"/>
  <c r="K45" i="22" s="1"/>
  <c r="J46" i="22"/>
  <c r="K46" i="22" s="1"/>
  <c r="J47" i="22"/>
  <c r="K47" i="22" s="1"/>
  <c r="J48" i="22"/>
  <c r="K48" i="22" s="1"/>
  <c r="J49" i="22"/>
  <c r="K49" i="22" s="1"/>
  <c r="J50" i="22"/>
  <c r="K50" i="22" s="1"/>
  <c r="J51" i="22"/>
  <c r="K51" i="22" s="1"/>
  <c r="J52" i="22"/>
  <c r="K52" i="22" s="1"/>
  <c r="J53" i="22"/>
  <c r="K53" i="22" s="1"/>
  <c r="J54" i="22"/>
  <c r="K54" i="22" s="1"/>
  <c r="J55" i="22"/>
  <c r="K55" i="22" s="1"/>
  <c r="J56" i="22"/>
  <c r="K56" i="22" s="1"/>
  <c r="J57" i="22"/>
  <c r="K57" i="22" s="1"/>
  <c r="J58" i="22"/>
  <c r="K58" i="22" s="1"/>
  <c r="J59" i="22"/>
  <c r="K59" i="22" s="1"/>
  <c r="J60" i="22"/>
  <c r="K60" i="22" s="1"/>
  <c r="J61" i="22"/>
  <c r="K61" i="22" s="1"/>
  <c r="J62" i="22"/>
  <c r="K62" i="22" s="1"/>
  <c r="J63" i="22"/>
  <c r="K63" i="22" s="1"/>
  <c r="J64" i="22"/>
  <c r="K64" i="22" s="1"/>
  <c r="J65" i="22"/>
  <c r="K65" i="22" s="1"/>
  <c r="J66" i="22"/>
  <c r="K66" i="22" s="1"/>
  <c r="J67" i="22"/>
  <c r="K67" i="22" s="1"/>
  <c r="J68" i="22"/>
  <c r="K68" i="22" s="1"/>
  <c r="J69" i="22"/>
  <c r="K69" i="22" s="1"/>
  <c r="J70" i="22"/>
  <c r="K70" i="22" s="1"/>
  <c r="J71" i="22"/>
  <c r="K71" i="22" s="1"/>
  <c r="J72" i="22"/>
  <c r="K72" i="22" s="1"/>
  <c r="J73" i="22"/>
  <c r="K73" i="22" s="1"/>
  <c r="J74" i="22"/>
  <c r="K74" i="22" s="1"/>
  <c r="J75" i="22"/>
  <c r="K75" i="22" s="1"/>
  <c r="J76" i="22"/>
  <c r="K76" i="22" s="1"/>
  <c r="J77" i="22"/>
  <c r="K77" i="22" s="1"/>
  <c r="J78" i="22"/>
  <c r="K78" i="22" s="1"/>
  <c r="J79" i="22"/>
  <c r="K79" i="22" s="1"/>
  <c r="J80" i="22"/>
  <c r="K80" i="22" s="1"/>
  <c r="J81" i="22"/>
  <c r="K81" i="22" s="1"/>
  <c r="J82" i="22"/>
  <c r="K82" i="22" s="1"/>
  <c r="J83" i="22"/>
  <c r="K83" i="22" s="1"/>
  <c r="J84" i="22"/>
  <c r="K84" i="22" s="1"/>
  <c r="J85" i="22"/>
  <c r="K85" i="22" s="1"/>
  <c r="J86" i="22"/>
  <c r="K86" i="22" s="1"/>
  <c r="J87" i="22"/>
  <c r="K87" i="22" s="1"/>
  <c r="J88" i="22"/>
  <c r="K88" i="22" s="1"/>
  <c r="J89" i="22"/>
  <c r="J90" i="22"/>
  <c r="K90" i="22" s="1"/>
  <c r="J91" i="22"/>
  <c r="K91" i="22" s="1"/>
  <c r="J92" i="22"/>
  <c r="J93" i="22"/>
  <c r="K93" i="22" s="1"/>
  <c r="J94" i="22"/>
  <c r="K94" i="22" s="1"/>
  <c r="J95" i="22"/>
  <c r="K95" i="22" s="1"/>
  <c r="J96" i="22"/>
  <c r="K96" i="22" s="1"/>
  <c r="J97" i="22"/>
  <c r="K97" i="22" s="1"/>
  <c r="J98" i="22"/>
  <c r="K98" i="22" s="1"/>
  <c r="J99" i="22"/>
  <c r="K99" i="22" s="1"/>
  <c r="J100" i="22"/>
  <c r="K100" i="22" s="1"/>
  <c r="J101" i="22"/>
  <c r="K101" i="22" s="1"/>
  <c r="J102" i="22"/>
  <c r="K102" i="22" s="1"/>
  <c r="J103" i="22"/>
  <c r="K103" i="22" s="1"/>
  <c r="J104" i="22"/>
  <c r="K104" i="22" s="1"/>
  <c r="J105" i="22"/>
  <c r="K105" i="22" s="1"/>
  <c r="J106" i="22"/>
  <c r="K106" i="22" s="1"/>
  <c r="J107" i="22"/>
  <c r="K107" i="22" s="1"/>
  <c r="J108" i="22"/>
  <c r="K108" i="22" s="1"/>
  <c r="J109" i="22"/>
  <c r="K109" i="22" s="1"/>
  <c r="J110" i="22"/>
  <c r="K110" i="22" s="1"/>
  <c r="J111" i="22"/>
  <c r="K111" i="22" s="1"/>
  <c r="J112" i="22"/>
  <c r="K112" i="22" s="1"/>
  <c r="J7" i="22"/>
  <c r="K7" i="22" s="1"/>
  <c r="L8" i="22" s="1"/>
  <c r="S29" i="23"/>
  <c r="K26" i="23"/>
  <c r="L26" i="23" s="1"/>
  <c r="K27" i="23"/>
  <c r="L27" i="23" s="1"/>
  <c r="K28" i="23"/>
  <c r="L28" i="23" s="1"/>
  <c r="K29" i="23"/>
  <c r="L29" i="23" s="1"/>
  <c r="K30" i="23"/>
  <c r="L30" i="23" s="1"/>
  <c r="K31" i="23"/>
  <c r="L31" i="23" s="1"/>
  <c r="K32" i="23"/>
  <c r="L32" i="23" s="1"/>
  <c r="K33" i="23"/>
  <c r="L33" i="23" s="1"/>
  <c r="K34" i="23"/>
  <c r="L34" i="23" s="1"/>
  <c r="K35" i="23"/>
  <c r="L35" i="23" s="1"/>
  <c r="K36" i="23"/>
  <c r="K37" i="23"/>
  <c r="L37" i="23" s="1"/>
  <c r="K38" i="23"/>
  <c r="L38" i="23" s="1"/>
  <c r="K39" i="23"/>
  <c r="L39" i="23" s="1"/>
  <c r="K40" i="23"/>
  <c r="L40" i="23" s="1"/>
  <c r="K41" i="23"/>
  <c r="L41" i="23" s="1"/>
  <c r="K42" i="23"/>
  <c r="L42" i="23" s="1"/>
  <c r="K43" i="23"/>
  <c r="L43" i="23" s="1"/>
  <c r="K44" i="23"/>
  <c r="L44" i="23" s="1"/>
  <c r="K45" i="23"/>
  <c r="L45" i="23" s="1"/>
  <c r="K46" i="23"/>
  <c r="L46" i="23" s="1"/>
  <c r="K47" i="23"/>
  <c r="K48" i="23"/>
  <c r="K49" i="23"/>
  <c r="L49" i="23" s="1"/>
  <c r="K50" i="23"/>
  <c r="L50" i="23" s="1"/>
  <c r="K51" i="23"/>
  <c r="L51" i="23" s="1"/>
  <c r="K52" i="23"/>
  <c r="L52" i="23" s="1"/>
  <c r="K53" i="23"/>
  <c r="K54" i="23"/>
  <c r="L54" i="23" s="1"/>
  <c r="K55" i="23"/>
  <c r="L55" i="23" s="1"/>
  <c r="K56" i="23"/>
  <c r="L56" i="23" s="1"/>
  <c r="K57" i="23"/>
  <c r="L57" i="23" s="1"/>
  <c r="K58" i="23"/>
  <c r="L58" i="23" s="1"/>
  <c r="K59" i="23"/>
  <c r="L59" i="23" s="1"/>
  <c r="K60" i="23"/>
  <c r="K61" i="23"/>
  <c r="L61" i="23" s="1"/>
  <c r="K62" i="23"/>
  <c r="L62" i="23" s="1"/>
  <c r="K63" i="23"/>
  <c r="L63" i="23" s="1"/>
  <c r="K64" i="23"/>
  <c r="L64" i="23" s="1"/>
  <c r="K65" i="23"/>
  <c r="L65" i="23" s="1"/>
  <c r="K66" i="23"/>
  <c r="L66" i="23" s="1"/>
  <c r="K67" i="23"/>
  <c r="L67" i="23" s="1"/>
  <c r="K68" i="23"/>
  <c r="L68" i="23" s="1"/>
  <c r="K69" i="23"/>
  <c r="L69" i="23" s="1"/>
  <c r="K70" i="23"/>
  <c r="L70" i="23" s="1"/>
  <c r="K71" i="23"/>
  <c r="K72" i="23"/>
  <c r="K73" i="23"/>
  <c r="L73" i="23" s="1"/>
  <c r="K74" i="23"/>
  <c r="L74" i="23" s="1"/>
  <c r="K75" i="23"/>
  <c r="L75" i="23" s="1"/>
  <c r="K76" i="23"/>
  <c r="L76" i="23" s="1"/>
  <c r="K77" i="23"/>
  <c r="L77" i="23" s="1"/>
  <c r="K78" i="23"/>
  <c r="L78" i="23" s="1"/>
  <c r="K79" i="23"/>
  <c r="L79" i="23" s="1"/>
  <c r="K80" i="23"/>
  <c r="L80" i="23" s="1"/>
  <c r="K81" i="23"/>
  <c r="L81" i="23" s="1"/>
  <c r="K82" i="23"/>
  <c r="L82" i="23" s="1"/>
  <c r="K83" i="23"/>
  <c r="K84" i="23"/>
  <c r="K85" i="23"/>
  <c r="L85" i="23" s="1"/>
  <c r="K86" i="23"/>
  <c r="L86" i="23" s="1"/>
  <c r="K87" i="23"/>
  <c r="L87" i="23" s="1"/>
  <c r="K88" i="23"/>
  <c r="L88" i="23" s="1"/>
  <c r="K89" i="23"/>
  <c r="K90" i="23"/>
  <c r="K91" i="23"/>
  <c r="L91" i="23" s="1"/>
  <c r="K92" i="23"/>
  <c r="L92" i="23" s="1"/>
  <c r="K93" i="23"/>
  <c r="L93" i="23" s="1"/>
  <c r="K94" i="23"/>
  <c r="L94" i="23" s="1"/>
  <c r="K95" i="23"/>
  <c r="L95" i="23" s="1"/>
  <c r="K96" i="23"/>
  <c r="K97" i="23"/>
  <c r="L97" i="23" s="1"/>
  <c r="K98" i="23"/>
  <c r="L98" i="23" s="1"/>
  <c r="K99" i="23"/>
  <c r="L99" i="23" s="1"/>
  <c r="K100" i="23"/>
  <c r="L100" i="23" s="1"/>
  <c r="K101" i="23"/>
  <c r="L101" i="23" s="1"/>
  <c r="K102" i="23"/>
  <c r="L102" i="23" s="1"/>
  <c r="K103" i="23"/>
  <c r="L103" i="23" s="1"/>
  <c r="K104" i="23"/>
  <c r="L104" i="23" s="1"/>
  <c r="K105" i="23"/>
  <c r="L105" i="23" s="1"/>
  <c r="K106" i="23"/>
  <c r="L106" i="23" s="1"/>
  <c r="K107" i="23"/>
  <c r="L107" i="23" s="1"/>
  <c r="K108" i="23"/>
  <c r="K109" i="23"/>
  <c r="L109" i="23" s="1"/>
  <c r="K110" i="23"/>
  <c r="L110" i="23" s="1"/>
  <c r="K111" i="23"/>
  <c r="L111" i="23" s="1"/>
  <c r="K112" i="23"/>
  <c r="L112" i="23" s="1"/>
  <c r="L36" i="23"/>
  <c r="L47" i="23"/>
  <c r="L48" i="23"/>
  <c r="L53" i="23"/>
  <c r="L60" i="23"/>
  <c r="L71" i="23"/>
  <c r="L72" i="23"/>
  <c r="L83" i="23"/>
  <c r="L84" i="23"/>
  <c r="L89" i="23"/>
  <c r="L90" i="23"/>
  <c r="L96" i="23"/>
  <c r="L108" i="23"/>
  <c r="K8" i="23"/>
  <c r="L8" i="23" s="1"/>
  <c r="K9" i="23"/>
  <c r="L9" i="23" s="1"/>
  <c r="K10" i="23"/>
  <c r="L10" i="23" s="1"/>
  <c r="K11" i="23"/>
  <c r="L11" i="23" s="1"/>
  <c r="K12" i="23"/>
  <c r="L12" i="23" s="1"/>
  <c r="K13" i="23"/>
  <c r="L13" i="23" s="1"/>
  <c r="K14" i="23"/>
  <c r="L14" i="23" s="1"/>
  <c r="K15" i="23"/>
  <c r="L15" i="23" s="1"/>
  <c r="K16" i="23"/>
  <c r="L16" i="23" s="1"/>
  <c r="K17" i="23"/>
  <c r="L17" i="23" s="1"/>
  <c r="K18" i="23"/>
  <c r="L18" i="23" s="1"/>
  <c r="K19" i="23"/>
  <c r="L19" i="23" s="1"/>
  <c r="K20" i="23"/>
  <c r="L20" i="23" s="1"/>
  <c r="K21" i="23"/>
  <c r="L21" i="23" s="1"/>
  <c r="K22" i="23"/>
  <c r="L22" i="23" s="1"/>
  <c r="K23" i="23"/>
  <c r="L23" i="23" s="1"/>
  <c r="K24" i="23"/>
  <c r="L24" i="23" s="1"/>
  <c r="K25" i="23"/>
  <c r="L25" i="23" s="1"/>
  <c r="L7" i="23"/>
  <c r="R50" i="23"/>
  <c r="S50" i="23" s="1"/>
  <c r="R51" i="23"/>
  <c r="S51" i="23" s="1"/>
  <c r="R52" i="23"/>
  <c r="S52" i="23" s="1"/>
  <c r="R53" i="23"/>
  <c r="S53" i="23" s="1"/>
  <c r="R54" i="23"/>
  <c r="S54" i="23" s="1"/>
  <c r="R55" i="23"/>
  <c r="S55" i="23" s="1"/>
  <c r="R56" i="23"/>
  <c r="S56" i="23" s="1"/>
  <c r="R57" i="23"/>
  <c r="S57" i="23" s="1"/>
  <c r="R31" i="23"/>
  <c r="S31" i="23" s="1"/>
  <c r="R32" i="23"/>
  <c r="S32" i="23" s="1"/>
  <c r="R33" i="23"/>
  <c r="S33" i="23" s="1"/>
  <c r="R34" i="23"/>
  <c r="S34" i="23" s="1"/>
  <c r="R35" i="23"/>
  <c r="S35" i="23" s="1"/>
  <c r="R36" i="23"/>
  <c r="S36" i="23" s="1"/>
  <c r="R37" i="23"/>
  <c r="S37" i="23" s="1"/>
  <c r="R38" i="23"/>
  <c r="S38" i="23" s="1"/>
  <c r="R39" i="23"/>
  <c r="S39" i="23" s="1"/>
  <c r="R40" i="23"/>
  <c r="S40" i="23" s="1"/>
  <c r="R41" i="23"/>
  <c r="S41" i="23" s="1"/>
  <c r="R42" i="23"/>
  <c r="S42" i="23" s="1"/>
  <c r="R43" i="23"/>
  <c r="S43" i="23" s="1"/>
  <c r="R44" i="23"/>
  <c r="S44" i="23" s="1"/>
  <c r="R45" i="23"/>
  <c r="S45" i="23" s="1"/>
  <c r="R46" i="23"/>
  <c r="S46" i="23" s="1"/>
  <c r="R47" i="23"/>
  <c r="S47" i="23" s="1"/>
  <c r="R48" i="23"/>
  <c r="S48" i="23" s="1"/>
  <c r="R49" i="23"/>
  <c r="S49" i="23" s="1"/>
  <c r="R22" i="23"/>
  <c r="S22" i="23" s="1"/>
  <c r="R23" i="23"/>
  <c r="S23" i="23" s="1"/>
  <c r="R24" i="23"/>
  <c r="S24" i="23" s="1"/>
  <c r="R25" i="23"/>
  <c r="S25" i="23" s="1"/>
  <c r="R26" i="23"/>
  <c r="S26" i="23" s="1"/>
  <c r="R27" i="23"/>
  <c r="S27" i="23" s="1"/>
  <c r="R28" i="23"/>
  <c r="S28" i="23" s="1"/>
  <c r="R29" i="23"/>
  <c r="R30" i="23"/>
  <c r="S30" i="23" s="1"/>
  <c r="R21" i="23"/>
  <c r="N23" i="22"/>
  <c r="Q4" i="17" l="1"/>
  <c r="U4" i="17" s="1"/>
  <c r="V4" i="17" s="1"/>
  <c r="R5" i="17"/>
  <c r="AM4" i="17"/>
  <c r="G6" i="28"/>
  <c r="H6" i="28" s="1"/>
  <c r="AF4" i="28"/>
  <c r="L8" i="26"/>
  <c r="L9" i="26" s="1"/>
  <c r="L11" i="26" s="1"/>
  <c r="L9" i="22"/>
  <c r="O112" i="12"/>
  <c r="P112" i="12" s="1"/>
  <c r="I15" i="24"/>
  <c r="I21" i="24"/>
  <c r="J21" i="24" s="1"/>
  <c r="I9" i="24"/>
  <c r="J9" i="24" s="1"/>
  <c r="I14" i="24"/>
  <c r="J14" i="24" s="1"/>
  <c r="AA7" i="24"/>
  <c r="AB7" i="24" s="1"/>
  <c r="I19" i="24"/>
  <c r="J19" i="24" s="1"/>
  <c r="I18" i="24"/>
  <c r="J18" i="24" s="1"/>
  <c r="I24" i="24"/>
  <c r="J24" i="24" s="1"/>
  <c r="I12" i="24"/>
  <c r="J12" i="24" s="1"/>
  <c r="I26" i="24"/>
  <c r="J26" i="24" s="1"/>
  <c r="I22" i="24"/>
  <c r="J22" i="24" s="1"/>
  <c r="I10" i="24"/>
  <c r="J10" i="24" s="1"/>
  <c r="K9" i="24"/>
  <c r="Y7" i="24"/>
  <c r="Z8" i="24" s="1"/>
  <c r="Z9" i="24" s="1"/>
  <c r="I16" i="24"/>
  <c r="J16" i="24" s="1"/>
  <c r="J23" i="24"/>
  <c r="J11" i="24"/>
  <c r="I25" i="24"/>
  <c r="J25" i="24" s="1"/>
  <c r="I13" i="24"/>
  <c r="J13" i="24" s="1"/>
  <c r="I20" i="24"/>
  <c r="J20" i="24" s="1"/>
  <c r="J17" i="24"/>
  <c r="J15" i="24"/>
  <c r="M8" i="12"/>
  <c r="M9" i="23"/>
  <c r="Q5" i="20"/>
  <c r="F20" i="21"/>
  <c r="F21" i="21"/>
  <c r="F22" i="21"/>
  <c r="G22" i="21" s="1"/>
  <c r="F23" i="21"/>
  <c r="G23" i="21" s="1"/>
  <c r="F24" i="21"/>
  <c r="F25" i="21"/>
  <c r="F26" i="21"/>
  <c r="G26" i="21" s="1"/>
  <c r="F27" i="21"/>
  <c r="G27" i="21" s="1"/>
  <c r="F28" i="21"/>
  <c r="F29" i="21"/>
  <c r="F30" i="21"/>
  <c r="F31" i="21"/>
  <c r="G31" i="21" s="1"/>
  <c r="F32" i="21"/>
  <c r="F33" i="21"/>
  <c r="F34" i="21"/>
  <c r="F35" i="21"/>
  <c r="F36" i="21"/>
  <c r="F37" i="21"/>
  <c r="F38" i="21"/>
  <c r="G38" i="21" s="1"/>
  <c r="F39" i="21"/>
  <c r="G39" i="21" s="1"/>
  <c r="F40" i="21"/>
  <c r="F41" i="21"/>
  <c r="F42" i="21"/>
  <c r="G42" i="21" s="1"/>
  <c r="F43" i="21"/>
  <c r="G43" i="21" s="1"/>
  <c r="F44" i="21"/>
  <c r="F45" i="21"/>
  <c r="F46" i="21"/>
  <c r="F47" i="21"/>
  <c r="G47" i="21" s="1"/>
  <c r="F48" i="21"/>
  <c r="F49" i="21"/>
  <c r="F50" i="21"/>
  <c r="F51" i="21"/>
  <c r="G51" i="21" s="1"/>
  <c r="F52" i="21"/>
  <c r="F53" i="21"/>
  <c r="F54" i="21"/>
  <c r="G54" i="21" s="1"/>
  <c r="F19" i="21"/>
  <c r="G19" i="21" s="1"/>
  <c r="G24" i="21"/>
  <c r="G28" i="21"/>
  <c r="G32" i="21"/>
  <c r="G36" i="21"/>
  <c r="G40" i="21"/>
  <c r="G44" i="21"/>
  <c r="G48" i="21"/>
  <c r="G52" i="21"/>
  <c r="G20" i="21"/>
  <c r="G21" i="21"/>
  <c r="G25" i="21"/>
  <c r="G29" i="21"/>
  <c r="G30" i="21"/>
  <c r="G33" i="21"/>
  <c r="G34" i="21"/>
  <c r="G35" i="21"/>
  <c r="G37" i="21"/>
  <c r="G41" i="21"/>
  <c r="G45" i="21"/>
  <c r="G46" i="21"/>
  <c r="G49" i="21"/>
  <c r="G50" i="21"/>
  <c r="G53"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4" i="21"/>
  <c r="O5"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K6" i="20"/>
  <c r="K7" i="20"/>
  <c r="K8" i="20"/>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5" i="20"/>
  <c r="J6" i="20"/>
  <c r="J7" i="20"/>
  <c r="J8" i="20"/>
  <c r="J9" i="20"/>
  <c r="J10" i="20"/>
  <c r="J11" i="20"/>
  <c r="J12" i="20"/>
  <c r="J13"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J60" i="20"/>
  <c r="J61" i="20"/>
  <c r="J62" i="20"/>
  <c r="J63" i="20"/>
  <c r="J64" i="20"/>
  <c r="J65" i="20"/>
  <c r="J66" i="20"/>
  <c r="J67" i="20"/>
  <c r="J68" i="20"/>
  <c r="J69" i="20"/>
  <c r="J70" i="20"/>
  <c r="J71" i="20"/>
  <c r="J72" i="20"/>
  <c r="J73" i="20"/>
  <c r="J74" i="20"/>
  <c r="J75" i="20"/>
  <c r="J76" i="20"/>
  <c r="J77" i="20"/>
  <c r="J78" i="20"/>
  <c r="J79" i="20"/>
  <c r="J80" i="20"/>
  <c r="J81" i="20"/>
  <c r="J82" i="20"/>
  <c r="J83" i="20"/>
  <c r="J84" i="20"/>
  <c r="J85" i="20"/>
  <c r="J86" i="20"/>
  <c r="J87" i="20"/>
  <c r="J88" i="20"/>
  <c r="J89" i="20"/>
  <c r="J90" i="20"/>
  <c r="J91" i="20"/>
  <c r="J92" i="20"/>
  <c r="J93" i="20"/>
  <c r="J94" i="20"/>
  <c r="J95" i="20"/>
  <c r="J96" i="20"/>
  <c r="J97" i="20"/>
  <c r="J98" i="20"/>
  <c r="J99" i="20"/>
  <c r="J100" i="20"/>
  <c r="J101" i="20"/>
  <c r="J102" i="20"/>
  <c r="J103" i="20"/>
  <c r="J104" i="20"/>
  <c r="J105" i="20"/>
  <c r="J5" i="20"/>
  <c r="I6" i="20"/>
  <c r="I7" i="20"/>
  <c r="I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5" i="20"/>
  <c r="G7" i="20"/>
  <c r="G8" i="20" s="1"/>
  <c r="G9" i="20" s="1"/>
  <c r="G10" i="20" s="1"/>
  <c r="G11" i="20" s="1"/>
  <c r="G12" i="20" s="1"/>
  <c r="G13" i="20" s="1"/>
  <c r="G14" i="20" s="1"/>
  <c r="G15" i="20" s="1"/>
  <c r="G16" i="20" s="1"/>
  <c r="G17" i="20" s="1"/>
  <c r="G18" i="20" s="1"/>
  <c r="G19" i="20" s="1"/>
  <c r="G20" i="20" s="1"/>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G92" i="20" s="1"/>
  <c r="G93" i="20" s="1"/>
  <c r="G94" i="20" s="1"/>
  <c r="G95" i="20" s="1"/>
  <c r="G96" i="20" s="1"/>
  <c r="G97" i="20" s="1"/>
  <c r="G98" i="20" s="1"/>
  <c r="G99" i="20" s="1"/>
  <c r="G100" i="20" s="1"/>
  <c r="G101" i="20" s="1"/>
  <c r="G102" i="20" s="1"/>
  <c r="G103" i="20" s="1"/>
  <c r="G104" i="20" s="1"/>
  <c r="G105" i="20" s="1"/>
  <c r="G6"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5" i="20"/>
  <c r="E6" i="20"/>
  <c r="E7" i="20"/>
  <c r="E8" i="20"/>
  <c r="E9" i="20"/>
  <c r="E10" i="20"/>
  <c r="E11" i="20"/>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5" i="20"/>
  <c r="AG5" i="28" l="1"/>
  <c r="AG10" i="28"/>
  <c r="AG12" i="28"/>
  <c r="AG13" i="28"/>
  <c r="AG14" i="28"/>
  <c r="AG9" i="28"/>
  <c r="AG11" i="28"/>
  <c r="AG4" i="28"/>
  <c r="AG6" i="28"/>
  <c r="AG7" i="28"/>
  <c r="AG8" i="28"/>
  <c r="AF20" i="28"/>
  <c r="AF25" i="28" s="1"/>
  <c r="AF26" i="28" s="1"/>
  <c r="AF27" i="28" s="1"/>
  <c r="G7" i="28"/>
  <c r="H7" i="28" s="1"/>
  <c r="L12" i="26"/>
  <c r="L10" i="22"/>
  <c r="AA8" i="24"/>
  <c r="AB8" i="24" s="1"/>
  <c r="J8" i="24"/>
  <c r="L8" i="24" s="1"/>
  <c r="M8" i="24" s="1"/>
  <c r="Z10" i="24"/>
  <c r="AA9" i="24"/>
  <c r="AB9" i="24" s="1"/>
  <c r="K10" i="24"/>
  <c r="L9" i="24"/>
  <c r="H4" i="21"/>
  <c r="P5" i="20"/>
  <c r="L15" i="12"/>
  <c r="AT24" i="17"/>
  <c r="AT23" i="17"/>
  <c r="AT22" i="17"/>
  <c r="AT21" i="17"/>
  <c r="AT20" i="17"/>
  <c r="F12" i="17"/>
  <c r="F6" i="17"/>
  <c r="AU10" i="17"/>
  <c r="AU11" i="17"/>
  <c r="AU12" i="17"/>
  <c r="AU13" i="17"/>
  <c r="AU14" i="17"/>
  <c r="AU5" i="17"/>
  <c r="AU6" i="17"/>
  <c r="AU7" i="17"/>
  <c r="AU8" i="17"/>
  <c r="AU9" i="17"/>
  <c r="Y5" i="17"/>
  <c r="Y6" i="17"/>
  <c r="X7" i="17"/>
  <c r="Y7" i="17" s="1"/>
  <c r="X8" i="17"/>
  <c r="Y8" i="17" s="1"/>
  <c r="O5" i="17"/>
  <c r="P5" i="17" s="1"/>
  <c r="Q5" i="17" s="1"/>
  <c r="U5" i="17" s="1"/>
  <c r="N6" i="17"/>
  <c r="O6" i="17" s="1"/>
  <c r="P6" i="17" s="1"/>
  <c r="N7" i="17"/>
  <c r="O7" i="17" s="1"/>
  <c r="P7" i="17" s="1"/>
  <c r="Q7" i="17" s="1"/>
  <c r="N8" i="17"/>
  <c r="O8" i="17" s="1"/>
  <c r="P8" i="17" s="1"/>
  <c r="N9" i="17"/>
  <c r="O9" i="17" s="1"/>
  <c r="P9" i="17" s="1"/>
  <c r="Q9" i="17" s="1"/>
  <c r="N10" i="17"/>
  <c r="O10" i="17" s="1"/>
  <c r="P10" i="17" s="1"/>
  <c r="Q10" i="17" s="1"/>
  <c r="N11" i="17"/>
  <c r="O11" i="17" s="1"/>
  <c r="P11" i="17" s="1"/>
  <c r="Q11" i="17" s="1"/>
  <c r="N12" i="17"/>
  <c r="O12" i="17" s="1"/>
  <c r="P12" i="17" s="1"/>
  <c r="N13" i="17"/>
  <c r="O13" i="17" s="1"/>
  <c r="P13" i="17" s="1"/>
  <c r="Q13" i="17" s="1"/>
  <c r="N14" i="17"/>
  <c r="O14" i="17" s="1"/>
  <c r="P14" i="17" s="1"/>
  <c r="Q14" i="17" s="1"/>
  <c r="K72" i="12"/>
  <c r="P72" i="12" s="1"/>
  <c r="K74" i="12"/>
  <c r="P74" i="12" s="1"/>
  <c r="E102" i="17"/>
  <c r="E22" i="17"/>
  <c r="E99" i="17"/>
  <c r="F99" i="17"/>
  <c r="G99" i="17"/>
  <c r="E100" i="17"/>
  <c r="F100" i="17"/>
  <c r="G100" i="17"/>
  <c r="E101" i="17"/>
  <c r="F101" i="17"/>
  <c r="G101" i="17"/>
  <c r="F102" i="17"/>
  <c r="G102" i="17"/>
  <c r="E103" i="17"/>
  <c r="F103" i="17"/>
  <c r="G103" i="17"/>
  <c r="E104" i="17"/>
  <c r="F104" i="17"/>
  <c r="G104" i="17"/>
  <c r="E105" i="17"/>
  <c r="F105" i="17"/>
  <c r="G105" i="17"/>
  <c r="E106" i="17"/>
  <c r="F106" i="17"/>
  <c r="G106" i="17"/>
  <c r="E107" i="17"/>
  <c r="F107" i="17"/>
  <c r="G107" i="17"/>
  <c r="E27" i="17"/>
  <c r="F27" i="17"/>
  <c r="G27" i="17"/>
  <c r="E28" i="17"/>
  <c r="F28" i="17"/>
  <c r="G28" i="17"/>
  <c r="E29" i="17"/>
  <c r="F29" i="17"/>
  <c r="G29" i="17"/>
  <c r="E30" i="17"/>
  <c r="F30" i="17"/>
  <c r="G30" i="17"/>
  <c r="E31" i="17"/>
  <c r="F31" i="17"/>
  <c r="G31" i="17"/>
  <c r="E32" i="17"/>
  <c r="F32" i="17"/>
  <c r="G32" i="17"/>
  <c r="E33" i="17"/>
  <c r="F33" i="17"/>
  <c r="G33" i="17"/>
  <c r="E34" i="17"/>
  <c r="F34" i="17"/>
  <c r="G34" i="17"/>
  <c r="E35" i="17"/>
  <c r="F35" i="17"/>
  <c r="G35" i="17"/>
  <c r="E36" i="17"/>
  <c r="F36" i="17"/>
  <c r="G36" i="17"/>
  <c r="E37" i="17"/>
  <c r="F37" i="17"/>
  <c r="G37" i="17"/>
  <c r="E38" i="17"/>
  <c r="F38" i="17"/>
  <c r="G38" i="17"/>
  <c r="E39" i="17"/>
  <c r="F39" i="17"/>
  <c r="G39" i="17"/>
  <c r="E40" i="17"/>
  <c r="F40" i="17"/>
  <c r="G40" i="17"/>
  <c r="E41" i="17"/>
  <c r="F41" i="17"/>
  <c r="G41" i="17"/>
  <c r="E42" i="17"/>
  <c r="F42" i="17"/>
  <c r="E43" i="17"/>
  <c r="F43" i="17"/>
  <c r="G43" i="17"/>
  <c r="E44" i="17"/>
  <c r="F44" i="17"/>
  <c r="G44" i="17"/>
  <c r="E45" i="17"/>
  <c r="F45" i="17"/>
  <c r="G45" i="17"/>
  <c r="E46" i="17"/>
  <c r="F46" i="17"/>
  <c r="G46" i="17"/>
  <c r="E47" i="17"/>
  <c r="F47" i="17"/>
  <c r="G47" i="17"/>
  <c r="E48" i="17"/>
  <c r="F48" i="17"/>
  <c r="G48" i="17"/>
  <c r="E49" i="17"/>
  <c r="F49" i="17"/>
  <c r="G49" i="17"/>
  <c r="E50" i="17"/>
  <c r="F50" i="17"/>
  <c r="G50" i="17"/>
  <c r="E51" i="17"/>
  <c r="F51" i="17"/>
  <c r="G51" i="17"/>
  <c r="E52" i="17"/>
  <c r="F52" i="17"/>
  <c r="G52" i="17"/>
  <c r="E53" i="17"/>
  <c r="F53" i="17"/>
  <c r="G53" i="17"/>
  <c r="E54" i="17"/>
  <c r="F54" i="17"/>
  <c r="G54" i="17"/>
  <c r="E55" i="17"/>
  <c r="F55" i="17"/>
  <c r="G55" i="17"/>
  <c r="E56" i="17"/>
  <c r="F56" i="17"/>
  <c r="G56" i="17"/>
  <c r="E57" i="17"/>
  <c r="F57" i="17"/>
  <c r="G57" i="17"/>
  <c r="E58" i="17"/>
  <c r="F58" i="17"/>
  <c r="G58" i="17"/>
  <c r="E59" i="17"/>
  <c r="F59" i="17"/>
  <c r="G59" i="17"/>
  <c r="E60" i="17"/>
  <c r="F60" i="17"/>
  <c r="G60" i="17"/>
  <c r="E61" i="17"/>
  <c r="F61" i="17"/>
  <c r="G61" i="17"/>
  <c r="E62" i="17"/>
  <c r="F62" i="17"/>
  <c r="G62" i="17"/>
  <c r="E63" i="17"/>
  <c r="F63" i="17"/>
  <c r="G63" i="17"/>
  <c r="E64" i="17"/>
  <c r="F64" i="17"/>
  <c r="G64" i="17"/>
  <c r="E65" i="17"/>
  <c r="F65" i="17"/>
  <c r="G65" i="17"/>
  <c r="E66" i="17"/>
  <c r="F66" i="17"/>
  <c r="G66" i="17"/>
  <c r="E67" i="17"/>
  <c r="F67" i="17"/>
  <c r="G67" i="17"/>
  <c r="E68" i="17"/>
  <c r="F68" i="17"/>
  <c r="G68" i="17"/>
  <c r="E69" i="17"/>
  <c r="F69" i="17"/>
  <c r="G69" i="17"/>
  <c r="E70" i="17"/>
  <c r="F70" i="17"/>
  <c r="G70" i="17"/>
  <c r="E71" i="17"/>
  <c r="F71" i="17"/>
  <c r="G71" i="17"/>
  <c r="E72" i="17"/>
  <c r="F72" i="17"/>
  <c r="G72" i="17"/>
  <c r="E73" i="17"/>
  <c r="F73" i="17"/>
  <c r="G73" i="17"/>
  <c r="E74" i="17"/>
  <c r="F74" i="17"/>
  <c r="G74" i="17"/>
  <c r="E75" i="17"/>
  <c r="F75" i="17"/>
  <c r="G75" i="17"/>
  <c r="E76" i="17"/>
  <c r="F76" i="17"/>
  <c r="G76" i="17"/>
  <c r="E77" i="17"/>
  <c r="F77" i="17"/>
  <c r="G77" i="17"/>
  <c r="E78" i="17"/>
  <c r="F78" i="17"/>
  <c r="G78" i="17"/>
  <c r="E79" i="17"/>
  <c r="F79" i="17"/>
  <c r="G79" i="17"/>
  <c r="E80" i="17"/>
  <c r="F80" i="17"/>
  <c r="G80" i="17"/>
  <c r="E81" i="17"/>
  <c r="F81" i="17"/>
  <c r="G81" i="17"/>
  <c r="E82" i="17"/>
  <c r="F82" i="17"/>
  <c r="G82" i="17"/>
  <c r="E83" i="17"/>
  <c r="F83" i="17"/>
  <c r="G83" i="17"/>
  <c r="E84" i="17"/>
  <c r="F84" i="17"/>
  <c r="G84" i="17"/>
  <c r="E85" i="17"/>
  <c r="F85" i="17"/>
  <c r="G85" i="17"/>
  <c r="E86" i="17"/>
  <c r="F86" i="17"/>
  <c r="G86" i="17"/>
  <c r="E87" i="17"/>
  <c r="F87" i="17"/>
  <c r="G87" i="17"/>
  <c r="E88" i="17"/>
  <c r="F88" i="17"/>
  <c r="G88" i="17"/>
  <c r="E89" i="17"/>
  <c r="F89" i="17"/>
  <c r="G89" i="17"/>
  <c r="E90" i="17"/>
  <c r="F90" i="17"/>
  <c r="G90" i="17"/>
  <c r="E91" i="17"/>
  <c r="F91" i="17"/>
  <c r="G91" i="17"/>
  <c r="E92" i="17"/>
  <c r="F92" i="17"/>
  <c r="G92" i="17"/>
  <c r="E93" i="17"/>
  <c r="F93" i="17"/>
  <c r="G93" i="17"/>
  <c r="E94" i="17"/>
  <c r="F94" i="17"/>
  <c r="G94" i="17"/>
  <c r="E95" i="17"/>
  <c r="F95" i="17"/>
  <c r="G95" i="17"/>
  <c r="E96" i="17"/>
  <c r="F96" i="17"/>
  <c r="G96" i="17"/>
  <c r="E97" i="17"/>
  <c r="F97" i="17"/>
  <c r="G97" i="17"/>
  <c r="E98" i="17"/>
  <c r="F98" i="17"/>
  <c r="G98" i="17"/>
  <c r="E3" i="17"/>
  <c r="F3" i="17"/>
  <c r="G3" i="17"/>
  <c r="E4" i="17"/>
  <c r="F4" i="17"/>
  <c r="G4" i="17"/>
  <c r="E5" i="17"/>
  <c r="F5" i="17"/>
  <c r="G5" i="17"/>
  <c r="E6" i="17"/>
  <c r="G6" i="17"/>
  <c r="E7" i="17"/>
  <c r="F7" i="17"/>
  <c r="G7" i="17"/>
  <c r="E8" i="17"/>
  <c r="F8" i="17"/>
  <c r="G8" i="17"/>
  <c r="E9" i="17"/>
  <c r="F9" i="17"/>
  <c r="G9" i="17"/>
  <c r="E10" i="17"/>
  <c r="F10" i="17"/>
  <c r="G10" i="17"/>
  <c r="E11" i="17"/>
  <c r="F11" i="17"/>
  <c r="G11" i="17"/>
  <c r="E12" i="17"/>
  <c r="E13" i="17"/>
  <c r="F13" i="17"/>
  <c r="G13" i="17"/>
  <c r="E14" i="17"/>
  <c r="F14" i="17"/>
  <c r="G14" i="17"/>
  <c r="E15" i="17"/>
  <c r="F15" i="17"/>
  <c r="G15" i="17"/>
  <c r="E16" i="17"/>
  <c r="F16" i="17"/>
  <c r="G16" i="17"/>
  <c r="E17" i="17"/>
  <c r="F17" i="17"/>
  <c r="G17" i="17"/>
  <c r="E18" i="17"/>
  <c r="F18" i="17"/>
  <c r="G18" i="17"/>
  <c r="E19" i="17"/>
  <c r="F19" i="17"/>
  <c r="G19" i="17"/>
  <c r="E20" i="17"/>
  <c r="F20" i="17"/>
  <c r="G20" i="17"/>
  <c r="E21" i="17"/>
  <c r="F21" i="17"/>
  <c r="G21" i="17"/>
  <c r="F22" i="17"/>
  <c r="G22" i="17"/>
  <c r="E23" i="17"/>
  <c r="F23" i="17"/>
  <c r="G23" i="17"/>
  <c r="E24" i="17"/>
  <c r="F24" i="17"/>
  <c r="G24" i="17"/>
  <c r="E25" i="17"/>
  <c r="F25" i="17"/>
  <c r="G25" i="17"/>
  <c r="E26" i="17"/>
  <c r="F26" i="17"/>
  <c r="G26" i="17"/>
  <c r="F3" i="14"/>
  <c r="F16" i="14"/>
  <c r="F6" i="14"/>
  <c r="K8" i="12"/>
  <c r="K9" i="12"/>
  <c r="P9" i="12" s="1"/>
  <c r="K10" i="12"/>
  <c r="P10" i="12" s="1"/>
  <c r="AH4" i="28" l="1"/>
  <c r="AH7" i="28"/>
  <c r="AH6" i="28"/>
  <c r="AH9" i="28"/>
  <c r="AH13" i="28"/>
  <c r="AH10" i="28"/>
  <c r="AH12" i="28"/>
  <c r="AH11" i="28"/>
  <c r="AH8" i="28"/>
  <c r="AH14" i="28"/>
  <c r="AH5" i="28"/>
  <c r="Z8" i="17"/>
  <c r="AL4" i="17"/>
  <c r="Z7" i="17"/>
  <c r="AK4" i="17"/>
  <c r="AU23" i="17"/>
  <c r="Z5" i="17"/>
  <c r="AI4" i="17"/>
  <c r="Z6" i="17"/>
  <c r="AJ4" i="17"/>
  <c r="AU22" i="17"/>
  <c r="AG23" i="28"/>
  <c r="L6" i="28"/>
  <c r="AG21" i="28"/>
  <c r="G8" i="28"/>
  <c r="H8" i="28" s="1"/>
  <c r="AG24" i="28"/>
  <c r="M5" i="28"/>
  <c r="AG20" i="28"/>
  <c r="AG22" i="28"/>
  <c r="L13" i="26"/>
  <c r="L11" i="22"/>
  <c r="P8" i="12"/>
  <c r="Q8" i="12" s="1"/>
  <c r="L72" i="12"/>
  <c r="L74" i="12"/>
  <c r="L10" i="12"/>
  <c r="L9" i="12"/>
  <c r="L8" i="12"/>
  <c r="M9" i="12" s="1"/>
  <c r="M10" i="12" s="1"/>
  <c r="M11" i="12" s="1"/>
  <c r="Z11" i="24"/>
  <c r="AA10" i="24"/>
  <c r="AB10" i="24" s="1"/>
  <c r="N9" i="24"/>
  <c r="K11" i="24"/>
  <c r="L10" i="24"/>
  <c r="M10" i="24" s="1"/>
  <c r="N10" i="24" s="1"/>
  <c r="M11" i="23"/>
  <c r="AU21" i="17"/>
  <c r="AU24" i="17"/>
  <c r="AT25" i="17"/>
  <c r="Q6" i="17"/>
  <c r="Q12" i="17"/>
  <c r="Q8" i="17"/>
  <c r="AI5" i="28" l="1"/>
  <c r="AI9" i="28"/>
  <c r="AI10" i="28"/>
  <c r="AI8" i="28"/>
  <c r="AI6" i="28"/>
  <c r="AI11" i="28"/>
  <c r="AI14" i="28"/>
  <c r="AI12" i="28"/>
  <c r="AI4" i="28"/>
  <c r="AI7" i="28"/>
  <c r="AI13" i="28"/>
  <c r="AH21" i="28"/>
  <c r="AU4" i="17"/>
  <c r="M6" i="28"/>
  <c r="AH23" i="28"/>
  <c r="AH24" i="28"/>
  <c r="L7" i="28"/>
  <c r="AH20" i="28"/>
  <c r="AH22" i="28"/>
  <c r="G9" i="28"/>
  <c r="H9" i="28" s="1"/>
  <c r="AG25" i="28"/>
  <c r="AG26" i="28" s="1"/>
  <c r="AG27" i="28" s="1"/>
  <c r="L14" i="26"/>
  <c r="L12" i="22"/>
  <c r="Q9" i="12"/>
  <c r="Z12" i="24"/>
  <c r="AA11" i="24"/>
  <c r="AB11" i="24" s="1"/>
  <c r="L11" i="24"/>
  <c r="M11" i="24" s="1"/>
  <c r="N11" i="24" s="1"/>
  <c r="K12" i="24"/>
  <c r="M12" i="23"/>
  <c r="V5" i="17"/>
  <c r="AA5" i="17" s="1"/>
  <c r="R6" i="17"/>
  <c r="F4" i="14"/>
  <c r="G4" i="14"/>
  <c r="H5" i="14" s="1"/>
  <c r="I6" i="14" s="1"/>
  <c r="J7" i="14" s="1"/>
  <c r="K8" i="14" s="1"/>
  <c r="L9" i="14" s="1"/>
  <c r="M10" i="14" s="1"/>
  <c r="N11" i="14" s="1"/>
  <c r="O12" i="14" s="1"/>
  <c r="P13" i="14" s="1"/>
  <c r="Q14" i="14" s="1"/>
  <c r="R15" i="14" s="1"/>
  <c r="S16" i="14" s="1"/>
  <c r="F5" i="14"/>
  <c r="G6" i="14" s="1"/>
  <c r="H7" i="14" s="1"/>
  <c r="I8" i="14" s="1"/>
  <c r="J9" i="14" s="1"/>
  <c r="K10" i="14" s="1"/>
  <c r="L11" i="14" s="1"/>
  <c r="M12" i="14" s="1"/>
  <c r="N13" i="14" s="1"/>
  <c r="O14" i="14" s="1"/>
  <c r="P15" i="14" s="1"/>
  <c r="Q16" i="14" s="1"/>
  <c r="F7" i="14"/>
  <c r="G8" i="14" s="1"/>
  <c r="H9" i="14" s="1"/>
  <c r="I10" i="14" s="1"/>
  <c r="J11" i="14" s="1"/>
  <c r="K12" i="14" s="1"/>
  <c r="L13" i="14" s="1"/>
  <c r="M14" i="14" s="1"/>
  <c r="N15" i="14" s="1"/>
  <c r="O16" i="14" s="1"/>
  <c r="G7" i="14"/>
  <c r="H8" i="14" s="1"/>
  <c r="I9" i="14" s="1"/>
  <c r="J10" i="14" s="1"/>
  <c r="K11" i="14" s="1"/>
  <c r="L12" i="14" s="1"/>
  <c r="M13" i="14" s="1"/>
  <c r="N14" i="14" s="1"/>
  <c r="O15" i="14" s="1"/>
  <c r="P16" i="14" s="1"/>
  <c r="F8" i="14"/>
  <c r="G9" i="14" s="1"/>
  <c r="H10" i="14" s="1"/>
  <c r="I11" i="14" s="1"/>
  <c r="J12" i="14" s="1"/>
  <c r="K13" i="14" s="1"/>
  <c r="L14" i="14" s="1"/>
  <c r="M15" i="14" s="1"/>
  <c r="N16" i="14" s="1"/>
  <c r="F9" i="14"/>
  <c r="G10" i="14" s="1"/>
  <c r="H11" i="14" s="1"/>
  <c r="I12" i="14" s="1"/>
  <c r="J13" i="14" s="1"/>
  <c r="K14" i="14" s="1"/>
  <c r="L15" i="14" s="1"/>
  <c r="M16" i="14" s="1"/>
  <c r="F10" i="14"/>
  <c r="G11" i="14" s="1"/>
  <c r="H12" i="14" s="1"/>
  <c r="I13" i="14" s="1"/>
  <c r="J14" i="14" s="1"/>
  <c r="K15" i="14" s="1"/>
  <c r="L16" i="14" s="1"/>
  <c r="M17" i="14" s="1"/>
  <c r="N18" i="14" s="1"/>
  <c r="O19" i="14" s="1"/>
  <c r="P20" i="14" s="1"/>
  <c r="Q21" i="14" s="1"/>
  <c r="R22" i="14" s="1"/>
  <c r="S23" i="14" s="1"/>
  <c r="T24" i="14" s="1"/>
  <c r="U25" i="14" s="1"/>
  <c r="V26" i="14" s="1"/>
  <c r="W27" i="14" s="1"/>
  <c r="F11" i="14"/>
  <c r="G12" i="14" s="1"/>
  <c r="H13" i="14" s="1"/>
  <c r="I14" i="14" s="1"/>
  <c r="J15" i="14" s="1"/>
  <c r="K16" i="14" s="1"/>
  <c r="F12" i="14"/>
  <c r="G13" i="14" s="1"/>
  <c r="H14" i="14" s="1"/>
  <c r="I15" i="14" s="1"/>
  <c r="J16" i="14" s="1"/>
  <c r="K17" i="14" s="1"/>
  <c r="L18" i="14" s="1"/>
  <c r="M19" i="14" s="1"/>
  <c r="N20" i="14" s="1"/>
  <c r="O21" i="14" s="1"/>
  <c r="P22" i="14" s="1"/>
  <c r="Q23" i="14" s="1"/>
  <c r="R24" i="14" s="1"/>
  <c r="S25" i="14" s="1"/>
  <c r="T26" i="14" s="1"/>
  <c r="U27" i="14" s="1"/>
  <c r="F13" i="14"/>
  <c r="F14" i="14"/>
  <c r="G15" i="14" s="1"/>
  <c r="H16" i="14" s="1"/>
  <c r="I17" i="14" s="1"/>
  <c r="J18" i="14" s="1"/>
  <c r="K19" i="14" s="1"/>
  <c r="L20" i="14" s="1"/>
  <c r="M21" i="14" s="1"/>
  <c r="N22" i="14" s="1"/>
  <c r="O23" i="14" s="1"/>
  <c r="P24" i="14" s="1"/>
  <c r="Q25" i="14" s="1"/>
  <c r="R26" i="14" s="1"/>
  <c r="S27" i="14" s="1"/>
  <c r="G14" i="14"/>
  <c r="H15" i="14" s="1"/>
  <c r="I16" i="14" s="1"/>
  <c r="F15" i="14"/>
  <c r="G16" i="14"/>
  <c r="F17" i="14"/>
  <c r="G18" i="14" s="1"/>
  <c r="H19" i="14" s="1"/>
  <c r="I20" i="14" s="1"/>
  <c r="J21" i="14" s="1"/>
  <c r="K22" i="14" s="1"/>
  <c r="L23" i="14" s="1"/>
  <c r="M24" i="14" s="1"/>
  <c r="N25" i="14" s="1"/>
  <c r="O26" i="14" s="1"/>
  <c r="P27" i="14" s="1"/>
  <c r="G17" i="14"/>
  <c r="H18" i="14" s="1"/>
  <c r="I19" i="14" s="1"/>
  <c r="J20" i="14" s="1"/>
  <c r="K21" i="14" s="1"/>
  <c r="L22" i="14" s="1"/>
  <c r="M23" i="14" s="1"/>
  <c r="N24" i="14" s="1"/>
  <c r="O25" i="14" s="1"/>
  <c r="P26" i="14" s="1"/>
  <c r="Q27" i="14" s="1"/>
  <c r="F18" i="14"/>
  <c r="G19" i="14" s="1"/>
  <c r="H20" i="14" s="1"/>
  <c r="I21" i="14" s="1"/>
  <c r="J22" i="14" s="1"/>
  <c r="K23" i="14" s="1"/>
  <c r="L24" i="14" s="1"/>
  <c r="M25" i="14" s="1"/>
  <c r="N26" i="14" s="1"/>
  <c r="O27" i="14" s="1"/>
  <c r="F19" i="14"/>
  <c r="G20" i="14" s="1"/>
  <c r="H21" i="14" s="1"/>
  <c r="I22" i="14" s="1"/>
  <c r="J23" i="14" s="1"/>
  <c r="K24" i="14" s="1"/>
  <c r="L25" i="14" s="1"/>
  <c r="M26" i="14" s="1"/>
  <c r="N27" i="14" s="1"/>
  <c r="F20" i="14"/>
  <c r="G21" i="14" s="1"/>
  <c r="F21" i="14"/>
  <c r="G22" i="14" s="1"/>
  <c r="H23" i="14" s="1"/>
  <c r="I24" i="14" s="1"/>
  <c r="J25" i="14" s="1"/>
  <c r="K26" i="14" s="1"/>
  <c r="L27" i="14" s="1"/>
  <c r="F22" i="14"/>
  <c r="F23" i="14"/>
  <c r="G24" i="14" s="1"/>
  <c r="H25" i="14" s="1"/>
  <c r="I26" i="14" s="1"/>
  <c r="J27" i="14" s="1"/>
  <c r="F24" i="14"/>
  <c r="G25" i="14" s="1"/>
  <c r="H26" i="14" s="1"/>
  <c r="I27" i="14" s="1"/>
  <c r="F25" i="14"/>
  <c r="G26" i="14" s="1"/>
  <c r="H27" i="14" s="1"/>
  <c r="G27" i="14"/>
  <c r="F27" i="14"/>
  <c r="F28" i="14"/>
  <c r="G29" i="14" s="1"/>
  <c r="H30" i="14" s="1"/>
  <c r="I31" i="14" s="1"/>
  <c r="J32" i="14" s="1"/>
  <c r="K33" i="14" s="1"/>
  <c r="L34" i="14" s="1"/>
  <c r="M35" i="14" s="1"/>
  <c r="N36" i="14" s="1"/>
  <c r="O37" i="14" s="1"/>
  <c r="P38" i="14" s="1"/>
  <c r="Q39" i="14" s="1"/>
  <c r="R40" i="14" s="1"/>
  <c r="F29" i="14"/>
  <c r="F30" i="14"/>
  <c r="G31" i="14" s="1"/>
  <c r="H32" i="14" s="1"/>
  <c r="I33" i="14" s="1"/>
  <c r="J34" i="14" s="1"/>
  <c r="K35" i="14" s="1"/>
  <c r="L36" i="14" s="1"/>
  <c r="M37" i="14" s="1"/>
  <c r="N38" i="14" s="1"/>
  <c r="O39" i="14" s="1"/>
  <c r="P40" i="14" s="1"/>
  <c r="F31" i="14"/>
  <c r="G32" i="14" s="1"/>
  <c r="H33" i="14" s="1"/>
  <c r="I34" i="14" s="1"/>
  <c r="J35" i="14" s="1"/>
  <c r="K36" i="14" s="1"/>
  <c r="L37" i="14" s="1"/>
  <c r="M38" i="14" s="1"/>
  <c r="N39" i="14" s="1"/>
  <c r="O40" i="14" s="1"/>
  <c r="F32" i="14"/>
  <c r="G33" i="14" s="1"/>
  <c r="H34" i="14" s="1"/>
  <c r="I35" i="14" s="1"/>
  <c r="J36" i="14" s="1"/>
  <c r="K37" i="14" s="1"/>
  <c r="L38" i="14" s="1"/>
  <c r="M39" i="14" s="1"/>
  <c r="N40" i="14" s="1"/>
  <c r="F33" i="14"/>
  <c r="G34" i="14" s="1"/>
  <c r="F34" i="14"/>
  <c r="G35" i="14" s="1"/>
  <c r="H36" i="14" s="1"/>
  <c r="I37" i="14" s="1"/>
  <c r="J38" i="14" s="1"/>
  <c r="K39" i="14" s="1"/>
  <c r="L40" i="14" s="1"/>
  <c r="H35" i="14"/>
  <c r="I36" i="14" s="1"/>
  <c r="J37" i="14" s="1"/>
  <c r="K38" i="14" s="1"/>
  <c r="L39" i="14" s="1"/>
  <c r="M40" i="14" s="1"/>
  <c r="F35" i="14"/>
  <c r="G36" i="14" s="1"/>
  <c r="H37" i="14" s="1"/>
  <c r="I38" i="14" s="1"/>
  <c r="J39" i="14" s="1"/>
  <c r="K40" i="14" s="1"/>
  <c r="F36" i="14"/>
  <c r="G37" i="14" s="1"/>
  <c r="H38" i="14" s="1"/>
  <c r="I39" i="14" s="1"/>
  <c r="J40" i="14" s="1"/>
  <c r="F37" i="14"/>
  <c r="G38" i="14" s="1"/>
  <c r="H39" i="14" s="1"/>
  <c r="I40" i="14" s="1"/>
  <c r="F38" i="14"/>
  <c r="G39" i="14" s="1"/>
  <c r="H40" i="14" s="1"/>
  <c r="F39" i="14"/>
  <c r="G40" i="14" s="1"/>
  <c r="F40" i="14"/>
  <c r="F41" i="14"/>
  <c r="G42" i="14" s="1"/>
  <c r="H43" i="14" s="1"/>
  <c r="I44" i="14" s="1"/>
  <c r="J45" i="14" s="1"/>
  <c r="K46" i="14" s="1"/>
  <c r="L47" i="14" s="1"/>
  <c r="M48" i="14" s="1"/>
  <c r="N49" i="14" s="1"/>
  <c r="O50" i="14" s="1"/>
  <c r="P51" i="14" s="1"/>
  <c r="Q52" i="14" s="1"/>
  <c r="R53" i="14" s="1"/>
  <c r="S54" i="14" s="1"/>
  <c r="T55" i="14" s="1"/>
  <c r="U56" i="14" s="1"/>
  <c r="V57" i="14" s="1"/>
  <c r="W58" i="14" s="1"/>
  <c r="X59" i="14" s="1"/>
  <c r="Y60" i="14" s="1"/>
  <c r="F42" i="14"/>
  <c r="G43" i="14" s="1"/>
  <c r="H44" i="14" s="1"/>
  <c r="I45" i="14" s="1"/>
  <c r="J46" i="14" s="1"/>
  <c r="K47" i="14" s="1"/>
  <c r="L48" i="14" s="1"/>
  <c r="M49" i="14" s="1"/>
  <c r="N50" i="14" s="1"/>
  <c r="O51" i="14" s="1"/>
  <c r="P52" i="14" s="1"/>
  <c r="Q53" i="14" s="1"/>
  <c r="R54" i="14" s="1"/>
  <c r="S55" i="14" s="1"/>
  <c r="T56" i="14" s="1"/>
  <c r="U57" i="14" s="1"/>
  <c r="V58" i="14" s="1"/>
  <c r="W59" i="14" s="1"/>
  <c r="X60" i="14" s="1"/>
  <c r="F43" i="14"/>
  <c r="G44" i="14" s="1"/>
  <c r="H45" i="14" s="1"/>
  <c r="I46" i="14" s="1"/>
  <c r="J47" i="14" s="1"/>
  <c r="K48" i="14" s="1"/>
  <c r="L49" i="14" s="1"/>
  <c r="M50" i="14" s="1"/>
  <c r="N51" i="14" s="1"/>
  <c r="O52" i="14" s="1"/>
  <c r="P53" i="14" s="1"/>
  <c r="Q54" i="14" s="1"/>
  <c r="R55" i="14" s="1"/>
  <c r="S56" i="14" s="1"/>
  <c r="T57" i="14" s="1"/>
  <c r="U58" i="14" s="1"/>
  <c r="V59" i="14" s="1"/>
  <c r="W60" i="14" s="1"/>
  <c r="F44" i="14"/>
  <c r="G45" i="14" s="1"/>
  <c r="H46" i="14" s="1"/>
  <c r="I47" i="14" s="1"/>
  <c r="J48" i="14" s="1"/>
  <c r="K49" i="14" s="1"/>
  <c r="L50" i="14" s="1"/>
  <c r="M51" i="14" s="1"/>
  <c r="N52" i="14" s="1"/>
  <c r="O53" i="14" s="1"/>
  <c r="P54" i="14" s="1"/>
  <c r="Q55" i="14" s="1"/>
  <c r="R56" i="14" s="1"/>
  <c r="S57" i="14" s="1"/>
  <c r="T58" i="14" s="1"/>
  <c r="U59" i="14" s="1"/>
  <c r="V60" i="14" s="1"/>
  <c r="F45" i="14"/>
  <c r="F46" i="14"/>
  <c r="G47" i="14" s="1"/>
  <c r="H48" i="14" s="1"/>
  <c r="I49" i="14" s="1"/>
  <c r="J50" i="14" s="1"/>
  <c r="K51" i="14" s="1"/>
  <c r="L52" i="14" s="1"/>
  <c r="M53" i="14" s="1"/>
  <c r="N54" i="14" s="1"/>
  <c r="O55" i="14" s="1"/>
  <c r="P56" i="14" s="1"/>
  <c r="Q57" i="14" s="1"/>
  <c r="R58" i="14" s="1"/>
  <c r="S59" i="14" s="1"/>
  <c r="T60" i="14" s="1"/>
  <c r="G46" i="14"/>
  <c r="H47" i="14" s="1"/>
  <c r="I48" i="14" s="1"/>
  <c r="J49" i="14" s="1"/>
  <c r="K50" i="14" s="1"/>
  <c r="L51" i="14" s="1"/>
  <c r="M52" i="14" s="1"/>
  <c r="N53" i="14" s="1"/>
  <c r="O54" i="14" s="1"/>
  <c r="P55" i="14" s="1"/>
  <c r="Q56" i="14" s="1"/>
  <c r="R57" i="14" s="1"/>
  <c r="S58" i="14" s="1"/>
  <c r="T59" i="14" s="1"/>
  <c r="U60" i="14" s="1"/>
  <c r="F47" i="14"/>
  <c r="G48" i="14" s="1"/>
  <c r="H49" i="14" s="1"/>
  <c r="F48" i="14"/>
  <c r="G49" i="14" s="1"/>
  <c r="H50" i="14" s="1"/>
  <c r="I51" i="14" s="1"/>
  <c r="J52" i="14" s="1"/>
  <c r="K53" i="14" s="1"/>
  <c r="L54" i="14" s="1"/>
  <c r="M55" i="14" s="1"/>
  <c r="N56" i="14" s="1"/>
  <c r="O57" i="14" s="1"/>
  <c r="P58" i="14" s="1"/>
  <c r="Q59" i="14" s="1"/>
  <c r="R60" i="14" s="1"/>
  <c r="F49" i="14"/>
  <c r="G50" i="14" s="1"/>
  <c r="H51" i="14" s="1"/>
  <c r="I52" i="14" s="1"/>
  <c r="J53" i="14" s="1"/>
  <c r="K54" i="14" s="1"/>
  <c r="L55" i="14" s="1"/>
  <c r="M56" i="14" s="1"/>
  <c r="N57" i="14" s="1"/>
  <c r="O58" i="14" s="1"/>
  <c r="P59" i="14" s="1"/>
  <c r="Q60" i="14" s="1"/>
  <c r="F50" i="14"/>
  <c r="G51" i="14" s="1"/>
  <c r="H52" i="14" s="1"/>
  <c r="F51" i="14"/>
  <c r="G52" i="14" s="1"/>
  <c r="H53" i="14" s="1"/>
  <c r="I54" i="14" s="1"/>
  <c r="J55" i="14" s="1"/>
  <c r="K56" i="14" s="1"/>
  <c r="L57" i="14" s="1"/>
  <c r="M58" i="14" s="1"/>
  <c r="N59" i="14" s="1"/>
  <c r="O60" i="14" s="1"/>
  <c r="F52" i="14"/>
  <c r="G53" i="14" s="1"/>
  <c r="H54" i="14" s="1"/>
  <c r="I55" i="14" s="1"/>
  <c r="J56" i="14" s="1"/>
  <c r="K57" i="14" s="1"/>
  <c r="L58" i="14" s="1"/>
  <c r="M59" i="14" s="1"/>
  <c r="N60" i="14" s="1"/>
  <c r="F53" i="14"/>
  <c r="G54" i="14" s="1"/>
  <c r="H55" i="14" s="1"/>
  <c r="I56" i="14" s="1"/>
  <c r="J57" i="14" s="1"/>
  <c r="K58" i="14" s="1"/>
  <c r="L59" i="14" s="1"/>
  <c r="M60" i="14" s="1"/>
  <c r="I53" i="14"/>
  <c r="J54" i="14" s="1"/>
  <c r="K55" i="14" s="1"/>
  <c r="L56" i="14" s="1"/>
  <c r="M57" i="14" s="1"/>
  <c r="N58" i="14" s="1"/>
  <c r="O59" i="14" s="1"/>
  <c r="P60" i="14" s="1"/>
  <c r="F54" i="14"/>
  <c r="G55" i="14" s="1"/>
  <c r="H56" i="14" s="1"/>
  <c r="I57" i="14" s="1"/>
  <c r="J58" i="14" s="1"/>
  <c r="K59" i="14" s="1"/>
  <c r="L60" i="14" s="1"/>
  <c r="F55" i="14"/>
  <c r="G56" i="14" s="1"/>
  <c r="H57" i="14" s="1"/>
  <c r="I58" i="14" s="1"/>
  <c r="J59" i="14" s="1"/>
  <c r="K60" i="14" s="1"/>
  <c r="F56" i="14"/>
  <c r="G57" i="14" s="1"/>
  <c r="H58" i="14" s="1"/>
  <c r="I59" i="14" s="1"/>
  <c r="J60" i="14" s="1"/>
  <c r="F57" i="14"/>
  <c r="G58" i="14" s="1"/>
  <c r="H59" i="14" s="1"/>
  <c r="I60" i="14" s="1"/>
  <c r="F58" i="14"/>
  <c r="G59" i="14" s="1"/>
  <c r="H60" i="14" s="1"/>
  <c r="F59" i="14"/>
  <c r="G60" i="14" s="1"/>
  <c r="F60" i="14"/>
  <c r="F61" i="14"/>
  <c r="G62" i="14" s="1"/>
  <c r="H63" i="14" s="1"/>
  <c r="I64" i="14" s="1"/>
  <c r="J65" i="14" s="1"/>
  <c r="K66" i="14" s="1"/>
  <c r="L67" i="14" s="1"/>
  <c r="F62" i="14"/>
  <c r="G63" i="14" s="1"/>
  <c r="H64" i="14" s="1"/>
  <c r="I65" i="14" s="1"/>
  <c r="J66" i="14" s="1"/>
  <c r="K67" i="14" s="1"/>
  <c r="F63" i="14"/>
  <c r="G64" i="14" s="1"/>
  <c r="H65" i="14" s="1"/>
  <c r="I66" i="14" s="1"/>
  <c r="J67" i="14" s="1"/>
  <c r="F64" i="14"/>
  <c r="G65" i="14" s="1"/>
  <c r="H66" i="14" s="1"/>
  <c r="I67" i="14" s="1"/>
  <c r="F65" i="14"/>
  <c r="G66" i="14" s="1"/>
  <c r="H67" i="14" s="1"/>
  <c r="F66" i="14"/>
  <c r="G67" i="14" s="1"/>
  <c r="F67" i="14"/>
  <c r="F68" i="14"/>
  <c r="G69" i="14" s="1"/>
  <c r="H70" i="14" s="1"/>
  <c r="I71" i="14" s="1"/>
  <c r="J72" i="14" s="1"/>
  <c r="K73" i="14" s="1"/>
  <c r="L74" i="14" s="1"/>
  <c r="M75" i="14" s="1"/>
  <c r="N76" i="14" s="1"/>
  <c r="O77" i="14" s="1"/>
  <c r="P78" i="14" s="1"/>
  <c r="Q79" i="14" s="1"/>
  <c r="R80" i="14" s="1"/>
  <c r="F69" i="14"/>
  <c r="G70" i="14" s="1"/>
  <c r="H71" i="14" s="1"/>
  <c r="I72" i="14" s="1"/>
  <c r="J73" i="14" s="1"/>
  <c r="K74" i="14" s="1"/>
  <c r="L75" i="14" s="1"/>
  <c r="M76" i="14" s="1"/>
  <c r="N77" i="14" s="1"/>
  <c r="O78" i="14" s="1"/>
  <c r="P79" i="14" s="1"/>
  <c r="Q80" i="14" s="1"/>
  <c r="F70" i="14"/>
  <c r="G71" i="14" s="1"/>
  <c r="H72" i="14" s="1"/>
  <c r="I73" i="14" s="1"/>
  <c r="J74" i="14" s="1"/>
  <c r="K75" i="14" s="1"/>
  <c r="L76" i="14" s="1"/>
  <c r="M77" i="14" s="1"/>
  <c r="N78" i="14" s="1"/>
  <c r="O79" i="14" s="1"/>
  <c r="P80" i="14" s="1"/>
  <c r="F71" i="14"/>
  <c r="G72" i="14" s="1"/>
  <c r="H73" i="14" s="1"/>
  <c r="I74" i="14" s="1"/>
  <c r="F72" i="14"/>
  <c r="G73" i="14" s="1"/>
  <c r="H74" i="14" s="1"/>
  <c r="I75" i="14" s="1"/>
  <c r="J76" i="14" s="1"/>
  <c r="K77" i="14" s="1"/>
  <c r="L78" i="14" s="1"/>
  <c r="M79" i="14" s="1"/>
  <c r="N80" i="14" s="1"/>
  <c r="F73" i="14"/>
  <c r="G74" i="14" s="1"/>
  <c r="H75" i="14" s="1"/>
  <c r="I76" i="14" s="1"/>
  <c r="J77" i="14" s="1"/>
  <c r="K78" i="14" s="1"/>
  <c r="L79" i="14" s="1"/>
  <c r="M80" i="14" s="1"/>
  <c r="F74" i="14"/>
  <c r="G75" i="14" s="1"/>
  <c r="H76" i="14" s="1"/>
  <c r="I77" i="14" s="1"/>
  <c r="J78" i="14" s="1"/>
  <c r="K79" i="14" s="1"/>
  <c r="L80" i="14" s="1"/>
  <c r="F75" i="14"/>
  <c r="G76" i="14" s="1"/>
  <c r="H77" i="14" s="1"/>
  <c r="I78" i="14" s="1"/>
  <c r="J79" i="14" s="1"/>
  <c r="K80" i="14" s="1"/>
  <c r="F76" i="14"/>
  <c r="G77" i="14" s="1"/>
  <c r="H78" i="14" s="1"/>
  <c r="I79" i="14" s="1"/>
  <c r="J80" i="14" s="1"/>
  <c r="F77" i="14"/>
  <c r="F78" i="14"/>
  <c r="G79" i="14" s="1"/>
  <c r="H80" i="14" s="1"/>
  <c r="G78" i="14"/>
  <c r="H79" i="14" s="1"/>
  <c r="I80" i="14" s="1"/>
  <c r="F79" i="14"/>
  <c r="G80" i="14" s="1"/>
  <c r="F80" i="14"/>
  <c r="F81" i="14"/>
  <c r="G82" i="14" s="1"/>
  <c r="H83" i="14" s="1"/>
  <c r="I84" i="14" s="1"/>
  <c r="J85" i="14" s="1"/>
  <c r="K86" i="14" s="1"/>
  <c r="L87" i="14" s="1"/>
  <c r="M88" i="14" s="1"/>
  <c r="N89" i="14" s="1"/>
  <c r="O90" i="14" s="1"/>
  <c r="P91" i="14" s="1"/>
  <c r="Q92" i="14" s="1"/>
  <c r="R93" i="14" s="1"/>
  <c r="S94" i="14" s="1"/>
  <c r="T95" i="14" s="1"/>
  <c r="U96" i="14" s="1"/>
  <c r="V97" i="14" s="1"/>
  <c r="W98" i="14" s="1"/>
  <c r="X99" i="14" s="1"/>
  <c r="Y100" i="14" s="1"/>
  <c r="F82" i="14"/>
  <c r="G83" i="14" s="1"/>
  <c r="H84" i="14" s="1"/>
  <c r="I85" i="14" s="1"/>
  <c r="J86" i="14" s="1"/>
  <c r="K87" i="14" s="1"/>
  <c r="L88" i="14" s="1"/>
  <c r="F83" i="14"/>
  <c r="F84" i="14"/>
  <c r="G85" i="14" s="1"/>
  <c r="H86" i="14" s="1"/>
  <c r="I87" i="14" s="1"/>
  <c r="J88" i="14" s="1"/>
  <c r="K89" i="14" s="1"/>
  <c r="L90" i="14" s="1"/>
  <c r="M91" i="14" s="1"/>
  <c r="N92" i="14" s="1"/>
  <c r="O93" i="14" s="1"/>
  <c r="P94" i="14" s="1"/>
  <c r="Q95" i="14" s="1"/>
  <c r="R96" i="14" s="1"/>
  <c r="S97" i="14" s="1"/>
  <c r="T98" i="14" s="1"/>
  <c r="U99" i="14" s="1"/>
  <c r="V100" i="14" s="1"/>
  <c r="G84" i="14"/>
  <c r="H85" i="14" s="1"/>
  <c r="I86" i="14" s="1"/>
  <c r="J87" i="14" s="1"/>
  <c r="K88" i="14" s="1"/>
  <c r="L89" i="14" s="1"/>
  <c r="M90" i="14" s="1"/>
  <c r="N91" i="14" s="1"/>
  <c r="O92" i="14" s="1"/>
  <c r="P93" i="14" s="1"/>
  <c r="Q94" i="14" s="1"/>
  <c r="R95" i="14" s="1"/>
  <c r="S96" i="14" s="1"/>
  <c r="T97" i="14" s="1"/>
  <c r="U98" i="14" s="1"/>
  <c r="V99" i="14" s="1"/>
  <c r="W100" i="14" s="1"/>
  <c r="F85" i="14"/>
  <c r="G86" i="14" s="1"/>
  <c r="H87" i="14" s="1"/>
  <c r="I88" i="14" s="1"/>
  <c r="J89" i="14" s="1"/>
  <c r="K90" i="14" s="1"/>
  <c r="L91" i="14" s="1"/>
  <c r="M92" i="14" s="1"/>
  <c r="N93" i="14" s="1"/>
  <c r="O94" i="14" s="1"/>
  <c r="P95" i="14" s="1"/>
  <c r="Q96" i="14" s="1"/>
  <c r="R97" i="14" s="1"/>
  <c r="S98" i="14" s="1"/>
  <c r="T99" i="14" s="1"/>
  <c r="U100" i="14" s="1"/>
  <c r="F86" i="14"/>
  <c r="G87" i="14" s="1"/>
  <c r="H88" i="14" s="1"/>
  <c r="I89" i="14" s="1"/>
  <c r="J90" i="14" s="1"/>
  <c r="F87" i="14"/>
  <c r="G88" i="14" s="1"/>
  <c r="H89" i="14" s="1"/>
  <c r="I90" i="14" s="1"/>
  <c r="J91" i="14" s="1"/>
  <c r="K92" i="14" s="1"/>
  <c r="L93" i="14" s="1"/>
  <c r="M94" i="14" s="1"/>
  <c r="N95" i="14" s="1"/>
  <c r="O96" i="14" s="1"/>
  <c r="P97" i="14" s="1"/>
  <c r="Q98" i="14" s="1"/>
  <c r="R99" i="14" s="1"/>
  <c r="S100" i="14" s="1"/>
  <c r="F88" i="14"/>
  <c r="G89" i="14" s="1"/>
  <c r="H90" i="14" s="1"/>
  <c r="F89" i="14"/>
  <c r="F90" i="14"/>
  <c r="G91" i="14" s="1"/>
  <c r="H92" i="14" s="1"/>
  <c r="I93" i="14" s="1"/>
  <c r="J94" i="14" s="1"/>
  <c r="K95" i="14" s="1"/>
  <c r="L96" i="14" s="1"/>
  <c r="M97" i="14" s="1"/>
  <c r="N98" i="14" s="1"/>
  <c r="O99" i="14" s="1"/>
  <c r="P100" i="14" s="1"/>
  <c r="G90" i="14"/>
  <c r="H91" i="14" s="1"/>
  <c r="I92" i="14" s="1"/>
  <c r="J93" i="14" s="1"/>
  <c r="K94" i="14" s="1"/>
  <c r="L95" i="14" s="1"/>
  <c r="M96" i="14" s="1"/>
  <c r="N97" i="14" s="1"/>
  <c r="O98" i="14" s="1"/>
  <c r="P99" i="14" s="1"/>
  <c r="Q100" i="14" s="1"/>
  <c r="F91" i="14"/>
  <c r="G92" i="14" s="1"/>
  <c r="H93" i="14" s="1"/>
  <c r="I94" i="14" s="1"/>
  <c r="J95" i="14" s="1"/>
  <c r="K96" i="14" s="1"/>
  <c r="L97" i="14" s="1"/>
  <c r="M98" i="14" s="1"/>
  <c r="N99" i="14" s="1"/>
  <c r="O100" i="14" s="1"/>
  <c r="F92" i="14"/>
  <c r="G93" i="14" s="1"/>
  <c r="H94" i="14" s="1"/>
  <c r="I95" i="14" s="1"/>
  <c r="J96" i="14" s="1"/>
  <c r="K97" i="14" s="1"/>
  <c r="L98" i="14" s="1"/>
  <c r="M99" i="14" s="1"/>
  <c r="N100" i="14" s="1"/>
  <c r="F93" i="14"/>
  <c r="G94" i="14" s="1"/>
  <c r="H95" i="14" s="1"/>
  <c r="I96" i="14" s="1"/>
  <c r="J97" i="14" s="1"/>
  <c r="K98" i="14" s="1"/>
  <c r="L99" i="14" s="1"/>
  <c r="M100" i="14" s="1"/>
  <c r="F94" i="14"/>
  <c r="G95" i="14" s="1"/>
  <c r="H96" i="14" s="1"/>
  <c r="I97" i="14" s="1"/>
  <c r="J98" i="14" s="1"/>
  <c r="K99" i="14" s="1"/>
  <c r="L100" i="14" s="1"/>
  <c r="F95" i="14"/>
  <c r="G96" i="14" s="1"/>
  <c r="H97" i="14" s="1"/>
  <c r="I98" i="14" s="1"/>
  <c r="J99" i="14" s="1"/>
  <c r="K100" i="14" s="1"/>
  <c r="F96" i="14"/>
  <c r="G97" i="14" s="1"/>
  <c r="H98" i="14" s="1"/>
  <c r="I99" i="14" s="1"/>
  <c r="J100" i="14" s="1"/>
  <c r="F97" i="14"/>
  <c r="G98" i="14" s="1"/>
  <c r="H99" i="14" s="1"/>
  <c r="I100" i="14" s="1"/>
  <c r="F98" i="14"/>
  <c r="F99" i="14"/>
  <c r="G100" i="14" s="1"/>
  <c r="F100" i="14"/>
  <c r="F101" i="14"/>
  <c r="G102" i="14" s="1"/>
  <c r="H103" i="14" s="1"/>
  <c r="I104" i="14" s="1"/>
  <c r="J105" i="14" s="1"/>
  <c r="K106" i="14" s="1"/>
  <c r="L107" i="14" s="1"/>
  <c r="F102" i="14"/>
  <c r="G103" i="14" s="1"/>
  <c r="H104" i="14" s="1"/>
  <c r="I105" i="14" s="1"/>
  <c r="J106" i="14" s="1"/>
  <c r="K107" i="14" s="1"/>
  <c r="F103" i="14"/>
  <c r="G104" i="14" s="1"/>
  <c r="H105" i="14" s="1"/>
  <c r="I106" i="14" s="1"/>
  <c r="J107" i="14" s="1"/>
  <c r="F104" i="14"/>
  <c r="G105" i="14" s="1"/>
  <c r="H106" i="14" s="1"/>
  <c r="I107" i="14" s="1"/>
  <c r="F105" i="14"/>
  <c r="G106" i="14" s="1"/>
  <c r="H107" i="14" s="1"/>
  <c r="F106" i="14"/>
  <c r="G107" i="14" s="1"/>
  <c r="F107" i="14"/>
  <c r="E113" i="14"/>
  <c r="E115" i="14"/>
  <c r="E116" i="14"/>
  <c r="E117" i="14"/>
  <c r="K11" i="12"/>
  <c r="P11" i="12" s="1"/>
  <c r="K12" i="12"/>
  <c r="P12" i="12" s="1"/>
  <c r="K13" i="12"/>
  <c r="P13" i="12" s="1"/>
  <c r="K14" i="12"/>
  <c r="P14" i="12" s="1"/>
  <c r="K16" i="12"/>
  <c r="P16" i="12" s="1"/>
  <c r="K17" i="12"/>
  <c r="P17" i="12" s="1"/>
  <c r="K18" i="12"/>
  <c r="P18" i="12" s="1"/>
  <c r="K19" i="12"/>
  <c r="P19" i="12" s="1"/>
  <c r="K20" i="12"/>
  <c r="P20" i="12" s="1"/>
  <c r="K21" i="12"/>
  <c r="P21" i="12" s="1"/>
  <c r="K22" i="12"/>
  <c r="P22" i="12" s="1"/>
  <c r="K23" i="12"/>
  <c r="P23" i="12" s="1"/>
  <c r="K24" i="12"/>
  <c r="P24" i="12" s="1"/>
  <c r="K25" i="12"/>
  <c r="P25" i="12" s="1"/>
  <c r="K26" i="12"/>
  <c r="P26" i="12" s="1"/>
  <c r="K27" i="12"/>
  <c r="P27" i="12" s="1"/>
  <c r="K28" i="12"/>
  <c r="P28" i="12" s="1"/>
  <c r="K29" i="12"/>
  <c r="P29" i="12" s="1"/>
  <c r="K30" i="12"/>
  <c r="P30" i="12" s="1"/>
  <c r="K31" i="12"/>
  <c r="P31" i="12" s="1"/>
  <c r="K32" i="12"/>
  <c r="P32" i="12" s="1"/>
  <c r="K33" i="12"/>
  <c r="P33" i="12" s="1"/>
  <c r="K34" i="12"/>
  <c r="P34" i="12" s="1"/>
  <c r="K35" i="12"/>
  <c r="P35" i="12" s="1"/>
  <c r="K36" i="12"/>
  <c r="P36" i="12" s="1"/>
  <c r="K37" i="12"/>
  <c r="P37" i="12" s="1"/>
  <c r="K38" i="12"/>
  <c r="P38" i="12" s="1"/>
  <c r="K39" i="12"/>
  <c r="P39" i="12" s="1"/>
  <c r="K40" i="12"/>
  <c r="P40" i="12" s="1"/>
  <c r="K41" i="12"/>
  <c r="P41" i="12" s="1"/>
  <c r="K42" i="12"/>
  <c r="P42" i="12" s="1"/>
  <c r="K43" i="12"/>
  <c r="P43" i="12" s="1"/>
  <c r="K44" i="12"/>
  <c r="P44" i="12" s="1"/>
  <c r="K45" i="12"/>
  <c r="P45" i="12" s="1"/>
  <c r="K46" i="12"/>
  <c r="P46" i="12" s="1"/>
  <c r="K47" i="12"/>
  <c r="P47" i="12" s="1"/>
  <c r="K48" i="12"/>
  <c r="P48" i="12" s="1"/>
  <c r="K49" i="12"/>
  <c r="P49" i="12" s="1"/>
  <c r="K50" i="12"/>
  <c r="P50" i="12" s="1"/>
  <c r="K51" i="12"/>
  <c r="P51" i="12" s="1"/>
  <c r="K52" i="12"/>
  <c r="P52" i="12" s="1"/>
  <c r="K53" i="12"/>
  <c r="P53" i="12" s="1"/>
  <c r="K54" i="12"/>
  <c r="P54" i="12" s="1"/>
  <c r="K55" i="12"/>
  <c r="P55" i="12" s="1"/>
  <c r="K56" i="12"/>
  <c r="P56" i="12" s="1"/>
  <c r="K57" i="12"/>
  <c r="P57" i="12" s="1"/>
  <c r="K58" i="12"/>
  <c r="P58" i="12" s="1"/>
  <c r="K59" i="12"/>
  <c r="P59" i="12" s="1"/>
  <c r="K60" i="12"/>
  <c r="P60" i="12" s="1"/>
  <c r="K61" i="12"/>
  <c r="P61" i="12" s="1"/>
  <c r="K62" i="12"/>
  <c r="P62" i="12" s="1"/>
  <c r="K63" i="12"/>
  <c r="P63" i="12" s="1"/>
  <c r="K64" i="12"/>
  <c r="P64" i="12" s="1"/>
  <c r="K65" i="12"/>
  <c r="P65" i="12" s="1"/>
  <c r="K66" i="12"/>
  <c r="P66" i="12" s="1"/>
  <c r="K67" i="12"/>
  <c r="P67" i="12" s="1"/>
  <c r="K68" i="12"/>
  <c r="P68" i="12" s="1"/>
  <c r="K69" i="12"/>
  <c r="P69" i="12" s="1"/>
  <c r="K70" i="12"/>
  <c r="P70" i="12" s="1"/>
  <c r="K71" i="12"/>
  <c r="P71" i="12" s="1"/>
  <c r="K73" i="12"/>
  <c r="P73" i="12" s="1"/>
  <c r="K75" i="12"/>
  <c r="P75" i="12" s="1"/>
  <c r="K76" i="12"/>
  <c r="P76" i="12" s="1"/>
  <c r="K77" i="12"/>
  <c r="P77" i="12" s="1"/>
  <c r="K78" i="12"/>
  <c r="P78" i="12" s="1"/>
  <c r="K79" i="12"/>
  <c r="P79" i="12" s="1"/>
  <c r="K80" i="12"/>
  <c r="P80" i="12" s="1"/>
  <c r="K81" i="12"/>
  <c r="P81" i="12" s="1"/>
  <c r="K82" i="12"/>
  <c r="P82" i="12" s="1"/>
  <c r="K83" i="12"/>
  <c r="P83" i="12" s="1"/>
  <c r="K84" i="12"/>
  <c r="P84" i="12" s="1"/>
  <c r="K85" i="12"/>
  <c r="P85" i="12" s="1"/>
  <c r="K86" i="12"/>
  <c r="P86" i="12" s="1"/>
  <c r="K87" i="12"/>
  <c r="P87" i="12" s="1"/>
  <c r="K88" i="12"/>
  <c r="P88" i="12" s="1"/>
  <c r="K89" i="12"/>
  <c r="P89" i="12" s="1"/>
  <c r="K90" i="12"/>
  <c r="P90" i="12" s="1"/>
  <c r="K91" i="12"/>
  <c r="P91" i="12" s="1"/>
  <c r="K92" i="12"/>
  <c r="P92" i="12" s="1"/>
  <c r="K93" i="12"/>
  <c r="P93" i="12" s="1"/>
  <c r="K94" i="12"/>
  <c r="P94" i="12" s="1"/>
  <c r="K95" i="12"/>
  <c r="P95" i="12" s="1"/>
  <c r="K96" i="12"/>
  <c r="P96" i="12" s="1"/>
  <c r="K97" i="12"/>
  <c r="P97" i="12" s="1"/>
  <c r="K98" i="12"/>
  <c r="P98" i="12" s="1"/>
  <c r="K99" i="12"/>
  <c r="P99" i="12" s="1"/>
  <c r="K100" i="12"/>
  <c r="P100" i="12" s="1"/>
  <c r="K101" i="12"/>
  <c r="P101" i="12" s="1"/>
  <c r="K102" i="12"/>
  <c r="P102" i="12" s="1"/>
  <c r="K103" i="12"/>
  <c r="P103" i="12" s="1"/>
  <c r="K104" i="12"/>
  <c r="P104" i="12" s="1"/>
  <c r="K105" i="12"/>
  <c r="P105" i="12" s="1"/>
  <c r="K106" i="12"/>
  <c r="P106" i="12" s="1"/>
  <c r="K107" i="12"/>
  <c r="P107" i="12" s="1"/>
  <c r="K108" i="12"/>
  <c r="P108" i="12" s="1"/>
  <c r="K109" i="12"/>
  <c r="P109" i="12" s="1"/>
  <c r="K110" i="12"/>
  <c r="P110" i="12" s="1"/>
  <c r="K111" i="12"/>
  <c r="P111" i="12" s="1"/>
  <c r="AJ12" i="28" l="1"/>
  <c r="AJ14" i="28"/>
  <c r="AJ11" i="28"/>
  <c r="AJ13" i="28"/>
  <c r="AJ10" i="28"/>
  <c r="AJ4" i="28"/>
  <c r="AJ9" i="28"/>
  <c r="AJ8" i="28"/>
  <c r="AJ5" i="28"/>
  <c r="AJ7" i="28"/>
  <c r="AJ6" i="28"/>
  <c r="R7" i="17"/>
  <c r="U7" i="17" s="1"/>
  <c r="AU20" i="17"/>
  <c r="AU25" i="17" s="1"/>
  <c r="AU26" i="17" s="1"/>
  <c r="AU27" i="17" s="1"/>
  <c r="AV8" i="17"/>
  <c r="AV11" i="17"/>
  <c r="AV7" i="17"/>
  <c r="AV10" i="17"/>
  <c r="AV13" i="17"/>
  <c r="AV5" i="17"/>
  <c r="AV4" i="17"/>
  <c r="AV9" i="17"/>
  <c r="AV6" i="17"/>
  <c r="AV21" i="17" s="1"/>
  <c r="AV12" i="17"/>
  <c r="AV14" i="17"/>
  <c r="AI22" i="28"/>
  <c r="L8" i="28"/>
  <c r="M8" i="28" s="1"/>
  <c r="AH25" i="28"/>
  <c r="AH26" i="28" s="1"/>
  <c r="AH27" i="28" s="1"/>
  <c r="G10" i="28"/>
  <c r="H10" i="28" s="1"/>
  <c r="AI24" i="28"/>
  <c r="AI21" i="28"/>
  <c r="AI20" i="28"/>
  <c r="M7" i="28"/>
  <c r="AI23" i="28"/>
  <c r="L15" i="26"/>
  <c r="L13" i="22"/>
  <c r="Q10" i="12"/>
  <c r="R9" i="12"/>
  <c r="L65" i="12"/>
  <c r="L102" i="12"/>
  <c r="L101" i="12"/>
  <c r="L77" i="12"/>
  <c r="L14" i="12"/>
  <c r="L112" i="12"/>
  <c r="L100" i="12"/>
  <c r="L88" i="12"/>
  <c r="L62" i="12"/>
  <c r="X26" i="12"/>
  <c r="L13" i="12"/>
  <c r="L111" i="12"/>
  <c r="L99" i="12"/>
  <c r="L87" i="12"/>
  <c r="L75" i="12"/>
  <c r="L61" i="12"/>
  <c r="L12" i="12"/>
  <c r="L110" i="12"/>
  <c r="L98" i="12"/>
  <c r="L86" i="12"/>
  <c r="L73" i="12"/>
  <c r="L60" i="12"/>
  <c r="L11" i="12"/>
  <c r="M12" i="12" s="1"/>
  <c r="L91" i="12"/>
  <c r="L78" i="12"/>
  <c r="L16" i="12"/>
  <c r="L109" i="12"/>
  <c r="L71" i="12"/>
  <c r="L90" i="12"/>
  <c r="L97" i="12"/>
  <c r="L108" i="12"/>
  <c r="L84" i="12"/>
  <c r="L107" i="12"/>
  <c r="L95" i="12"/>
  <c r="L69" i="12"/>
  <c r="L82" i="12"/>
  <c r="L105" i="12"/>
  <c r="L93" i="12"/>
  <c r="L81" i="12"/>
  <c r="L67" i="12"/>
  <c r="L19" i="12"/>
  <c r="L103" i="12"/>
  <c r="L64" i="12"/>
  <c r="L85" i="12"/>
  <c r="L59" i="12"/>
  <c r="L96" i="12"/>
  <c r="L70" i="12"/>
  <c r="L58" i="12"/>
  <c r="L83" i="12"/>
  <c r="L106" i="12"/>
  <c r="L94" i="12"/>
  <c r="L68" i="12"/>
  <c r="L20" i="12"/>
  <c r="L104" i="12"/>
  <c r="L92" i="12"/>
  <c r="L80" i="12"/>
  <c r="L66" i="12"/>
  <c r="L18" i="12"/>
  <c r="L79" i="12"/>
  <c r="L17" i="12"/>
  <c r="L89" i="12"/>
  <c r="L63" i="12"/>
  <c r="L76" i="12"/>
  <c r="Z13" i="24"/>
  <c r="AA12" i="24"/>
  <c r="AB12" i="24" s="1"/>
  <c r="K13" i="24"/>
  <c r="L12" i="24"/>
  <c r="M12" i="24" s="1"/>
  <c r="L56" i="12"/>
  <c r="X56" i="12"/>
  <c r="L55" i="12"/>
  <c r="X55" i="12"/>
  <c r="L43" i="12"/>
  <c r="X43" i="12"/>
  <c r="L31" i="12"/>
  <c r="X31" i="12"/>
  <c r="L46" i="12"/>
  <c r="X46" i="12"/>
  <c r="L45" i="12"/>
  <c r="X45" i="12"/>
  <c r="L21" i="12"/>
  <c r="L32" i="12"/>
  <c r="X32" i="12"/>
  <c r="L42" i="12"/>
  <c r="X42" i="12"/>
  <c r="L53" i="12"/>
  <c r="X53" i="12"/>
  <c r="L41" i="12"/>
  <c r="X41" i="12"/>
  <c r="L29" i="12"/>
  <c r="L34" i="12"/>
  <c r="X34" i="12"/>
  <c r="L57" i="12"/>
  <c r="X57" i="12"/>
  <c r="L33" i="12"/>
  <c r="X33" i="12"/>
  <c r="L44" i="12"/>
  <c r="X44" i="12"/>
  <c r="L54" i="12"/>
  <c r="X54" i="12"/>
  <c r="L30" i="12"/>
  <c r="X30" i="12"/>
  <c r="L52" i="12"/>
  <c r="X52" i="12"/>
  <c r="L40" i="12"/>
  <c r="X40" i="12"/>
  <c r="L28" i="12"/>
  <c r="X28" i="12"/>
  <c r="L22" i="12"/>
  <c r="X22" i="12"/>
  <c r="L39" i="12"/>
  <c r="X39" i="12"/>
  <c r="L27" i="12"/>
  <c r="X27" i="12"/>
  <c r="L50" i="12"/>
  <c r="X50" i="12"/>
  <c r="L38" i="12"/>
  <c r="X38" i="12"/>
  <c r="L26" i="12"/>
  <c r="L49" i="12"/>
  <c r="X49" i="12"/>
  <c r="L37" i="12"/>
  <c r="X37" i="12"/>
  <c r="L25" i="12"/>
  <c r="X25" i="12"/>
  <c r="L51" i="12"/>
  <c r="X51" i="12"/>
  <c r="L48" i="12"/>
  <c r="X48" i="12"/>
  <c r="L36" i="12"/>
  <c r="X36" i="12"/>
  <c r="L24" i="12"/>
  <c r="X24" i="12"/>
  <c r="L47" i="12"/>
  <c r="X47" i="12"/>
  <c r="L35" i="12"/>
  <c r="X35" i="12"/>
  <c r="L23" i="12"/>
  <c r="Q28" i="14"/>
  <c r="R29" i="14" s="1"/>
  <c r="S30" i="14" s="1"/>
  <c r="T31" i="14" s="1"/>
  <c r="U32" i="14" s="1"/>
  <c r="V33" i="14" s="1"/>
  <c r="W34" i="14" s="1"/>
  <c r="X35" i="14" s="1"/>
  <c r="Y36" i="14" s="1"/>
  <c r="Z37" i="14" s="1"/>
  <c r="AA38" i="14" s="1"/>
  <c r="AB39" i="14" s="1"/>
  <c r="AC40" i="14" s="1"/>
  <c r="F151" i="14"/>
  <c r="H28" i="14"/>
  <c r="I29" i="14" s="1"/>
  <c r="J30" i="14" s="1"/>
  <c r="K31" i="14" s="1"/>
  <c r="L32" i="14" s="1"/>
  <c r="M33" i="14" s="1"/>
  <c r="N34" i="14" s="1"/>
  <c r="O35" i="14" s="1"/>
  <c r="P36" i="14" s="1"/>
  <c r="Q37" i="14" s="1"/>
  <c r="R38" i="14" s="1"/>
  <c r="S39" i="14" s="1"/>
  <c r="T40" i="14" s="1"/>
  <c r="G5" i="14"/>
  <c r="H6" i="14" s="1"/>
  <c r="I7" i="14" s="1"/>
  <c r="J8" i="14" s="1"/>
  <c r="K9" i="14" s="1"/>
  <c r="L10" i="14" s="1"/>
  <c r="M11" i="14" s="1"/>
  <c r="N12" i="14" s="1"/>
  <c r="O13" i="14" s="1"/>
  <c r="P14" i="14" s="1"/>
  <c r="Q15" i="14" s="1"/>
  <c r="R16" i="14" s="1"/>
  <c r="I68" i="14"/>
  <c r="J69" i="14" s="1"/>
  <c r="K70" i="14" s="1"/>
  <c r="L71" i="14" s="1"/>
  <c r="M72" i="14" s="1"/>
  <c r="N73" i="14" s="1"/>
  <c r="O74" i="14" s="1"/>
  <c r="P75" i="14" s="1"/>
  <c r="Q76" i="14" s="1"/>
  <c r="R77" i="14" s="1"/>
  <c r="S78" i="14" s="1"/>
  <c r="T79" i="14" s="1"/>
  <c r="U80" i="14" s="1"/>
  <c r="V81" i="14" s="1"/>
  <c r="W82" i="14" s="1"/>
  <c r="X83" i="14" s="1"/>
  <c r="Y84" i="14" s="1"/>
  <c r="Z85" i="14" s="1"/>
  <c r="AA86" i="14" s="1"/>
  <c r="AB87" i="14" s="1"/>
  <c r="AC88" i="14" s="1"/>
  <c r="AD89" i="14" s="1"/>
  <c r="AE90" i="14" s="1"/>
  <c r="AF91" i="14" s="1"/>
  <c r="AG92" i="14" s="1"/>
  <c r="AH93" i="14" s="1"/>
  <c r="AI94" i="14" s="1"/>
  <c r="AJ95" i="14" s="1"/>
  <c r="AK96" i="14" s="1"/>
  <c r="AL97" i="14" s="1"/>
  <c r="AM98" i="14" s="1"/>
  <c r="AN99" i="14" s="1"/>
  <c r="AO100" i="14" s="1"/>
  <c r="AP101" i="14" s="1"/>
  <c r="AQ102" i="14" s="1"/>
  <c r="AR103" i="14" s="1"/>
  <c r="AS104" i="14" s="1"/>
  <c r="AT105" i="14" s="1"/>
  <c r="AU106" i="14" s="1"/>
  <c r="AV107" i="14" s="1"/>
  <c r="K28" i="14"/>
  <c r="L29" i="14" s="1"/>
  <c r="M30" i="14" s="1"/>
  <c r="N31" i="14" s="1"/>
  <c r="O32" i="14" s="1"/>
  <c r="P33" i="14" s="1"/>
  <c r="Q34" i="14" s="1"/>
  <c r="R35" i="14" s="1"/>
  <c r="S36" i="14" s="1"/>
  <c r="T37" i="14" s="1"/>
  <c r="U38" i="14" s="1"/>
  <c r="V39" i="14" s="1"/>
  <c r="W40" i="14" s="1"/>
  <c r="I28" i="14"/>
  <c r="J29" i="14" s="1"/>
  <c r="K30" i="14" s="1"/>
  <c r="L31" i="14" s="1"/>
  <c r="M32" i="14" s="1"/>
  <c r="N33" i="14" s="1"/>
  <c r="O34" i="14" s="1"/>
  <c r="P35" i="14" s="1"/>
  <c r="Q36" i="14" s="1"/>
  <c r="R37" i="14" s="1"/>
  <c r="S38" i="14" s="1"/>
  <c r="T39" i="14" s="1"/>
  <c r="U40" i="14" s="1"/>
  <c r="J68" i="14"/>
  <c r="K69" i="14" s="1"/>
  <c r="L70" i="14" s="1"/>
  <c r="M71" i="14" s="1"/>
  <c r="N72" i="14" s="1"/>
  <c r="O73" i="14" s="1"/>
  <c r="P74" i="14" s="1"/>
  <c r="Q75" i="14" s="1"/>
  <c r="R76" i="14" s="1"/>
  <c r="S77" i="14" s="1"/>
  <c r="T78" i="14" s="1"/>
  <c r="U79" i="14" s="1"/>
  <c r="V80" i="14" s="1"/>
  <c r="W81" i="14" s="1"/>
  <c r="X82" i="14" s="1"/>
  <c r="Y83" i="14" s="1"/>
  <c r="Z84" i="14" s="1"/>
  <c r="AA85" i="14" s="1"/>
  <c r="AB86" i="14" s="1"/>
  <c r="AC87" i="14" s="1"/>
  <c r="AD88" i="14" s="1"/>
  <c r="AE89" i="14" s="1"/>
  <c r="AF90" i="14" s="1"/>
  <c r="AG91" i="14" s="1"/>
  <c r="AH92" i="14" s="1"/>
  <c r="AI93" i="14" s="1"/>
  <c r="AJ94" i="14" s="1"/>
  <c r="AK95" i="14" s="1"/>
  <c r="AL96" i="14" s="1"/>
  <c r="AM97" i="14" s="1"/>
  <c r="AN98" i="14" s="1"/>
  <c r="AO99" i="14" s="1"/>
  <c r="AP100" i="14" s="1"/>
  <c r="AQ101" i="14" s="1"/>
  <c r="AR102" i="14" s="1"/>
  <c r="AS103" i="14" s="1"/>
  <c r="AT104" i="14" s="1"/>
  <c r="AU105" i="14" s="1"/>
  <c r="AV106" i="14" s="1"/>
  <c r="AW107" i="14" s="1"/>
  <c r="V28" i="14"/>
  <c r="W29" i="14" s="1"/>
  <c r="X30" i="14" s="1"/>
  <c r="Y31" i="14" s="1"/>
  <c r="Z32" i="14" s="1"/>
  <c r="AA33" i="14" s="1"/>
  <c r="AB34" i="14" s="1"/>
  <c r="AC35" i="14" s="1"/>
  <c r="AD36" i="14" s="1"/>
  <c r="AE37" i="14" s="1"/>
  <c r="AF38" i="14" s="1"/>
  <c r="AG39" i="14" s="1"/>
  <c r="AH40" i="14" s="1"/>
  <c r="AI41" i="14" s="1"/>
  <c r="AJ42" i="14" s="1"/>
  <c r="AK43" i="14" s="1"/>
  <c r="AL44" i="14" s="1"/>
  <c r="AM45" i="14" s="1"/>
  <c r="AN46" i="14" s="1"/>
  <c r="AO47" i="14" s="1"/>
  <c r="AP48" i="14" s="1"/>
  <c r="AQ49" i="14" s="1"/>
  <c r="AR50" i="14" s="1"/>
  <c r="AS51" i="14" s="1"/>
  <c r="AT52" i="14" s="1"/>
  <c r="AU53" i="14" s="1"/>
  <c r="AV54" i="14" s="1"/>
  <c r="AW55" i="14" s="1"/>
  <c r="AX56" i="14" s="1"/>
  <c r="AY57" i="14" s="1"/>
  <c r="AZ58" i="14" s="1"/>
  <c r="BA59" i="14" s="1"/>
  <c r="BB60" i="14" s="1"/>
  <c r="BC61" i="14" s="1"/>
  <c r="BD62" i="14" s="1"/>
  <c r="BE63" i="14" s="1"/>
  <c r="BF64" i="14" s="1"/>
  <c r="BG65" i="14" s="1"/>
  <c r="BH66" i="14" s="1"/>
  <c r="BI67" i="14" s="1"/>
  <c r="BJ68" i="14" s="1"/>
  <c r="BK69" i="14" s="1"/>
  <c r="BL70" i="14" s="1"/>
  <c r="BM71" i="14" s="1"/>
  <c r="BN72" i="14" s="1"/>
  <c r="BO73" i="14" s="1"/>
  <c r="BP74" i="14" s="1"/>
  <c r="BQ75" i="14" s="1"/>
  <c r="BR76" i="14" s="1"/>
  <c r="BS77" i="14" s="1"/>
  <c r="BT78" i="14" s="1"/>
  <c r="BU79" i="14" s="1"/>
  <c r="BV80" i="14" s="1"/>
  <c r="BW81" i="14" s="1"/>
  <c r="BX82" i="14" s="1"/>
  <c r="BY83" i="14" s="1"/>
  <c r="BZ84" i="14" s="1"/>
  <c r="CA85" i="14" s="1"/>
  <c r="CB86" i="14" s="1"/>
  <c r="CC87" i="14" s="1"/>
  <c r="CD88" i="14" s="1"/>
  <c r="CE89" i="14" s="1"/>
  <c r="CF90" i="14" s="1"/>
  <c r="CG91" i="14" s="1"/>
  <c r="CH92" i="14" s="1"/>
  <c r="CI93" i="14" s="1"/>
  <c r="CJ94" i="14" s="1"/>
  <c r="CK95" i="14" s="1"/>
  <c r="CL96" i="14" s="1"/>
  <c r="CM97" i="14" s="1"/>
  <c r="CN98" i="14" s="1"/>
  <c r="CO99" i="14" s="1"/>
  <c r="CP100" i="14" s="1"/>
  <c r="CQ101" i="14" s="1"/>
  <c r="CR102" i="14" s="1"/>
  <c r="CS103" i="14" s="1"/>
  <c r="CT104" i="14" s="1"/>
  <c r="CU105" i="14" s="1"/>
  <c r="CV106" i="14" s="1"/>
  <c r="CW107" i="14" s="1"/>
  <c r="H68" i="14"/>
  <c r="I69" i="14" s="1"/>
  <c r="J70" i="14" s="1"/>
  <c r="K71" i="14" s="1"/>
  <c r="L72" i="14" s="1"/>
  <c r="M73" i="14" s="1"/>
  <c r="N74" i="14" s="1"/>
  <c r="O75" i="14" s="1"/>
  <c r="P76" i="14" s="1"/>
  <c r="Q77" i="14" s="1"/>
  <c r="R78" i="14" s="1"/>
  <c r="S79" i="14" s="1"/>
  <c r="T80" i="14" s="1"/>
  <c r="K68" i="14"/>
  <c r="L69" i="14" s="1"/>
  <c r="M70" i="14" s="1"/>
  <c r="N71" i="14" s="1"/>
  <c r="O72" i="14" s="1"/>
  <c r="P73" i="14" s="1"/>
  <c r="Q74" i="14" s="1"/>
  <c r="R75" i="14" s="1"/>
  <c r="S76" i="14" s="1"/>
  <c r="T77" i="14" s="1"/>
  <c r="U78" i="14" s="1"/>
  <c r="V79" i="14" s="1"/>
  <c r="W80" i="14" s="1"/>
  <c r="X81" i="14" s="1"/>
  <c r="Y82" i="14" s="1"/>
  <c r="Z83" i="14" s="1"/>
  <c r="AA84" i="14" s="1"/>
  <c r="AB85" i="14" s="1"/>
  <c r="AC86" i="14" s="1"/>
  <c r="AD87" i="14" s="1"/>
  <c r="AE88" i="14" s="1"/>
  <c r="M28" i="14"/>
  <c r="N29" i="14" s="1"/>
  <c r="O30" i="14" s="1"/>
  <c r="P31" i="14" s="1"/>
  <c r="Q32" i="14" s="1"/>
  <c r="R33" i="14" s="1"/>
  <c r="S34" i="14" s="1"/>
  <c r="T35" i="14" s="1"/>
  <c r="U36" i="14" s="1"/>
  <c r="V37" i="14" s="1"/>
  <c r="W38" i="14" s="1"/>
  <c r="X39" i="14" s="1"/>
  <c r="Y40" i="14" s="1"/>
  <c r="L68" i="14"/>
  <c r="M69" i="14" s="1"/>
  <c r="N70" i="14" s="1"/>
  <c r="O71" i="14" s="1"/>
  <c r="P72" i="14" s="1"/>
  <c r="Q73" i="14" s="1"/>
  <c r="R74" i="14" s="1"/>
  <c r="S75" i="14" s="1"/>
  <c r="T76" i="14" s="1"/>
  <c r="X28" i="14"/>
  <c r="Y29" i="14" s="1"/>
  <c r="Z30" i="14" s="1"/>
  <c r="AA31" i="14" s="1"/>
  <c r="AB32" i="14" s="1"/>
  <c r="AC33" i="14" s="1"/>
  <c r="AD34" i="14" s="1"/>
  <c r="AE35" i="14" s="1"/>
  <c r="AF36" i="14" s="1"/>
  <c r="AG37" i="14" s="1"/>
  <c r="AH38" i="14" s="1"/>
  <c r="AI39" i="14" s="1"/>
  <c r="AJ40" i="14" s="1"/>
  <c r="AK41" i="14" s="1"/>
  <c r="AL42" i="14" s="1"/>
  <c r="AM43" i="14" s="1"/>
  <c r="AN44" i="14" s="1"/>
  <c r="AO45" i="14" s="1"/>
  <c r="AP46" i="14" s="1"/>
  <c r="AQ47" i="14" s="1"/>
  <c r="AR48" i="14" s="1"/>
  <c r="AS49" i="14" s="1"/>
  <c r="AT50" i="14" s="1"/>
  <c r="AU51" i="14" s="1"/>
  <c r="AV52" i="14" s="1"/>
  <c r="AW53" i="14" s="1"/>
  <c r="AX54" i="14" s="1"/>
  <c r="AY55" i="14" s="1"/>
  <c r="AZ56" i="14" s="1"/>
  <c r="BA57" i="14" s="1"/>
  <c r="BB58" i="14" s="1"/>
  <c r="BC59" i="14" s="1"/>
  <c r="BD60" i="14" s="1"/>
  <c r="BE61" i="14" s="1"/>
  <c r="BF62" i="14" s="1"/>
  <c r="BG63" i="14" s="1"/>
  <c r="BH64" i="14" s="1"/>
  <c r="BI65" i="14" s="1"/>
  <c r="BJ66" i="14" s="1"/>
  <c r="BK67" i="14" s="1"/>
  <c r="BL68" i="14" s="1"/>
  <c r="BM69" i="14" s="1"/>
  <c r="BN70" i="14" s="1"/>
  <c r="BO71" i="14" s="1"/>
  <c r="BP72" i="14" s="1"/>
  <c r="BQ73" i="14" s="1"/>
  <c r="BR74" i="14" s="1"/>
  <c r="BS75" i="14" s="1"/>
  <c r="BT76" i="14" s="1"/>
  <c r="BU77" i="14" s="1"/>
  <c r="BV78" i="14" s="1"/>
  <c r="BW79" i="14" s="1"/>
  <c r="BX80" i="14" s="1"/>
  <c r="BY81" i="14" s="1"/>
  <c r="BZ82" i="14" s="1"/>
  <c r="CA83" i="14" s="1"/>
  <c r="CB84" i="14" s="1"/>
  <c r="CC85" i="14" s="1"/>
  <c r="CD86" i="14" s="1"/>
  <c r="CE87" i="14" s="1"/>
  <c r="CF88" i="14" s="1"/>
  <c r="CG89" i="14" s="1"/>
  <c r="CH90" i="14" s="1"/>
  <c r="CI91" i="14" s="1"/>
  <c r="CJ92" i="14" s="1"/>
  <c r="CK93" i="14" s="1"/>
  <c r="CL94" i="14" s="1"/>
  <c r="CM95" i="14" s="1"/>
  <c r="CN96" i="14" s="1"/>
  <c r="CO97" i="14" s="1"/>
  <c r="CP98" i="14" s="1"/>
  <c r="CQ99" i="14" s="1"/>
  <c r="CR100" i="14" s="1"/>
  <c r="CS101" i="14" s="1"/>
  <c r="CT102" i="14" s="1"/>
  <c r="CU103" i="14" s="1"/>
  <c r="CV104" i="14" s="1"/>
  <c r="CW105" i="14" s="1"/>
  <c r="CX106" i="14" s="1"/>
  <c r="CY107" i="14" s="1"/>
  <c r="T28" i="14"/>
  <c r="U29" i="14" s="1"/>
  <c r="V30" i="14" s="1"/>
  <c r="W31" i="14" s="1"/>
  <c r="X32" i="14" s="1"/>
  <c r="Y33" i="14" s="1"/>
  <c r="Z34" i="14" s="1"/>
  <c r="AA35" i="14" s="1"/>
  <c r="AB36" i="14" s="1"/>
  <c r="AC37" i="14" s="1"/>
  <c r="AD38" i="14" s="1"/>
  <c r="AE39" i="14" s="1"/>
  <c r="AF40" i="14" s="1"/>
  <c r="AG41" i="14" s="1"/>
  <c r="AH42" i="14" s="1"/>
  <c r="AI43" i="14" s="1"/>
  <c r="AJ44" i="14" s="1"/>
  <c r="AK45" i="14" s="1"/>
  <c r="AL46" i="14" s="1"/>
  <c r="AM47" i="14" s="1"/>
  <c r="AN48" i="14" s="1"/>
  <c r="AO49" i="14" s="1"/>
  <c r="AP50" i="14" s="1"/>
  <c r="AQ51" i="14" s="1"/>
  <c r="AR52" i="14" s="1"/>
  <c r="AS53" i="14" s="1"/>
  <c r="AT54" i="14" s="1"/>
  <c r="AU55" i="14" s="1"/>
  <c r="AV56" i="14" s="1"/>
  <c r="AW57" i="14" s="1"/>
  <c r="AX58" i="14" s="1"/>
  <c r="AY59" i="14" s="1"/>
  <c r="AZ60" i="14" s="1"/>
  <c r="BA61" i="14" s="1"/>
  <c r="BB62" i="14" s="1"/>
  <c r="BC63" i="14" s="1"/>
  <c r="BD64" i="14" s="1"/>
  <c r="BE65" i="14" s="1"/>
  <c r="BF66" i="14" s="1"/>
  <c r="BG67" i="14" s="1"/>
  <c r="BH68" i="14" s="1"/>
  <c r="BI69" i="14" s="1"/>
  <c r="BJ70" i="14" s="1"/>
  <c r="BK71" i="14" s="1"/>
  <c r="BL72" i="14" s="1"/>
  <c r="BM73" i="14" s="1"/>
  <c r="BN74" i="14" s="1"/>
  <c r="BO75" i="14" s="1"/>
  <c r="BP76" i="14" s="1"/>
  <c r="BQ77" i="14" s="1"/>
  <c r="BR78" i="14" s="1"/>
  <c r="BS79" i="14" s="1"/>
  <c r="BT80" i="14" s="1"/>
  <c r="BU81" i="14" s="1"/>
  <c r="BV82" i="14" s="1"/>
  <c r="BW83" i="14" s="1"/>
  <c r="BX84" i="14" s="1"/>
  <c r="BY85" i="14" s="1"/>
  <c r="BZ86" i="14" s="1"/>
  <c r="CA87" i="14" s="1"/>
  <c r="CB88" i="14" s="1"/>
  <c r="CC89" i="14" s="1"/>
  <c r="CD90" i="14" s="1"/>
  <c r="CE91" i="14" s="1"/>
  <c r="CF92" i="14" s="1"/>
  <c r="CG93" i="14" s="1"/>
  <c r="CH94" i="14" s="1"/>
  <c r="CI95" i="14" s="1"/>
  <c r="CJ96" i="14" s="1"/>
  <c r="CK97" i="14" s="1"/>
  <c r="CL98" i="14" s="1"/>
  <c r="CM99" i="14" s="1"/>
  <c r="CN100" i="14" s="1"/>
  <c r="CO101" i="14" s="1"/>
  <c r="CP102" i="14" s="1"/>
  <c r="CQ103" i="14" s="1"/>
  <c r="CR104" i="14" s="1"/>
  <c r="CS105" i="14" s="1"/>
  <c r="CT106" i="14" s="1"/>
  <c r="CU107" i="14" s="1"/>
  <c r="M68" i="14"/>
  <c r="N69" i="14" s="1"/>
  <c r="O70" i="14" s="1"/>
  <c r="P71" i="14" s="1"/>
  <c r="Q72" i="14" s="1"/>
  <c r="R73" i="14" s="1"/>
  <c r="S74" i="14" s="1"/>
  <c r="T75" i="14" s="1"/>
  <c r="U76" i="14" s="1"/>
  <c r="V77" i="14" s="1"/>
  <c r="W78" i="14" s="1"/>
  <c r="X79" i="14" s="1"/>
  <c r="Y80" i="14" s="1"/>
  <c r="O28" i="14"/>
  <c r="P29" i="14" s="1"/>
  <c r="Q30" i="14" s="1"/>
  <c r="R31" i="14" s="1"/>
  <c r="S32" i="14" s="1"/>
  <c r="T33" i="14" s="1"/>
  <c r="U34" i="14" s="1"/>
  <c r="V35" i="14" s="1"/>
  <c r="W36" i="14" s="1"/>
  <c r="X37" i="14" s="1"/>
  <c r="Y38" i="14" s="1"/>
  <c r="Z39" i="14" s="1"/>
  <c r="AA40" i="14" s="1"/>
  <c r="AB41" i="14" s="1"/>
  <c r="AC42" i="14" s="1"/>
  <c r="AD43" i="14" s="1"/>
  <c r="AE44" i="14" s="1"/>
  <c r="AF45" i="14" s="1"/>
  <c r="AG46" i="14" s="1"/>
  <c r="AH47" i="14" s="1"/>
  <c r="AI48" i="14" s="1"/>
  <c r="AJ49" i="14" s="1"/>
  <c r="AK50" i="14" s="1"/>
  <c r="AL51" i="14" s="1"/>
  <c r="AM52" i="14" s="1"/>
  <c r="AN53" i="14" s="1"/>
  <c r="AO54" i="14" s="1"/>
  <c r="AP55" i="14" s="1"/>
  <c r="AQ56" i="14" s="1"/>
  <c r="AR57" i="14" s="1"/>
  <c r="AS58" i="14" s="1"/>
  <c r="AT59" i="14" s="1"/>
  <c r="AU60" i="14" s="1"/>
  <c r="AV61" i="14" s="1"/>
  <c r="AW62" i="14" s="1"/>
  <c r="AX63" i="14" s="1"/>
  <c r="AY64" i="14" s="1"/>
  <c r="AZ65" i="14" s="1"/>
  <c r="BA66" i="14" s="1"/>
  <c r="BB67" i="14" s="1"/>
  <c r="J28" i="14"/>
  <c r="K29" i="14" s="1"/>
  <c r="L30" i="14" s="1"/>
  <c r="M31" i="14" s="1"/>
  <c r="N32" i="14" s="1"/>
  <c r="O33" i="14" s="1"/>
  <c r="P34" i="14" s="1"/>
  <c r="Q35" i="14" s="1"/>
  <c r="R36" i="14" s="1"/>
  <c r="S37" i="14" s="1"/>
  <c r="T38" i="14" s="1"/>
  <c r="U39" i="14" s="1"/>
  <c r="V40" i="14" s="1"/>
  <c r="P28" i="14"/>
  <c r="Q29" i="14" s="1"/>
  <c r="R30" i="14" s="1"/>
  <c r="S31" i="14" s="1"/>
  <c r="T32" i="14" s="1"/>
  <c r="U33" i="14" s="1"/>
  <c r="V34" i="14" s="1"/>
  <c r="W35" i="14" s="1"/>
  <c r="X36" i="14" s="1"/>
  <c r="Y37" i="14" s="1"/>
  <c r="Z38" i="14" s="1"/>
  <c r="AA39" i="14" s="1"/>
  <c r="AB40" i="14" s="1"/>
  <c r="AC41" i="14" s="1"/>
  <c r="AD42" i="14" s="1"/>
  <c r="AE43" i="14" s="1"/>
  <c r="AF44" i="14" s="1"/>
  <c r="AG45" i="14" s="1"/>
  <c r="AH46" i="14" s="1"/>
  <c r="AI47" i="14" s="1"/>
  <c r="AJ48" i="14" s="1"/>
  <c r="AK49" i="14" s="1"/>
  <c r="AL50" i="14" s="1"/>
  <c r="AM51" i="14" s="1"/>
  <c r="AN52" i="14" s="1"/>
  <c r="AO53" i="14" s="1"/>
  <c r="AP54" i="14" s="1"/>
  <c r="AQ55" i="14" s="1"/>
  <c r="AR56" i="14" s="1"/>
  <c r="AS57" i="14" s="1"/>
  <c r="AT58" i="14" s="1"/>
  <c r="AU59" i="14" s="1"/>
  <c r="AV60" i="14" s="1"/>
  <c r="AW61" i="14" s="1"/>
  <c r="AX62" i="14" s="1"/>
  <c r="AY63" i="14" s="1"/>
  <c r="AZ64" i="14" s="1"/>
  <c r="BA65" i="14" s="1"/>
  <c r="BB66" i="14" s="1"/>
  <c r="BC67" i="14" s="1"/>
  <c r="G68" i="14"/>
  <c r="H69" i="14" s="1"/>
  <c r="I70" i="14" s="1"/>
  <c r="J71" i="14" s="1"/>
  <c r="K72" i="14" s="1"/>
  <c r="L73" i="14" s="1"/>
  <c r="M74" i="14" s="1"/>
  <c r="N75" i="14" s="1"/>
  <c r="O76" i="14" s="1"/>
  <c r="P77" i="14" s="1"/>
  <c r="Q78" i="14" s="1"/>
  <c r="R79" i="14" s="1"/>
  <c r="S80" i="14" s="1"/>
  <c r="T81" i="14" s="1"/>
  <c r="U82" i="14" s="1"/>
  <c r="V83" i="14" s="1"/>
  <c r="W84" i="14" s="1"/>
  <c r="X85" i="14" s="1"/>
  <c r="Y86" i="14" s="1"/>
  <c r="F152" i="14"/>
  <c r="G28" i="14"/>
  <c r="H29" i="14" s="1"/>
  <c r="I30" i="14" s="1"/>
  <c r="J31" i="14" s="1"/>
  <c r="K32" i="14" s="1"/>
  <c r="L33" i="14" s="1"/>
  <c r="M34" i="14" s="1"/>
  <c r="N35" i="14" s="1"/>
  <c r="O36" i="14" s="1"/>
  <c r="P37" i="14" s="1"/>
  <c r="Q38" i="14" s="1"/>
  <c r="R39" i="14" s="1"/>
  <c r="S40" i="14" s="1"/>
  <c r="R28" i="14"/>
  <c r="S29" i="14" s="1"/>
  <c r="T30" i="14" s="1"/>
  <c r="U31" i="14" s="1"/>
  <c r="V32" i="14" s="1"/>
  <c r="W33" i="14" s="1"/>
  <c r="X34" i="14" s="1"/>
  <c r="Y35" i="14" s="1"/>
  <c r="Z36" i="14" s="1"/>
  <c r="AA37" i="14" s="1"/>
  <c r="AB38" i="14" s="1"/>
  <c r="AC39" i="14" s="1"/>
  <c r="AD40" i="14" s="1"/>
  <c r="N61" i="14"/>
  <c r="O62" i="14" s="1"/>
  <c r="P63" i="14" s="1"/>
  <c r="Q64" i="14" s="1"/>
  <c r="R65" i="14" s="1"/>
  <c r="S66" i="14" s="1"/>
  <c r="T67" i="14" s="1"/>
  <c r="M61" i="14"/>
  <c r="N62" i="14" s="1"/>
  <c r="O63" i="14" s="1"/>
  <c r="P64" i="14" s="1"/>
  <c r="Q65" i="14" s="1"/>
  <c r="R66" i="14" s="1"/>
  <c r="S67" i="14" s="1"/>
  <c r="W101" i="14"/>
  <c r="X102" i="14" s="1"/>
  <c r="Y103" i="14" s="1"/>
  <c r="Z104" i="14" s="1"/>
  <c r="AA105" i="14" s="1"/>
  <c r="AB106" i="14" s="1"/>
  <c r="AC107" i="14" s="1"/>
  <c r="H22" i="14"/>
  <c r="I23" i="14" s="1"/>
  <c r="J24" i="14" s="1"/>
  <c r="K25" i="14" s="1"/>
  <c r="L26" i="14" s="1"/>
  <c r="M27" i="14" s="1"/>
  <c r="Q81" i="14"/>
  <c r="R82" i="14" s="1"/>
  <c r="S83" i="14" s="1"/>
  <c r="T84" i="14" s="1"/>
  <c r="U85" i="14" s="1"/>
  <c r="V86" i="14" s="1"/>
  <c r="W87" i="14" s="1"/>
  <c r="X88" i="14" s="1"/>
  <c r="Y89" i="14" s="1"/>
  <c r="Z90" i="14" s="1"/>
  <c r="AA91" i="14" s="1"/>
  <c r="AB92" i="14" s="1"/>
  <c r="AC93" i="14" s="1"/>
  <c r="AD94" i="14" s="1"/>
  <c r="AE95" i="14" s="1"/>
  <c r="AF96" i="14" s="1"/>
  <c r="AG97" i="14" s="1"/>
  <c r="AH98" i="14" s="1"/>
  <c r="AI99" i="14" s="1"/>
  <c r="AJ100" i="14" s="1"/>
  <c r="AK101" i="14" s="1"/>
  <c r="AL102" i="14" s="1"/>
  <c r="AM103" i="14" s="1"/>
  <c r="AN104" i="14" s="1"/>
  <c r="AO105" i="14" s="1"/>
  <c r="AP106" i="14" s="1"/>
  <c r="AQ107" i="14" s="1"/>
  <c r="Z101" i="14"/>
  <c r="AA102" i="14" s="1"/>
  <c r="AB103" i="14" s="1"/>
  <c r="AC104" i="14" s="1"/>
  <c r="AD105" i="14" s="1"/>
  <c r="AE106" i="14" s="1"/>
  <c r="AF107" i="14" s="1"/>
  <c r="I61" i="14"/>
  <c r="J62" i="14" s="1"/>
  <c r="K63" i="14" s="1"/>
  <c r="L64" i="14" s="1"/>
  <c r="M65" i="14" s="1"/>
  <c r="N66" i="14" s="1"/>
  <c r="O67" i="14" s="1"/>
  <c r="Q61" i="14"/>
  <c r="R62" i="14" s="1"/>
  <c r="S63" i="14" s="1"/>
  <c r="T64" i="14" s="1"/>
  <c r="U65" i="14" s="1"/>
  <c r="V66" i="14" s="1"/>
  <c r="W67" i="14" s="1"/>
  <c r="R101" i="14"/>
  <c r="S102" i="14" s="1"/>
  <c r="T103" i="14" s="1"/>
  <c r="U104" i="14" s="1"/>
  <c r="V105" i="14" s="1"/>
  <c r="W106" i="14" s="1"/>
  <c r="X107" i="14" s="1"/>
  <c r="H101" i="14"/>
  <c r="I102" i="14" s="1"/>
  <c r="J103" i="14" s="1"/>
  <c r="K104" i="14" s="1"/>
  <c r="L105" i="14" s="1"/>
  <c r="M106" i="14" s="1"/>
  <c r="N107" i="14" s="1"/>
  <c r="V101" i="14"/>
  <c r="W102" i="14" s="1"/>
  <c r="X103" i="14" s="1"/>
  <c r="Y104" i="14" s="1"/>
  <c r="Z105" i="14" s="1"/>
  <c r="AA106" i="14" s="1"/>
  <c r="AB107" i="14" s="1"/>
  <c r="S81" i="14"/>
  <c r="T82" i="14" s="1"/>
  <c r="U83" i="14" s="1"/>
  <c r="V84" i="14" s="1"/>
  <c r="W85" i="14" s="1"/>
  <c r="X86" i="14" s="1"/>
  <c r="Y87" i="14" s="1"/>
  <c r="Z88" i="14" s="1"/>
  <c r="AA89" i="14" s="1"/>
  <c r="AB90" i="14" s="1"/>
  <c r="AC91" i="14" s="1"/>
  <c r="AD92" i="14" s="1"/>
  <c r="AE93" i="14" s="1"/>
  <c r="AF94" i="14" s="1"/>
  <c r="AG95" i="14" s="1"/>
  <c r="AH96" i="14" s="1"/>
  <c r="AI97" i="14" s="1"/>
  <c r="AJ98" i="14" s="1"/>
  <c r="AK99" i="14" s="1"/>
  <c r="AL100" i="14" s="1"/>
  <c r="AM101" i="14" s="1"/>
  <c r="AN102" i="14" s="1"/>
  <c r="AO103" i="14" s="1"/>
  <c r="AP104" i="14" s="1"/>
  <c r="AQ105" i="14" s="1"/>
  <c r="AR106" i="14" s="1"/>
  <c r="AS107" i="14" s="1"/>
  <c r="O61" i="14"/>
  <c r="P62" i="14" s="1"/>
  <c r="Q63" i="14" s="1"/>
  <c r="R64" i="14" s="1"/>
  <c r="S65" i="14" s="1"/>
  <c r="T66" i="14" s="1"/>
  <c r="U67" i="14" s="1"/>
  <c r="G2" i="14" a="1"/>
  <c r="X61" i="14"/>
  <c r="Y62" i="14" s="1"/>
  <c r="Z63" i="14" s="1"/>
  <c r="AA64" i="14" s="1"/>
  <c r="AB65" i="14" s="1"/>
  <c r="AC66" i="14" s="1"/>
  <c r="AD67" i="14" s="1"/>
  <c r="X101" i="14"/>
  <c r="Y102" i="14" s="1"/>
  <c r="Z103" i="14" s="1"/>
  <c r="AA104" i="14" s="1"/>
  <c r="AB105" i="14" s="1"/>
  <c r="AC106" i="14" s="1"/>
  <c r="AD107" i="14" s="1"/>
  <c r="K81" i="14"/>
  <c r="L82" i="14" s="1"/>
  <c r="M83" i="14" s="1"/>
  <c r="N84" i="14" s="1"/>
  <c r="O85" i="14" s="1"/>
  <c r="P86" i="14" s="1"/>
  <c r="Q87" i="14" s="1"/>
  <c r="R88" i="14" s="1"/>
  <c r="S89" i="14" s="1"/>
  <c r="T90" i="14" s="1"/>
  <c r="U91" i="14" s="1"/>
  <c r="V92" i="14" s="1"/>
  <c r="W93" i="14" s="1"/>
  <c r="X94" i="14" s="1"/>
  <c r="Y95" i="14" s="1"/>
  <c r="Z96" i="14" s="1"/>
  <c r="AA97" i="14" s="1"/>
  <c r="AB98" i="14" s="1"/>
  <c r="AC99" i="14" s="1"/>
  <c r="AD100" i="14" s="1"/>
  <c r="J61" i="14"/>
  <c r="K62" i="14" s="1"/>
  <c r="L63" i="14" s="1"/>
  <c r="M64" i="14" s="1"/>
  <c r="N65" i="14" s="1"/>
  <c r="O66" i="14" s="1"/>
  <c r="P67" i="14" s="1"/>
  <c r="P61" i="14"/>
  <c r="Q62" i="14" s="1"/>
  <c r="R63" i="14" s="1"/>
  <c r="S64" i="14" s="1"/>
  <c r="T65" i="14" s="1"/>
  <c r="U66" i="14" s="1"/>
  <c r="V67" i="14" s="1"/>
  <c r="Z61" i="14"/>
  <c r="AA62" i="14" s="1"/>
  <c r="AB63" i="14" s="1"/>
  <c r="AC64" i="14" s="1"/>
  <c r="AD65" i="14" s="1"/>
  <c r="AE66" i="14" s="1"/>
  <c r="AF67" i="14" s="1"/>
  <c r="O41" i="14"/>
  <c r="P42" i="14" s="1"/>
  <c r="G101" i="14"/>
  <c r="H102" i="14" s="1"/>
  <c r="I103" i="14" s="1"/>
  <c r="J104" i="14" s="1"/>
  <c r="K105" i="14" s="1"/>
  <c r="L106" i="14" s="1"/>
  <c r="M107" i="14" s="1"/>
  <c r="H61" i="14"/>
  <c r="I62" i="14" s="1"/>
  <c r="J63" i="14" s="1"/>
  <c r="K64" i="14" s="1"/>
  <c r="L65" i="14" s="1"/>
  <c r="M66" i="14" s="1"/>
  <c r="N67" i="14" s="1"/>
  <c r="Q101" i="14"/>
  <c r="R102" i="14" s="1"/>
  <c r="S103" i="14" s="1"/>
  <c r="T104" i="14" s="1"/>
  <c r="U105" i="14" s="1"/>
  <c r="V106" i="14" s="1"/>
  <c r="W107" i="14" s="1"/>
  <c r="M41" i="14"/>
  <c r="N42" i="14" s="1"/>
  <c r="O43" i="14" s="1"/>
  <c r="Z41" i="14"/>
  <c r="AA42" i="14" s="1"/>
  <c r="AB43" i="14" s="1"/>
  <c r="AC44" i="14" s="1"/>
  <c r="AD45" i="14" s="1"/>
  <c r="AE46" i="14" s="1"/>
  <c r="AF47" i="14" s="1"/>
  <c r="AG48" i="14" s="1"/>
  <c r="AH49" i="14" s="1"/>
  <c r="AI50" i="14" s="1"/>
  <c r="AJ51" i="14" s="1"/>
  <c r="AK52" i="14" s="1"/>
  <c r="AL53" i="14" s="1"/>
  <c r="AM54" i="14" s="1"/>
  <c r="AN55" i="14" s="1"/>
  <c r="AO56" i="14" s="1"/>
  <c r="AP57" i="14" s="1"/>
  <c r="AQ58" i="14" s="1"/>
  <c r="AR59" i="14" s="1"/>
  <c r="AS60" i="14" s="1"/>
  <c r="AT61" i="14" s="1"/>
  <c r="AU62" i="14" s="1"/>
  <c r="AV63" i="14" s="1"/>
  <c r="AW64" i="14" s="1"/>
  <c r="AX65" i="14" s="1"/>
  <c r="AY66" i="14" s="1"/>
  <c r="AZ67" i="14" s="1"/>
  <c r="K101" i="14"/>
  <c r="L102" i="14" s="1"/>
  <c r="M103" i="14" s="1"/>
  <c r="N104" i="14" s="1"/>
  <c r="O105" i="14" s="1"/>
  <c r="P106" i="14" s="1"/>
  <c r="Q107" i="14" s="1"/>
  <c r="K61" i="14"/>
  <c r="L62" i="14" s="1"/>
  <c r="M63" i="14" s="1"/>
  <c r="N64" i="14" s="1"/>
  <c r="O65" i="14" s="1"/>
  <c r="P66" i="14" s="1"/>
  <c r="Q67" i="14" s="1"/>
  <c r="R61" i="14"/>
  <c r="S62" i="14" s="1"/>
  <c r="T63" i="14" s="1"/>
  <c r="U64" i="14" s="1"/>
  <c r="V65" i="14" s="1"/>
  <c r="W66" i="14" s="1"/>
  <c r="X67" i="14" s="1"/>
  <c r="G41" i="14"/>
  <c r="H42" i="14" s="1"/>
  <c r="I43" i="14" s="1"/>
  <c r="J44" i="14" s="1"/>
  <c r="K45" i="14" s="1"/>
  <c r="L46" i="14" s="1"/>
  <c r="M47" i="14" s="1"/>
  <c r="N48" i="14" s="1"/>
  <c r="O49" i="14" s="1"/>
  <c r="P50" i="14" s="1"/>
  <c r="Q51" i="14" s="1"/>
  <c r="R52" i="14" s="1"/>
  <c r="S53" i="14" s="1"/>
  <c r="T54" i="14" s="1"/>
  <c r="U55" i="14" s="1"/>
  <c r="V56" i="14" s="1"/>
  <c r="W57" i="14" s="1"/>
  <c r="X58" i="14" s="1"/>
  <c r="Y59" i="14" s="1"/>
  <c r="Z60" i="14" s="1"/>
  <c r="Q41" i="14"/>
  <c r="R42" i="14" s="1"/>
  <c r="S43" i="14" s="1"/>
  <c r="T44" i="14" s="1"/>
  <c r="U45" i="14" s="1"/>
  <c r="V46" i="14" s="1"/>
  <c r="W47" i="14" s="1"/>
  <c r="X48" i="14" s="1"/>
  <c r="Y49" i="14" s="1"/>
  <c r="Z50" i="14" s="1"/>
  <c r="AA51" i="14" s="1"/>
  <c r="AB52" i="14" s="1"/>
  <c r="AC53" i="14" s="1"/>
  <c r="AD54" i="14" s="1"/>
  <c r="AE55" i="14" s="1"/>
  <c r="AF56" i="14" s="1"/>
  <c r="AG57" i="14" s="1"/>
  <c r="AH58" i="14" s="1"/>
  <c r="AI59" i="14" s="1"/>
  <c r="AJ60" i="14" s="1"/>
  <c r="AK61" i="14" s="1"/>
  <c r="AL62" i="14" s="1"/>
  <c r="AM63" i="14" s="1"/>
  <c r="AN64" i="14" s="1"/>
  <c r="AO65" i="14" s="1"/>
  <c r="AP66" i="14" s="1"/>
  <c r="AQ67" i="14" s="1"/>
  <c r="W41" i="14"/>
  <c r="X42" i="14" s="1"/>
  <c r="Y43" i="14" s="1"/>
  <c r="Z44" i="14" s="1"/>
  <c r="AA45" i="14" s="1"/>
  <c r="AB46" i="14" s="1"/>
  <c r="AC47" i="14" s="1"/>
  <c r="AD48" i="14" s="1"/>
  <c r="AE49" i="14" s="1"/>
  <c r="AF50" i="14" s="1"/>
  <c r="AG51" i="14" s="1"/>
  <c r="AH52" i="14" s="1"/>
  <c r="AI53" i="14" s="1"/>
  <c r="AJ54" i="14" s="1"/>
  <c r="AK55" i="14" s="1"/>
  <c r="AL56" i="14" s="1"/>
  <c r="AM57" i="14" s="1"/>
  <c r="AN58" i="14" s="1"/>
  <c r="AO59" i="14" s="1"/>
  <c r="AP60" i="14" s="1"/>
  <c r="AQ61" i="14" s="1"/>
  <c r="AR62" i="14" s="1"/>
  <c r="AS63" i="14" s="1"/>
  <c r="AT64" i="14" s="1"/>
  <c r="AU65" i="14" s="1"/>
  <c r="AV66" i="14" s="1"/>
  <c r="AW67" i="14" s="1"/>
  <c r="R81" i="14"/>
  <c r="S82" i="14" s="1"/>
  <c r="T83" i="14" s="1"/>
  <c r="U84" i="14" s="1"/>
  <c r="V85" i="14" s="1"/>
  <c r="W86" i="14" s="1"/>
  <c r="X87" i="14" s="1"/>
  <c r="Y88" i="14" s="1"/>
  <c r="Z89" i="14" s="1"/>
  <c r="AA90" i="14" s="1"/>
  <c r="AB91" i="14" s="1"/>
  <c r="AC92" i="14" s="1"/>
  <c r="AD93" i="14" s="1"/>
  <c r="AE94" i="14" s="1"/>
  <c r="AF95" i="14" s="1"/>
  <c r="AG96" i="14" s="1"/>
  <c r="AH97" i="14" s="1"/>
  <c r="AI98" i="14" s="1"/>
  <c r="AJ99" i="14" s="1"/>
  <c r="AK100" i="14" s="1"/>
  <c r="AL101" i="14" s="1"/>
  <c r="AM102" i="14" s="1"/>
  <c r="AN103" i="14" s="1"/>
  <c r="AO104" i="14" s="1"/>
  <c r="AP105" i="14" s="1"/>
  <c r="AQ106" i="14" s="1"/>
  <c r="AR107" i="14" s="1"/>
  <c r="U81" i="14"/>
  <c r="V82" i="14" s="1"/>
  <c r="W83" i="14" s="1"/>
  <c r="X84" i="14" s="1"/>
  <c r="Y85" i="14" s="1"/>
  <c r="Z86" i="14" s="1"/>
  <c r="AA87" i="14" s="1"/>
  <c r="AB88" i="14" s="1"/>
  <c r="AC89" i="14" s="1"/>
  <c r="P41" i="14"/>
  <c r="Q42" i="14" s="1"/>
  <c r="R43" i="14" s="1"/>
  <c r="S44" i="14" s="1"/>
  <c r="T45" i="14" s="1"/>
  <c r="U46" i="14" s="1"/>
  <c r="V47" i="14" s="1"/>
  <c r="W48" i="14" s="1"/>
  <c r="X49" i="14" s="1"/>
  <c r="Y50" i="14" s="1"/>
  <c r="Z51" i="14" s="1"/>
  <c r="AA52" i="14" s="1"/>
  <c r="AB53" i="14" s="1"/>
  <c r="AC54" i="14" s="1"/>
  <c r="AD55" i="14" s="1"/>
  <c r="AE56" i="14" s="1"/>
  <c r="AF57" i="14" s="1"/>
  <c r="AG58" i="14" s="1"/>
  <c r="AH59" i="14" s="1"/>
  <c r="AI60" i="14" s="1"/>
  <c r="AJ61" i="14" s="1"/>
  <c r="AK62" i="14" s="1"/>
  <c r="AL63" i="14" s="1"/>
  <c r="AM64" i="14" s="1"/>
  <c r="AN65" i="14" s="1"/>
  <c r="AO66" i="14" s="1"/>
  <c r="AP67" i="14" s="1"/>
  <c r="L101" i="14"/>
  <c r="M102" i="14" s="1"/>
  <c r="N103" i="14" s="1"/>
  <c r="O104" i="14" s="1"/>
  <c r="P105" i="14" s="1"/>
  <c r="Q106" i="14" s="1"/>
  <c r="R107" i="14" s="1"/>
  <c r="L81" i="14"/>
  <c r="M82" i="14" s="1"/>
  <c r="N83" i="14" s="1"/>
  <c r="O84" i="14" s="1"/>
  <c r="P85" i="14" s="1"/>
  <c r="Q86" i="14" s="1"/>
  <c r="R87" i="14" s="1"/>
  <c r="S88" i="14" s="1"/>
  <c r="T89" i="14" s="1"/>
  <c r="U90" i="14" s="1"/>
  <c r="V91" i="14" s="1"/>
  <c r="W92" i="14" s="1"/>
  <c r="X93" i="14" s="1"/>
  <c r="Y94" i="14" s="1"/>
  <c r="Z95" i="14" s="1"/>
  <c r="AA96" i="14" s="1"/>
  <c r="AB97" i="14" s="1"/>
  <c r="AC98" i="14" s="1"/>
  <c r="AD99" i="14" s="1"/>
  <c r="AE100" i="14" s="1"/>
  <c r="S61" i="14"/>
  <c r="T62" i="14" s="1"/>
  <c r="U63" i="14" s="1"/>
  <c r="V64" i="14" s="1"/>
  <c r="W65" i="14" s="1"/>
  <c r="X66" i="14" s="1"/>
  <c r="Y67" i="14" s="1"/>
  <c r="H41" i="14"/>
  <c r="I42" i="14" s="1"/>
  <c r="J43" i="14" s="1"/>
  <c r="K44" i="14" s="1"/>
  <c r="L45" i="14" s="1"/>
  <c r="M46" i="14" s="1"/>
  <c r="N47" i="14" s="1"/>
  <c r="O48" i="14" s="1"/>
  <c r="P49" i="14" s="1"/>
  <c r="Q50" i="14" s="1"/>
  <c r="R51" i="14" s="1"/>
  <c r="S52" i="14" s="1"/>
  <c r="T53" i="14" s="1"/>
  <c r="U54" i="14" s="1"/>
  <c r="V55" i="14" s="1"/>
  <c r="W56" i="14" s="1"/>
  <c r="X57" i="14" s="1"/>
  <c r="Y58" i="14" s="1"/>
  <c r="Z59" i="14" s="1"/>
  <c r="AA60" i="14" s="1"/>
  <c r="G30" i="14"/>
  <c r="H2" i="14" s="1" a="1"/>
  <c r="Y61" i="14"/>
  <c r="Z62" i="14" s="1"/>
  <c r="AA63" i="14" s="1"/>
  <c r="AB64" i="14" s="1"/>
  <c r="AC65" i="14" s="1"/>
  <c r="AD66" i="14" s="1"/>
  <c r="AE67" i="14" s="1"/>
  <c r="N41" i="14"/>
  <c r="O42" i="14" s="1"/>
  <c r="P43" i="14" s="1"/>
  <c r="Q44" i="14" s="1"/>
  <c r="R45" i="14" s="1"/>
  <c r="S46" i="14" s="1"/>
  <c r="T47" i="14" s="1"/>
  <c r="U48" i="14" s="1"/>
  <c r="V49" i="14" s="1"/>
  <c r="W50" i="14" s="1"/>
  <c r="X51" i="14" s="1"/>
  <c r="Y52" i="14" s="1"/>
  <c r="Z53" i="14" s="1"/>
  <c r="AA54" i="14" s="1"/>
  <c r="AB55" i="14" s="1"/>
  <c r="AC56" i="14" s="1"/>
  <c r="AD57" i="14" s="1"/>
  <c r="AE58" i="14" s="1"/>
  <c r="AF59" i="14" s="1"/>
  <c r="AG60" i="14" s="1"/>
  <c r="M101" i="14"/>
  <c r="N102" i="14" s="1"/>
  <c r="O103" i="14" s="1"/>
  <c r="P104" i="14" s="1"/>
  <c r="Q105" i="14" s="1"/>
  <c r="R106" i="14" s="1"/>
  <c r="S107" i="14" s="1"/>
  <c r="M81" i="14"/>
  <c r="N82" i="14" s="1"/>
  <c r="O83" i="14" s="1"/>
  <c r="P84" i="14" s="1"/>
  <c r="Q85" i="14" s="1"/>
  <c r="R86" i="14" s="1"/>
  <c r="S87" i="14" s="1"/>
  <c r="T88" i="14" s="1"/>
  <c r="U89" i="14" s="1"/>
  <c r="N101" i="14"/>
  <c r="O102" i="14" s="1"/>
  <c r="P103" i="14" s="1"/>
  <c r="Q104" i="14" s="1"/>
  <c r="R105" i="14" s="1"/>
  <c r="S106" i="14" s="1"/>
  <c r="T107" i="14" s="1"/>
  <c r="G81" i="14"/>
  <c r="H82" i="14" s="1"/>
  <c r="I83" i="14" s="1"/>
  <c r="J84" i="14" s="1"/>
  <c r="K85" i="14" s="1"/>
  <c r="L86" i="14" s="1"/>
  <c r="M87" i="14" s="1"/>
  <c r="N88" i="14" s="1"/>
  <c r="O89" i="14" s="1"/>
  <c r="P90" i="14" s="1"/>
  <c r="Q91" i="14" s="1"/>
  <c r="R92" i="14" s="1"/>
  <c r="S93" i="14" s="1"/>
  <c r="T94" i="14" s="1"/>
  <c r="U95" i="14" s="1"/>
  <c r="V96" i="14" s="1"/>
  <c r="W97" i="14" s="1"/>
  <c r="X98" i="14" s="1"/>
  <c r="Y99" i="14" s="1"/>
  <c r="Z100" i="14" s="1"/>
  <c r="N81" i="14"/>
  <c r="O82" i="14" s="1"/>
  <c r="P83" i="14" s="1"/>
  <c r="Q84" i="14" s="1"/>
  <c r="R85" i="14" s="1"/>
  <c r="S86" i="14" s="1"/>
  <c r="T87" i="14" s="1"/>
  <c r="U88" i="14" s="1"/>
  <c r="V89" i="14" s="1"/>
  <c r="W90" i="14" s="1"/>
  <c r="X91" i="14" s="1"/>
  <c r="Y92" i="14" s="1"/>
  <c r="Z93" i="14" s="1"/>
  <c r="AA94" i="14" s="1"/>
  <c r="AB95" i="14" s="1"/>
  <c r="AC96" i="14" s="1"/>
  <c r="AD97" i="14" s="1"/>
  <c r="AE98" i="14" s="1"/>
  <c r="AF99" i="14" s="1"/>
  <c r="AG100" i="14" s="1"/>
  <c r="L61" i="14"/>
  <c r="M62" i="14" s="1"/>
  <c r="N63" i="14" s="1"/>
  <c r="O64" i="14" s="1"/>
  <c r="P65" i="14" s="1"/>
  <c r="Q66" i="14" s="1"/>
  <c r="R67" i="14" s="1"/>
  <c r="V61" i="14"/>
  <c r="W62" i="14" s="1"/>
  <c r="X63" i="14" s="1"/>
  <c r="Y64" i="14" s="1"/>
  <c r="Z65" i="14" s="1"/>
  <c r="AA66" i="14" s="1"/>
  <c r="AB67" i="14" s="1"/>
  <c r="I41" i="14"/>
  <c r="J42" i="14" s="1"/>
  <c r="K43" i="14" s="1"/>
  <c r="L44" i="14" s="1"/>
  <c r="M45" i="14" s="1"/>
  <c r="N46" i="14" s="1"/>
  <c r="O47" i="14" s="1"/>
  <c r="P48" i="14" s="1"/>
  <c r="Q49" i="14" s="1"/>
  <c r="R50" i="14" s="1"/>
  <c r="S51" i="14" s="1"/>
  <c r="T52" i="14" s="1"/>
  <c r="U53" i="14" s="1"/>
  <c r="V54" i="14" s="1"/>
  <c r="W55" i="14" s="1"/>
  <c r="X56" i="14" s="1"/>
  <c r="Y57" i="14" s="1"/>
  <c r="Z58" i="14" s="1"/>
  <c r="AA59" i="14" s="1"/>
  <c r="AB60" i="14" s="1"/>
  <c r="S41" i="14"/>
  <c r="T42" i="14" s="1"/>
  <c r="U43" i="14" s="1"/>
  <c r="AE41" i="14"/>
  <c r="AF42" i="14" s="1"/>
  <c r="AG43" i="14" s="1"/>
  <c r="AH44" i="14" s="1"/>
  <c r="AI45" i="14" s="1"/>
  <c r="AJ46" i="14" s="1"/>
  <c r="AK47" i="14" s="1"/>
  <c r="AL48" i="14" s="1"/>
  <c r="AM49" i="14" s="1"/>
  <c r="AN50" i="14" s="1"/>
  <c r="AO51" i="14" s="1"/>
  <c r="AP52" i="14" s="1"/>
  <c r="AQ53" i="14" s="1"/>
  <c r="AR54" i="14" s="1"/>
  <c r="AS55" i="14" s="1"/>
  <c r="AT56" i="14" s="1"/>
  <c r="AU57" i="14" s="1"/>
  <c r="AV58" i="14" s="1"/>
  <c r="AW59" i="14" s="1"/>
  <c r="AX60" i="14" s="1"/>
  <c r="AY61" i="14" s="1"/>
  <c r="AZ62" i="14" s="1"/>
  <c r="BA63" i="14" s="1"/>
  <c r="BB64" i="14" s="1"/>
  <c r="BC65" i="14" s="1"/>
  <c r="BD66" i="14" s="1"/>
  <c r="BE67" i="14" s="1"/>
  <c r="BF68" i="14" s="1"/>
  <c r="BG69" i="14" s="1"/>
  <c r="BH70" i="14" s="1"/>
  <c r="BI71" i="14" s="1"/>
  <c r="BJ72" i="14" s="1"/>
  <c r="BK73" i="14" s="1"/>
  <c r="BL74" i="14" s="1"/>
  <c r="BM75" i="14" s="1"/>
  <c r="BN76" i="14" s="1"/>
  <c r="BO77" i="14" s="1"/>
  <c r="BP78" i="14" s="1"/>
  <c r="BQ79" i="14" s="1"/>
  <c r="BR80" i="14" s="1"/>
  <c r="BS81" i="14" s="1"/>
  <c r="BT82" i="14" s="1"/>
  <c r="BU83" i="14" s="1"/>
  <c r="BV84" i="14" s="1"/>
  <c r="BW85" i="14" s="1"/>
  <c r="BX86" i="14" s="1"/>
  <c r="BY87" i="14" s="1"/>
  <c r="BZ88" i="14" s="1"/>
  <c r="CA89" i="14" s="1"/>
  <c r="CB90" i="14" s="1"/>
  <c r="CC91" i="14" s="1"/>
  <c r="CD92" i="14" s="1"/>
  <c r="CE93" i="14" s="1"/>
  <c r="CF94" i="14" s="1"/>
  <c r="CG95" i="14" s="1"/>
  <c r="CH96" i="14" s="1"/>
  <c r="CI97" i="14" s="1"/>
  <c r="CJ98" i="14" s="1"/>
  <c r="CK99" i="14" s="1"/>
  <c r="CL100" i="14" s="1"/>
  <c r="CM101" i="14" s="1"/>
  <c r="CN102" i="14" s="1"/>
  <c r="CO103" i="14" s="1"/>
  <c r="CP104" i="14" s="1"/>
  <c r="CQ105" i="14" s="1"/>
  <c r="CR106" i="14" s="1"/>
  <c r="CS107" i="14" s="1"/>
  <c r="O101" i="14"/>
  <c r="P102" i="14" s="1"/>
  <c r="Q103" i="14" s="1"/>
  <c r="R104" i="14" s="1"/>
  <c r="S105" i="14" s="1"/>
  <c r="T106" i="14" s="1"/>
  <c r="U107" i="14" s="1"/>
  <c r="T101" i="14"/>
  <c r="U102" i="14" s="1"/>
  <c r="V103" i="14" s="1"/>
  <c r="W104" i="14" s="1"/>
  <c r="X105" i="14" s="1"/>
  <c r="Y106" i="14" s="1"/>
  <c r="Z107" i="14" s="1"/>
  <c r="H81" i="14"/>
  <c r="I82" i="14" s="1"/>
  <c r="J83" i="14" s="1"/>
  <c r="K84" i="14" s="1"/>
  <c r="L85" i="14" s="1"/>
  <c r="M86" i="14" s="1"/>
  <c r="N87" i="14" s="1"/>
  <c r="O88" i="14" s="1"/>
  <c r="P89" i="14" s="1"/>
  <c r="Q90" i="14" s="1"/>
  <c r="R91" i="14" s="1"/>
  <c r="S92" i="14" s="1"/>
  <c r="T93" i="14" s="1"/>
  <c r="U94" i="14" s="1"/>
  <c r="V95" i="14" s="1"/>
  <c r="W96" i="14" s="1"/>
  <c r="X97" i="14" s="1"/>
  <c r="Y98" i="14" s="1"/>
  <c r="Z99" i="14" s="1"/>
  <c r="AA100" i="14" s="1"/>
  <c r="O81" i="14"/>
  <c r="P82" i="14" s="1"/>
  <c r="Q83" i="14" s="1"/>
  <c r="R84" i="14" s="1"/>
  <c r="S85" i="14" s="1"/>
  <c r="T86" i="14" s="1"/>
  <c r="U87" i="14" s="1"/>
  <c r="V88" i="14" s="1"/>
  <c r="W89" i="14" s="1"/>
  <c r="X90" i="14" s="1"/>
  <c r="Y91" i="14" s="1"/>
  <c r="Z92" i="14" s="1"/>
  <c r="AA93" i="14" s="1"/>
  <c r="AB94" i="14" s="1"/>
  <c r="AC95" i="14" s="1"/>
  <c r="AD96" i="14" s="1"/>
  <c r="AE97" i="14" s="1"/>
  <c r="AF98" i="14" s="1"/>
  <c r="AG99" i="14" s="1"/>
  <c r="AH100" i="14" s="1"/>
  <c r="AI101" i="14" s="1"/>
  <c r="AJ102" i="14" s="1"/>
  <c r="AK103" i="14" s="1"/>
  <c r="AL104" i="14" s="1"/>
  <c r="AM105" i="14" s="1"/>
  <c r="AN106" i="14" s="1"/>
  <c r="AO107" i="14" s="1"/>
  <c r="Z81" i="14"/>
  <c r="AA82" i="14" s="1"/>
  <c r="AB83" i="14" s="1"/>
  <c r="AC84" i="14" s="1"/>
  <c r="AD85" i="14" s="1"/>
  <c r="AE86" i="14" s="1"/>
  <c r="AF87" i="14" s="1"/>
  <c r="AG88" i="14" s="1"/>
  <c r="AH89" i="14" s="1"/>
  <c r="AI90" i="14" s="1"/>
  <c r="U61" i="14"/>
  <c r="V62" i="14" s="1"/>
  <c r="W63" i="14" s="1"/>
  <c r="X64" i="14" s="1"/>
  <c r="Y65" i="14" s="1"/>
  <c r="Z66" i="14" s="1"/>
  <c r="AA67" i="14" s="1"/>
  <c r="AD41" i="14"/>
  <c r="AE42" i="14" s="1"/>
  <c r="AF43" i="14" s="1"/>
  <c r="AG44" i="14" s="1"/>
  <c r="AH45" i="14" s="1"/>
  <c r="AI46" i="14" s="1"/>
  <c r="AJ47" i="14" s="1"/>
  <c r="AK48" i="14" s="1"/>
  <c r="AL49" i="14" s="1"/>
  <c r="AM50" i="14" s="1"/>
  <c r="AN51" i="14" s="1"/>
  <c r="AO52" i="14" s="1"/>
  <c r="AP53" i="14" s="1"/>
  <c r="AQ54" i="14" s="1"/>
  <c r="AR55" i="14" s="1"/>
  <c r="AS56" i="14" s="1"/>
  <c r="AT57" i="14" s="1"/>
  <c r="AU58" i="14" s="1"/>
  <c r="AV59" i="14" s="1"/>
  <c r="AW60" i="14" s="1"/>
  <c r="AX61" i="14" s="1"/>
  <c r="AY62" i="14" s="1"/>
  <c r="AZ63" i="14" s="1"/>
  <c r="BA64" i="14" s="1"/>
  <c r="BB65" i="14" s="1"/>
  <c r="BC66" i="14" s="1"/>
  <c r="BD67" i="14" s="1"/>
  <c r="X41" i="14"/>
  <c r="Y42" i="14" s="1"/>
  <c r="J101" i="14"/>
  <c r="K102" i="14" s="1"/>
  <c r="L103" i="14" s="1"/>
  <c r="M104" i="14" s="1"/>
  <c r="N105" i="14" s="1"/>
  <c r="O106" i="14" s="1"/>
  <c r="P107" i="14" s="1"/>
  <c r="T41" i="14"/>
  <c r="U42" i="14" s="1"/>
  <c r="V43" i="14" s="1"/>
  <c r="W44" i="14" s="1"/>
  <c r="X45" i="14" s="1"/>
  <c r="Y46" i="14" s="1"/>
  <c r="Z47" i="14" s="1"/>
  <c r="AA48" i="14" s="1"/>
  <c r="AB49" i="14" s="1"/>
  <c r="AC50" i="14" s="1"/>
  <c r="AD51" i="14" s="1"/>
  <c r="AE52" i="14" s="1"/>
  <c r="AF53" i="14" s="1"/>
  <c r="AG54" i="14" s="1"/>
  <c r="AH55" i="14" s="1"/>
  <c r="AI56" i="14" s="1"/>
  <c r="AJ57" i="14" s="1"/>
  <c r="AK58" i="14" s="1"/>
  <c r="AL59" i="14" s="1"/>
  <c r="AM60" i="14" s="1"/>
  <c r="AN61" i="14" s="1"/>
  <c r="AO62" i="14" s="1"/>
  <c r="AP63" i="14" s="1"/>
  <c r="AQ64" i="14" s="1"/>
  <c r="AR65" i="14" s="1"/>
  <c r="AS66" i="14" s="1"/>
  <c r="AT67" i="14" s="1"/>
  <c r="J81" i="14"/>
  <c r="K82" i="14" s="1"/>
  <c r="L83" i="14" s="1"/>
  <c r="M84" i="14" s="1"/>
  <c r="N85" i="14" s="1"/>
  <c r="O86" i="14" s="1"/>
  <c r="P87" i="14" s="1"/>
  <c r="Q88" i="14" s="1"/>
  <c r="K41" i="14"/>
  <c r="L42" i="14" s="1"/>
  <c r="M43" i="14" s="1"/>
  <c r="N44" i="14" s="1"/>
  <c r="O45" i="14" s="1"/>
  <c r="P46" i="14" s="1"/>
  <c r="Q47" i="14" s="1"/>
  <c r="R48" i="14" s="1"/>
  <c r="S49" i="14" s="1"/>
  <c r="T50" i="14" s="1"/>
  <c r="U51" i="14" s="1"/>
  <c r="V52" i="14" s="1"/>
  <c r="W53" i="14" s="1"/>
  <c r="X54" i="14" s="1"/>
  <c r="Y55" i="14" s="1"/>
  <c r="Z56" i="14" s="1"/>
  <c r="AA57" i="14" s="1"/>
  <c r="AB58" i="14" s="1"/>
  <c r="AC59" i="14" s="1"/>
  <c r="AD60" i="14" s="1"/>
  <c r="U41" i="14"/>
  <c r="V42" i="14" s="1"/>
  <c r="J41" i="14"/>
  <c r="K42" i="14" s="1"/>
  <c r="L43" i="14" s="1"/>
  <c r="M44" i="14" s="1"/>
  <c r="N45" i="14" s="1"/>
  <c r="O46" i="14" s="1"/>
  <c r="P47" i="14" s="1"/>
  <c r="Q48" i="14" s="1"/>
  <c r="R49" i="14" s="1"/>
  <c r="S50" i="14" s="1"/>
  <c r="T51" i="14" s="1"/>
  <c r="U52" i="14" s="1"/>
  <c r="V53" i="14" s="1"/>
  <c r="W54" i="14" s="1"/>
  <c r="X55" i="14" s="1"/>
  <c r="Y56" i="14" s="1"/>
  <c r="Z57" i="14" s="1"/>
  <c r="AA58" i="14" s="1"/>
  <c r="AB59" i="14" s="1"/>
  <c r="AC60" i="14" s="1"/>
  <c r="P101" i="14"/>
  <c r="Q102" i="14" s="1"/>
  <c r="R103" i="14" s="1"/>
  <c r="S104" i="14" s="1"/>
  <c r="T105" i="14" s="1"/>
  <c r="U106" i="14" s="1"/>
  <c r="V107" i="14" s="1"/>
  <c r="I81" i="14"/>
  <c r="J82" i="14" s="1"/>
  <c r="K83" i="14" s="1"/>
  <c r="L84" i="14" s="1"/>
  <c r="M85" i="14" s="1"/>
  <c r="N86" i="14" s="1"/>
  <c r="O87" i="14" s="1"/>
  <c r="P88" i="14" s="1"/>
  <c r="Q89" i="14" s="1"/>
  <c r="R90" i="14" s="1"/>
  <c r="S91" i="14" s="1"/>
  <c r="T92" i="14" s="1"/>
  <c r="U93" i="14" s="1"/>
  <c r="V94" i="14" s="1"/>
  <c r="W95" i="14" s="1"/>
  <c r="X96" i="14" s="1"/>
  <c r="Y97" i="14" s="1"/>
  <c r="Z98" i="14" s="1"/>
  <c r="AA99" i="14" s="1"/>
  <c r="AB100" i="14" s="1"/>
  <c r="G61" i="14"/>
  <c r="H62" i="14" s="1"/>
  <c r="W61" i="14"/>
  <c r="X62" i="14" s="1"/>
  <c r="Y63" i="14" s="1"/>
  <c r="Z64" i="14" s="1"/>
  <c r="AA65" i="14" s="1"/>
  <c r="AB66" i="14" s="1"/>
  <c r="AC67" i="14" s="1"/>
  <c r="L41" i="14"/>
  <c r="M42" i="14" s="1"/>
  <c r="N43" i="14" s="1"/>
  <c r="O44" i="14" s="1"/>
  <c r="P45" i="14" s="1"/>
  <c r="Q46" i="14" s="1"/>
  <c r="R47" i="14" s="1"/>
  <c r="S48" i="14" s="1"/>
  <c r="T49" i="14" s="1"/>
  <c r="U50" i="14" s="1"/>
  <c r="V51" i="14" s="1"/>
  <c r="W52" i="14" s="1"/>
  <c r="X53" i="14" s="1"/>
  <c r="Y54" i="14" s="1"/>
  <c r="Z55" i="14" s="1"/>
  <c r="AA56" i="14" s="1"/>
  <c r="AB57" i="14" s="1"/>
  <c r="AC58" i="14" s="1"/>
  <c r="AD59" i="14" s="1"/>
  <c r="AE60" i="14" s="1"/>
  <c r="V41" i="14"/>
  <c r="W42" i="14" s="1"/>
  <c r="X43" i="14" s="1"/>
  <c r="Y44" i="14" s="1"/>
  <c r="Z45" i="14" s="1"/>
  <c r="AA46" i="14" s="1"/>
  <c r="AB47" i="14" s="1"/>
  <c r="AC48" i="14" s="1"/>
  <c r="AD49" i="14" s="1"/>
  <c r="AE50" i="14" s="1"/>
  <c r="AF51" i="14" s="1"/>
  <c r="AG52" i="14" s="1"/>
  <c r="AH53" i="14" s="1"/>
  <c r="AI54" i="14" s="1"/>
  <c r="AJ55" i="14" s="1"/>
  <c r="AK56" i="14" s="1"/>
  <c r="AL57" i="14" s="1"/>
  <c r="AM58" i="14" s="1"/>
  <c r="AN59" i="14" s="1"/>
  <c r="AO60" i="14" s="1"/>
  <c r="AP61" i="14" s="1"/>
  <c r="AQ62" i="14" s="1"/>
  <c r="AR63" i="14" s="1"/>
  <c r="AS64" i="14" s="1"/>
  <c r="AT65" i="14" s="1"/>
  <c r="AU66" i="14" s="1"/>
  <c r="AV67" i="14" s="1"/>
  <c r="M13" i="23"/>
  <c r="AB5" i="17"/>
  <c r="U6" i="17"/>
  <c r="V6" i="17" s="1"/>
  <c r="Q43" i="14"/>
  <c r="W43" i="14"/>
  <c r="X44" i="14" s="1"/>
  <c r="Y45" i="14" s="1"/>
  <c r="Z46" i="14" s="1"/>
  <c r="AA47" i="14" s="1"/>
  <c r="AB48" i="14" s="1"/>
  <c r="AC49" i="14" s="1"/>
  <c r="AD50" i="14" s="1"/>
  <c r="AE51" i="14" s="1"/>
  <c r="AF52" i="14" s="1"/>
  <c r="AG53" i="14" s="1"/>
  <c r="AH54" i="14" s="1"/>
  <c r="AI55" i="14" s="1"/>
  <c r="AJ56" i="14" s="1"/>
  <c r="AK57" i="14" s="1"/>
  <c r="AL58" i="14" s="1"/>
  <c r="AM59" i="14" s="1"/>
  <c r="AN60" i="14" s="1"/>
  <c r="AO61" i="14" s="1"/>
  <c r="AP62" i="14" s="1"/>
  <c r="AQ63" i="14" s="1"/>
  <c r="AR64" i="14" s="1"/>
  <c r="AS65" i="14" s="1"/>
  <c r="AT66" i="14" s="1"/>
  <c r="AU67" i="14" s="1"/>
  <c r="I63" i="14"/>
  <c r="J64" i="14" s="1"/>
  <c r="K65" i="14" s="1"/>
  <c r="L66" i="14" s="1"/>
  <c r="M67" i="14" s="1"/>
  <c r="I50" i="14"/>
  <c r="J51" i="14" s="1"/>
  <c r="K52" i="14" s="1"/>
  <c r="L53" i="14" s="1"/>
  <c r="M54" i="14" s="1"/>
  <c r="Z43" i="14"/>
  <c r="AA44" i="14" s="1"/>
  <c r="AB45" i="14" s="1"/>
  <c r="AC46" i="14" s="1"/>
  <c r="AD47" i="14" s="1"/>
  <c r="AE48" i="14" s="1"/>
  <c r="AF49" i="14" s="1"/>
  <c r="AG50" i="14" s="1"/>
  <c r="AH51" i="14" s="1"/>
  <c r="AI52" i="14" s="1"/>
  <c r="AJ53" i="14" s="1"/>
  <c r="AK54" i="14" s="1"/>
  <c r="AL55" i="14" s="1"/>
  <c r="AM56" i="14" s="1"/>
  <c r="AN57" i="14" s="1"/>
  <c r="AO58" i="14" s="1"/>
  <c r="AP59" i="14" s="1"/>
  <c r="AQ60" i="14" s="1"/>
  <c r="AR61" i="14" s="1"/>
  <c r="AS62" i="14" s="1"/>
  <c r="AT63" i="14" s="1"/>
  <c r="AU64" i="14" s="1"/>
  <c r="AV65" i="14" s="1"/>
  <c r="AW66" i="14" s="1"/>
  <c r="AX67" i="14" s="1"/>
  <c r="F115" i="14"/>
  <c r="J75" i="14"/>
  <c r="U77" i="14"/>
  <c r="G115" i="14"/>
  <c r="F117" i="14"/>
  <c r="K91" i="14"/>
  <c r="M89" i="14"/>
  <c r="I91" i="14"/>
  <c r="G99" i="14"/>
  <c r="F116" i="14"/>
  <c r="O17" i="14"/>
  <c r="P18" i="14" s="1"/>
  <c r="Q19" i="14" s="1"/>
  <c r="R20" i="14" s="1"/>
  <c r="S21" i="14" s="1"/>
  <c r="T22" i="14" s="1"/>
  <c r="N17" i="14"/>
  <c r="O18" i="14" s="1"/>
  <c r="P19" i="14" s="1"/>
  <c r="Q20" i="14" s="1"/>
  <c r="R21" i="14" s="1"/>
  <c r="S22" i="14" s="1"/>
  <c r="P17" i="14"/>
  <c r="Q18" i="14" s="1"/>
  <c r="R19" i="14" s="1"/>
  <c r="S20" i="14" s="1"/>
  <c r="T21" i="14" s="1"/>
  <c r="U22" i="14" s="1"/>
  <c r="Q17" i="14"/>
  <c r="R18" i="14" s="1"/>
  <c r="S19" i="14" s="1"/>
  <c r="T20" i="14" s="1"/>
  <c r="U21" i="14" s="1"/>
  <c r="V22" i="14" s="1"/>
  <c r="T17" i="14"/>
  <c r="L17" i="14"/>
  <c r="M18" i="14" s="1"/>
  <c r="N19" i="14" s="1"/>
  <c r="O20" i="14" s="1"/>
  <c r="P21" i="14" s="1"/>
  <c r="Q22" i="14" s="1"/>
  <c r="R17" i="14"/>
  <c r="S18" i="14" s="1"/>
  <c r="T19" i="14" s="1"/>
  <c r="U20" i="14" s="1"/>
  <c r="V21" i="14" s="1"/>
  <c r="W22" i="14" s="1"/>
  <c r="S17" i="14"/>
  <c r="T18" i="14" s="1"/>
  <c r="U19" i="14" s="1"/>
  <c r="V20" i="14" s="1"/>
  <c r="W21" i="14" s="1"/>
  <c r="X22" i="14" s="1"/>
  <c r="J17" i="14"/>
  <c r="K18" i="14" s="1"/>
  <c r="L19" i="14" s="1"/>
  <c r="M20" i="14" s="1"/>
  <c r="N21" i="14" s="1"/>
  <c r="O22" i="14" s="1"/>
  <c r="F114" i="14"/>
  <c r="G23" i="14"/>
  <c r="H17" i="14"/>
  <c r="AK6" i="28" l="1"/>
  <c r="AK5" i="28"/>
  <c r="AK9" i="28"/>
  <c r="AK4" i="28"/>
  <c r="AK14" i="28"/>
  <c r="AK13" i="28"/>
  <c r="AK7" i="28"/>
  <c r="AK11" i="28"/>
  <c r="AK12" i="28"/>
  <c r="AK10" i="28"/>
  <c r="AK8" i="28"/>
  <c r="AV23" i="17"/>
  <c r="AV22" i="17"/>
  <c r="AV24" i="17"/>
  <c r="AW11" i="17"/>
  <c r="AV20" i="17"/>
  <c r="AW7" i="17"/>
  <c r="AW4" i="17"/>
  <c r="AW8" i="17"/>
  <c r="AW22" i="17" s="1"/>
  <c r="AW12" i="17"/>
  <c r="AW10" i="17"/>
  <c r="AW5" i="17"/>
  <c r="AW13" i="17"/>
  <c r="AW9" i="17"/>
  <c r="AW6" i="17"/>
  <c r="AW21" i="17" s="1"/>
  <c r="AW14" i="17"/>
  <c r="AI25" i="28"/>
  <c r="AI26" i="28" s="1"/>
  <c r="AI27" i="28" s="1"/>
  <c r="L9" i="28"/>
  <c r="N4" i="28" s="1"/>
  <c r="G11" i="28"/>
  <c r="H11" i="28" s="1"/>
  <c r="AJ21" i="28"/>
  <c r="AJ24" i="28"/>
  <c r="AJ20" i="28"/>
  <c r="AJ22" i="28"/>
  <c r="AJ23" i="28"/>
  <c r="L16" i="26"/>
  <c r="L14" i="22"/>
  <c r="M13" i="12"/>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Q11" i="12"/>
  <c r="R10" i="12"/>
  <c r="Z14" i="24"/>
  <c r="AA13" i="24"/>
  <c r="AB13" i="24" s="1"/>
  <c r="N12" i="24"/>
  <c r="K14" i="24"/>
  <c r="L13" i="24"/>
  <c r="M13" i="24" s="1"/>
  <c r="BD68" i="14"/>
  <c r="BE69" i="14" s="1"/>
  <c r="BF70" i="14" s="1"/>
  <c r="BG71" i="14" s="1"/>
  <c r="BH72" i="14" s="1"/>
  <c r="BI73" i="14" s="1"/>
  <c r="BJ74" i="14" s="1"/>
  <c r="BK75" i="14" s="1"/>
  <c r="BL76" i="14" s="1"/>
  <c r="BM77" i="14" s="1"/>
  <c r="BN78" i="14" s="1"/>
  <c r="BO79" i="14" s="1"/>
  <c r="BP80" i="14" s="1"/>
  <c r="BQ81" i="14" s="1"/>
  <c r="BR82" i="14" s="1"/>
  <c r="BS83" i="14" s="1"/>
  <c r="BT84" i="14" s="1"/>
  <c r="BU85" i="14" s="1"/>
  <c r="BV86" i="14" s="1"/>
  <c r="BW87" i="14" s="1"/>
  <c r="BX88" i="14" s="1"/>
  <c r="BY89" i="14" s="1"/>
  <c r="BZ90" i="14" s="1"/>
  <c r="CA91" i="14" s="1"/>
  <c r="CB92" i="14" s="1"/>
  <c r="CC93" i="14" s="1"/>
  <c r="CD94" i="14" s="1"/>
  <c r="CE95" i="14" s="1"/>
  <c r="CF96" i="14" s="1"/>
  <c r="CG97" i="14" s="1"/>
  <c r="CH98" i="14" s="1"/>
  <c r="CI99" i="14" s="1"/>
  <c r="CJ100" i="14" s="1"/>
  <c r="CK101" i="14" s="1"/>
  <c r="CL102" i="14" s="1"/>
  <c r="CM103" i="14" s="1"/>
  <c r="CN104" i="14" s="1"/>
  <c r="CO105" i="14" s="1"/>
  <c r="CP106" i="14" s="1"/>
  <c r="CQ107" i="14" s="1"/>
  <c r="BC68" i="14"/>
  <c r="BD69" i="14" s="1"/>
  <c r="BE70" i="14" s="1"/>
  <c r="BF71" i="14" s="1"/>
  <c r="BG72" i="14" s="1"/>
  <c r="BH73" i="14" s="1"/>
  <c r="BI74" i="14" s="1"/>
  <c r="BJ75" i="14" s="1"/>
  <c r="BK76" i="14" s="1"/>
  <c r="BL77" i="14" s="1"/>
  <c r="BM78" i="14" s="1"/>
  <c r="BN79" i="14" s="1"/>
  <c r="BO80" i="14" s="1"/>
  <c r="BP81" i="14" s="1"/>
  <c r="BQ82" i="14" s="1"/>
  <c r="BR83" i="14" s="1"/>
  <c r="BS84" i="14" s="1"/>
  <c r="BT85" i="14" s="1"/>
  <c r="BU86" i="14" s="1"/>
  <c r="BV87" i="14" s="1"/>
  <c r="BW88" i="14" s="1"/>
  <c r="BX89" i="14" s="1"/>
  <c r="BY90" i="14" s="1"/>
  <c r="BZ91" i="14" s="1"/>
  <c r="CA92" i="14" s="1"/>
  <c r="CB93" i="14" s="1"/>
  <c r="CC94" i="14" s="1"/>
  <c r="CD95" i="14" s="1"/>
  <c r="CE96" i="14" s="1"/>
  <c r="CF97" i="14" s="1"/>
  <c r="CG98" i="14" s="1"/>
  <c r="CH99" i="14" s="1"/>
  <c r="CI100" i="14" s="1"/>
  <c r="CJ101" i="14" s="1"/>
  <c r="CK102" i="14" s="1"/>
  <c r="CL103" i="14" s="1"/>
  <c r="CM104" i="14" s="1"/>
  <c r="CN105" i="14" s="1"/>
  <c r="CO106" i="14" s="1"/>
  <c r="CP107" i="14" s="1"/>
  <c r="Q68" i="14"/>
  <c r="R69" i="14" s="1"/>
  <c r="S70" i="14" s="1"/>
  <c r="T71" i="14" s="1"/>
  <c r="U72" i="14" s="1"/>
  <c r="V73" i="14" s="1"/>
  <c r="W74" i="14" s="1"/>
  <c r="X75" i="14" s="1"/>
  <c r="Y76" i="14" s="1"/>
  <c r="Z77" i="14" s="1"/>
  <c r="AA78" i="14" s="1"/>
  <c r="AB79" i="14" s="1"/>
  <c r="AC80" i="14" s="1"/>
  <c r="P68" i="14"/>
  <c r="Q69" i="14" s="1"/>
  <c r="R70" i="14" s="1"/>
  <c r="S71" i="14" s="1"/>
  <c r="T72" i="14" s="1"/>
  <c r="U73" i="14" s="1"/>
  <c r="V74" i="14" s="1"/>
  <c r="W75" i="14" s="1"/>
  <c r="X76" i="14" s="1"/>
  <c r="Y77" i="14" s="1"/>
  <c r="Z78" i="14" s="1"/>
  <c r="AA79" i="14" s="1"/>
  <c r="AB80" i="14" s="1"/>
  <c r="AC81" i="14" s="1"/>
  <c r="AD82" i="14" s="1"/>
  <c r="AE83" i="14" s="1"/>
  <c r="AF84" i="14" s="1"/>
  <c r="AG85" i="14" s="1"/>
  <c r="AH86" i="14" s="1"/>
  <c r="AI87" i="14" s="1"/>
  <c r="AJ88" i="14" s="1"/>
  <c r="AK89" i="14" s="1"/>
  <c r="AL90" i="14" s="1"/>
  <c r="H115" i="14"/>
  <c r="AD68" i="14"/>
  <c r="AE69" i="14" s="1"/>
  <c r="AF70" i="14" s="1"/>
  <c r="AG71" i="14" s="1"/>
  <c r="AH72" i="14" s="1"/>
  <c r="AI73" i="14" s="1"/>
  <c r="AJ74" i="14" s="1"/>
  <c r="AK75" i="14" s="1"/>
  <c r="AL76" i="14" s="1"/>
  <c r="AM77" i="14" s="1"/>
  <c r="AN78" i="14" s="1"/>
  <c r="AO79" i="14" s="1"/>
  <c r="AP80" i="14" s="1"/>
  <c r="AQ81" i="14" s="1"/>
  <c r="AR82" i="14" s="1"/>
  <c r="AS83" i="14" s="1"/>
  <c r="AT84" i="14" s="1"/>
  <c r="AU85" i="14" s="1"/>
  <c r="AV86" i="14" s="1"/>
  <c r="AW87" i="14" s="1"/>
  <c r="AX88" i="14" s="1"/>
  <c r="AY89" i="14" s="1"/>
  <c r="AZ90" i="14" s="1"/>
  <c r="BA91" i="14" s="1"/>
  <c r="BB92" i="14" s="1"/>
  <c r="BC93" i="14" s="1"/>
  <c r="BD94" i="14" s="1"/>
  <c r="BE95" i="14" s="1"/>
  <c r="BF96" i="14" s="1"/>
  <c r="BG97" i="14" s="1"/>
  <c r="BH98" i="14" s="1"/>
  <c r="BI99" i="14" s="1"/>
  <c r="BJ100" i="14" s="1"/>
  <c r="BK101" i="14" s="1"/>
  <c r="BL102" i="14" s="1"/>
  <c r="BM103" i="14" s="1"/>
  <c r="BN104" i="14" s="1"/>
  <c r="BO105" i="14" s="1"/>
  <c r="BP106" i="14" s="1"/>
  <c r="BQ107" i="14" s="1"/>
  <c r="AC68" i="14"/>
  <c r="AD69" i="14" s="1"/>
  <c r="AE70" i="14" s="1"/>
  <c r="AF71" i="14" s="1"/>
  <c r="AG72" i="14" s="1"/>
  <c r="AH73" i="14" s="1"/>
  <c r="AI74" i="14" s="1"/>
  <c r="AJ75" i="14" s="1"/>
  <c r="AK76" i="14" s="1"/>
  <c r="AL77" i="14" s="1"/>
  <c r="AM78" i="14" s="1"/>
  <c r="AN79" i="14" s="1"/>
  <c r="AO80" i="14" s="1"/>
  <c r="AP81" i="14" s="1"/>
  <c r="AQ82" i="14" s="1"/>
  <c r="AR83" i="14" s="1"/>
  <c r="AS84" i="14" s="1"/>
  <c r="AT85" i="14" s="1"/>
  <c r="AU86" i="14" s="1"/>
  <c r="AV87" i="14" s="1"/>
  <c r="AW88" i="14" s="1"/>
  <c r="AX89" i="14" s="1"/>
  <c r="AY90" i="14" s="1"/>
  <c r="AZ91" i="14" s="1"/>
  <c r="BA92" i="14" s="1"/>
  <c r="BB93" i="14" s="1"/>
  <c r="BC94" i="14" s="1"/>
  <c r="BD95" i="14" s="1"/>
  <c r="BE96" i="14" s="1"/>
  <c r="BF97" i="14" s="1"/>
  <c r="BG98" i="14" s="1"/>
  <c r="BH99" i="14" s="1"/>
  <c r="BI100" i="14" s="1"/>
  <c r="BJ101" i="14" s="1"/>
  <c r="BK102" i="14" s="1"/>
  <c r="BL103" i="14" s="1"/>
  <c r="BM104" i="14" s="1"/>
  <c r="BN105" i="14" s="1"/>
  <c r="BO106" i="14" s="1"/>
  <c r="BP107" i="14" s="1"/>
  <c r="Z68" i="14"/>
  <c r="AA69" i="14" s="1"/>
  <c r="AB70" i="14" s="1"/>
  <c r="AC71" i="14" s="1"/>
  <c r="AD72" i="14" s="1"/>
  <c r="AE73" i="14" s="1"/>
  <c r="AF74" i="14" s="1"/>
  <c r="AG75" i="14" s="1"/>
  <c r="AH76" i="14" s="1"/>
  <c r="AI77" i="14" s="1"/>
  <c r="AJ78" i="14" s="1"/>
  <c r="AK79" i="14" s="1"/>
  <c r="AL80" i="14" s="1"/>
  <c r="AM81" i="14" s="1"/>
  <c r="AN82" i="14" s="1"/>
  <c r="AO83" i="14" s="1"/>
  <c r="AP84" i="14" s="1"/>
  <c r="AQ85" i="14" s="1"/>
  <c r="AR86" i="14" s="1"/>
  <c r="AS87" i="14" s="1"/>
  <c r="AT88" i="14" s="1"/>
  <c r="AU89" i="14" s="1"/>
  <c r="AV90" i="14" s="1"/>
  <c r="AW91" i="14" s="1"/>
  <c r="AX92" i="14" s="1"/>
  <c r="AY93" i="14" s="1"/>
  <c r="AZ94" i="14" s="1"/>
  <c r="BA95" i="14" s="1"/>
  <c r="BB96" i="14" s="1"/>
  <c r="BC97" i="14" s="1"/>
  <c r="BD98" i="14" s="1"/>
  <c r="BE99" i="14" s="1"/>
  <c r="BF100" i="14" s="1"/>
  <c r="BG101" i="14" s="1"/>
  <c r="BH102" i="14" s="1"/>
  <c r="BI103" i="14" s="1"/>
  <c r="BJ104" i="14" s="1"/>
  <c r="BK105" i="14" s="1"/>
  <c r="BL106" i="14" s="1"/>
  <c r="BM107" i="14" s="1"/>
  <c r="AU68" i="14"/>
  <c r="AV69" i="14" s="1"/>
  <c r="AW70" i="14" s="1"/>
  <c r="AX71" i="14" s="1"/>
  <c r="AY72" i="14" s="1"/>
  <c r="AZ73" i="14" s="1"/>
  <c r="BA74" i="14" s="1"/>
  <c r="BB75" i="14" s="1"/>
  <c r="BC76" i="14" s="1"/>
  <c r="BD77" i="14" s="1"/>
  <c r="BE78" i="14" s="1"/>
  <c r="BF79" i="14" s="1"/>
  <c r="BG80" i="14" s="1"/>
  <c r="BH81" i="14" s="1"/>
  <c r="BI82" i="14" s="1"/>
  <c r="BJ83" i="14" s="1"/>
  <c r="BK84" i="14" s="1"/>
  <c r="BL85" i="14" s="1"/>
  <c r="BM86" i="14" s="1"/>
  <c r="BN87" i="14" s="1"/>
  <c r="BO88" i="14" s="1"/>
  <c r="BP89" i="14" s="1"/>
  <c r="BQ90" i="14" s="1"/>
  <c r="BR91" i="14" s="1"/>
  <c r="BS92" i="14" s="1"/>
  <c r="BT93" i="14" s="1"/>
  <c r="BU94" i="14" s="1"/>
  <c r="BV95" i="14" s="1"/>
  <c r="BW96" i="14" s="1"/>
  <c r="BX97" i="14" s="1"/>
  <c r="BY98" i="14" s="1"/>
  <c r="BZ99" i="14" s="1"/>
  <c r="CA100" i="14" s="1"/>
  <c r="CB101" i="14" s="1"/>
  <c r="CC102" i="14" s="1"/>
  <c r="CD103" i="14" s="1"/>
  <c r="CE104" i="14" s="1"/>
  <c r="CF105" i="14" s="1"/>
  <c r="CG106" i="14" s="1"/>
  <c r="CH107" i="14" s="1"/>
  <c r="BE68" i="14"/>
  <c r="BF69" i="14" s="1"/>
  <c r="BG70" i="14" s="1"/>
  <c r="BH71" i="14" s="1"/>
  <c r="BI72" i="14" s="1"/>
  <c r="BJ73" i="14" s="1"/>
  <c r="BK74" i="14" s="1"/>
  <c r="BL75" i="14" s="1"/>
  <c r="BM76" i="14" s="1"/>
  <c r="BN77" i="14" s="1"/>
  <c r="BO78" i="14" s="1"/>
  <c r="BP79" i="14" s="1"/>
  <c r="BQ80" i="14" s="1"/>
  <c r="BR81" i="14" s="1"/>
  <c r="BS82" i="14" s="1"/>
  <c r="BT83" i="14" s="1"/>
  <c r="BU84" i="14" s="1"/>
  <c r="BV85" i="14" s="1"/>
  <c r="BW86" i="14" s="1"/>
  <c r="BX87" i="14" s="1"/>
  <c r="BY88" i="14" s="1"/>
  <c r="BZ89" i="14" s="1"/>
  <c r="CA90" i="14" s="1"/>
  <c r="CB91" i="14" s="1"/>
  <c r="CC92" i="14" s="1"/>
  <c r="CD93" i="14" s="1"/>
  <c r="CE94" i="14" s="1"/>
  <c r="CF95" i="14" s="1"/>
  <c r="CG96" i="14" s="1"/>
  <c r="CH97" i="14" s="1"/>
  <c r="CI98" i="14" s="1"/>
  <c r="CJ99" i="14" s="1"/>
  <c r="CK100" i="14" s="1"/>
  <c r="CL101" i="14" s="1"/>
  <c r="CM102" i="14" s="1"/>
  <c r="CN103" i="14" s="1"/>
  <c r="CO104" i="14" s="1"/>
  <c r="CP105" i="14" s="1"/>
  <c r="CQ106" i="14" s="1"/>
  <c r="CR107" i="14" s="1"/>
  <c r="S68" i="14"/>
  <c r="T69" i="14" s="1"/>
  <c r="U70" i="14" s="1"/>
  <c r="V71" i="14" s="1"/>
  <c r="W72" i="14" s="1"/>
  <c r="X73" i="14" s="1"/>
  <c r="Y74" i="14" s="1"/>
  <c r="Z75" i="14" s="1"/>
  <c r="AA76" i="14" s="1"/>
  <c r="AB77" i="14" s="1"/>
  <c r="AC78" i="14" s="1"/>
  <c r="AD79" i="14" s="1"/>
  <c r="AE80" i="14" s="1"/>
  <c r="BA68" i="14"/>
  <c r="BB69" i="14" s="1"/>
  <c r="BC70" i="14" s="1"/>
  <c r="BD71" i="14" s="1"/>
  <c r="BE72" i="14" s="1"/>
  <c r="BF73" i="14" s="1"/>
  <c r="BG74" i="14" s="1"/>
  <c r="BH75" i="14" s="1"/>
  <c r="BI76" i="14" s="1"/>
  <c r="BJ77" i="14" s="1"/>
  <c r="BK78" i="14" s="1"/>
  <c r="BL79" i="14" s="1"/>
  <c r="BM80" i="14" s="1"/>
  <c r="BN81" i="14" s="1"/>
  <c r="BO82" i="14" s="1"/>
  <c r="BP83" i="14" s="1"/>
  <c r="BQ84" i="14" s="1"/>
  <c r="BR85" i="14" s="1"/>
  <c r="BS86" i="14" s="1"/>
  <c r="BT87" i="14" s="1"/>
  <c r="BU88" i="14" s="1"/>
  <c r="BV89" i="14" s="1"/>
  <c r="BW90" i="14" s="1"/>
  <c r="BX91" i="14" s="1"/>
  <c r="BY92" i="14" s="1"/>
  <c r="BZ93" i="14" s="1"/>
  <c r="CA94" i="14" s="1"/>
  <c r="CB95" i="14" s="1"/>
  <c r="CC96" i="14" s="1"/>
  <c r="CD97" i="14" s="1"/>
  <c r="CE98" i="14" s="1"/>
  <c r="CF99" i="14" s="1"/>
  <c r="CG100" i="14" s="1"/>
  <c r="CH101" i="14" s="1"/>
  <c r="CI102" i="14" s="1"/>
  <c r="CJ103" i="14" s="1"/>
  <c r="CK104" i="14" s="1"/>
  <c r="CL105" i="14" s="1"/>
  <c r="CM106" i="14" s="1"/>
  <c r="CN107" i="14" s="1"/>
  <c r="AE68" i="14"/>
  <c r="AF69" i="14" s="1"/>
  <c r="AG70" i="14" s="1"/>
  <c r="AH71" i="14" s="1"/>
  <c r="AI72" i="14" s="1"/>
  <c r="AJ73" i="14" s="1"/>
  <c r="AK74" i="14" s="1"/>
  <c r="AL75" i="14" s="1"/>
  <c r="AM76" i="14" s="1"/>
  <c r="AN77" i="14" s="1"/>
  <c r="AO78" i="14" s="1"/>
  <c r="AP79" i="14" s="1"/>
  <c r="AQ80" i="14" s="1"/>
  <c r="AR81" i="14" s="1"/>
  <c r="AS82" i="14" s="1"/>
  <c r="AT83" i="14" s="1"/>
  <c r="AU84" i="14" s="1"/>
  <c r="AV85" i="14" s="1"/>
  <c r="AW86" i="14" s="1"/>
  <c r="AX87" i="14" s="1"/>
  <c r="AY88" i="14" s="1"/>
  <c r="AZ89" i="14" s="1"/>
  <c r="BA90" i="14" s="1"/>
  <c r="BB91" i="14" s="1"/>
  <c r="BC92" i="14" s="1"/>
  <c r="BD93" i="14" s="1"/>
  <c r="BE94" i="14" s="1"/>
  <c r="BF95" i="14" s="1"/>
  <c r="BG96" i="14" s="1"/>
  <c r="BH97" i="14" s="1"/>
  <c r="BI98" i="14" s="1"/>
  <c r="BJ99" i="14" s="1"/>
  <c r="BK100" i="14" s="1"/>
  <c r="BL101" i="14" s="1"/>
  <c r="BM102" i="14" s="1"/>
  <c r="BN103" i="14" s="1"/>
  <c r="BO104" i="14" s="1"/>
  <c r="BP105" i="14" s="1"/>
  <c r="BQ106" i="14" s="1"/>
  <c r="BR107" i="14" s="1"/>
  <c r="N28" i="14"/>
  <c r="AW68" i="14"/>
  <c r="AX69" i="14" s="1"/>
  <c r="AY70" i="14" s="1"/>
  <c r="AZ71" i="14" s="1"/>
  <c r="BA72" i="14" s="1"/>
  <c r="BB73" i="14" s="1"/>
  <c r="BC74" i="14" s="1"/>
  <c r="BD75" i="14" s="1"/>
  <c r="BE76" i="14" s="1"/>
  <c r="BF77" i="14" s="1"/>
  <c r="BG78" i="14" s="1"/>
  <c r="BH79" i="14" s="1"/>
  <c r="BI80" i="14" s="1"/>
  <c r="BJ81" i="14" s="1"/>
  <c r="BK82" i="14" s="1"/>
  <c r="BL83" i="14" s="1"/>
  <c r="BM84" i="14" s="1"/>
  <c r="BN85" i="14" s="1"/>
  <c r="BO86" i="14" s="1"/>
  <c r="BP87" i="14" s="1"/>
  <c r="BQ88" i="14" s="1"/>
  <c r="BR89" i="14" s="1"/>
  <c r="BS90" i="14" s="1"/>
  <c r="BT91" i="14" s="1"/>
  <c r="BU92" i="14" s="1"/>
  <c r="BV93" i="14" s="1"/>
  <c r="BW94" i="14" s="1"/>
  <c r="BX95" i="14" s="1"/>
  <c r="BY96" i="14" s="1"/>
  <c r="BZ97" i="14" s="1"/>
  <c r="CA98" i="14" s="1"/>
  <c r="CB99" i="14" s="1"/>
  <c r="CC100" i="14" s="1"/>
  <c r="CD101" i="14" s="1"/>
  <c r="CE102" i="14" s="1"/>
  <c r="CF103" i="14" s="1"/>
  <c r="CG104" i="14" s="1"/>
  <c r="CH105" i="14" s="1"/>
  <c r="CI106" i="14" s="1"/>
  <c r="CJ107" i="14" s="1"/>
  <c r="H116" i="14"/>
  <c r="AB68" i="14"/>
  <c r="AC69" i="14" s="1"/>
  <c r="AD70" i="14" s="1"/>
  <c r="AE71" i="14" s="1"/>
  <c r="AF72" i="14" s="1"/>
  <c r="AG73" i="14" s="1"/>
  <c r="AH74" i="14" s="1"/>
  <c r="AI75" i="14" s="1"/>
  <c r="AJ76" i="14" s="1"/>
  <c r="AK77" i="14" s="1"/>
  <c r="AL78" i="14" s="1"/>
  <c r="AM79" i="14" s="1"/>
  <c r="AN80" i="14" s="1"/>
  <c r="AO81" i="14" s="1"/>
  <c r="AP82" i="14" s="1"/>
  <c r="AQ83" i="14" s="1"/>
  <c r="AR84" i="14" s="1"/>
  <c r="AS85" i="14" s="1"/>
  <c r="AT86" i="14" s="1"/>
  <c r="AU87" i="14" s="1"/>
  <c r="V68" i="14"/>
  <c r="W69" i="14" s="1"/>
  <c r="X70" i="14" s="1"/>
  <c r="Y71" i="14" s="1"/>
  <c r="Z72" i="14" s="1"/>
  <c r="AA73" i="14" s="1"/>
  <c r="AB74" i="14" s="1"/>
  <c r="AC75" i="14" s="1"/>
  <c r="AD76" i="14" s="1"/>
  <c r="AE77" i="14" s="1"/>
  <c r="AF78" i="14" s="1"/>
  <c r="AG79" i="14" s="1"/>
  <c r="AH80" i="14" s="1"/>
  <c r="AI81" i="14" s="1"/>
  <c r="AJ82" i="14" s="1"/>
  <c r="AK83" i="14" s="1"/>
  <c r="AL84" i="14" s="1"/>
  <c r="AM85" i="14" s="1"/>
  <c r="AN86" i="14" s="1"/>
  <c r="AO87" i="14" s="1"/>
  <c r="AP88" i="14" s="1"/>
  <c r="AQ89" i="14" s="1"/>
  <c r="AQ68" i="14"/>
  <c r="AR69" i="14" s="1"/>
  <c r="AS70" i="14" s="1"/>
  <c r="AT71" i="14" s="1"/>
  <c r="AU72" i="14" s="1"/>
  <c r="AV73" i="14" s="1"/>
  <c r="AW74" i="14" s="1"/>
  <c r="AX75" i="14" s="1"/>
  <c r="AY76" i="14" s="1"/>
  <c r="AZ77" i="14" s="1"/>
  <c r="BA78" i="14" s="1"/>
  <c r="BB79" i="14" s="1"/>
  <c r="BC80" i="14" s="1"/>
  <c r="BD81" i="14" s="1"/>
  <c r="BE82" i="14" s="1"/>
  <c r="BF83" i="14" s="1"/>
  <c r="BG84" i="14" s="1"/>
  <c r="BH85" i="14" s="1"/>
  <c r="BI86" i="14" s="1"/>
  <c r="BJ87" i="14" s="1"/>
  <c r="BK88" i="14" s="1"/>
  <c r="BL89" i="14" s="1"/>
  <c r="U68" i="14"/>
  <c r="V69" i="14" s="1"/>
  <c r="W70" i="14" s="1"/>
  <c r="X71" i="14" s="1"/>
  <c r="Y72" i="14" s="1"/>
  <c r="Z73" i="14" s="1"/>
  <c r="AA74" i="14" s="1"/>
  <c r="AB75" i="14" s="1"/>
  <c r="AC76" i="14" s="1"/>
  <c r="AD77" i="14" s="1"/>
  <c r="AE78" i="14" s="1"/>
  <c r="AF79" i="14" s="1"/>
  <c r="AG80" i="14" s="1"/>
  <c r="G152" i="14"/>
  <c r="AX68" i="14"/>
  <c r="AY69" i="14" s="1"/>
  <c r="AZ70" i="14" s="1"/>
  <c r="BA71" i="14" s="1"/>
  <c r="BB72" i="14" s="1"/>
  <c r="BC73" i="14" s="1"/>
  <c r="BD74" i="14" s="1"/>
  <c r="BE75" i="14" s="1"/>
  <c r="BF76" i="14" s="1"/>
  <c r="BG77" i="14" s="1"/>
  <c r="BH78" i="14" s="1"/>
  <c r="BI79" i="14" s="1"/>
  <c r="BJ80" i="14" s="1"/>
  <c r="BK81" i="14" s="1"/>
  <c r="BL82" i="14" s="1"/>
  <c r="BM83" i="14" s="1"/>
  <c r="BN84" i="14" s="1"/>
  <c r="BO85" i="14" s="1"/>
  <c r="BP86" i="14" s="1"/>
  <c r="BQ87" i="14" s="1"/>
  <c r="BR88" i="14" s="1"/>
  <c r="BS89" i="14" s="1"/>
  <c r="BT90" i="14" s="1"/>
  <c r="BU91" i="14" s="1"/>
  <c r="BV92" i="14" s="1"/>
  <c r="BW93" i="14" s="1"/>
  <c r="BX94" i="14" s="1"/>
  <c r="BY95" i="14" s="1"/>
  <c r="BZ96" i="14" s="1"/>
  <c r="CA97" i="14" s="1"/>
  <c r="CB98" i="14" s="1"/>
  <c r="CC99" i="14" s="1"/>
  <c r="CD100" i="14" s="1"/>
  <c r="CE101" i="14" s="1"/>
  <c r="CF102" i="14" s="1"/>
  <c r="CG103" i="14" s="1"/>
  <c r="CH104" i="14" s="1"/>
  <c r="CI105" i="14" s="1"/>
  <c r="CJ106" i="14" s="1"/>
  <c r="CK107" i="14" s="1"/>
  <c r="G151" i="14"/>
  <c r="T68" i="14"/>
  <c r="U69" i="14" s="1"/>
  <c r="V70" i="14" s="1"/>
  <c r="W71" i="14" s="1"/>
  <c r="X72" i="14" s="1"/>
  <c r="Y73" i="14" s="1"/>
  <c r="Z74" i="14" s="1"/>
  <c r="AA75" i="14" s="1"/>
  <c r="AB76" i="14" s="1"/>
  <c r="AC77" i="14" s="1"/>
  <c r="AD78" i="14" s="1"/>
  <c r="AE79" i="14" s="1"/>
  <c r="AF80" i="14" s="1"/>
  <c r="O68" i="14"/>
  <c r="P69" i="14" s="1"/>
  <c r="Q70" i="14" s="1"/>
  <c r="R71" i="14" s="1"/>
  <c r="S72" i="14" s="1"/>
  <c r="T73" i="14" s="1"/>
  <c r="U74" i="14" s="1"/>
  <c r="V75" i="14" s="1"/>
  <c r="W76" i="14" s="1"/>
  <c r="X77" i="14" s="1"/>
  <c r="Y78" i="14" s="1"/>
  <c r="Z79" i="14" s="1"/>
  <c r="AA80" i="14" s="1"/>
  <c r="AB81" i="14" s="1"/>
  <c r="AC82" i="14" s="1"/>
  <c r="AD83" i="14" s="1"/>
  <c r="AE84" i="14" s="1"/>
  <c r="AF85" i="14" s="1"/>
  <c r="AG86" i="14" s="1"/>
  <c r="AH87" i="14" s="1"/>
  <c r="AI88" i="14" s="1"/>
  <c r="AJ89" i="14" s="1"/>
  <c r="AK90" i="14" s="1"/>
  <c r="AL91" i="14" s="1"/>
  <c r="AM92" i="14" s="1"/>
  <c r="AN93" i="14" s="1"/>
  <c r="AO94" i="14" s="1"/>
  <c r="AP95" i="14" s="1"/>
  <c r="AQ96" i="14" s="1"/>
  <c r="AR97" i="14" s="1"/>
  <c r="AS98" i="14" s="1"/>
  <c r="AT99" i="14" s="1"/>
  <c r="AU100" i="14" s="1"/>
  <c r="AV101" i="14" s="1"/>
  <c r="AW102" i="14" s="1"/>
  <c r="AX103" i="14" s="1"/>
  <c r="AY104" i="14" s="1"/>
  <c r="AZ105" i="14" s="1"/>
  <c r="BA106" i="14" s="1"/>
  <c r="BB107" i="14" s="1"/>
  <c r="AG68" i="14"/>
  <c r="AH69" i="14" s="1"/>
  <c r="AI70" i="14" s="1"/>
  <c r="AJ71" i="14" s="1"/>
  <c r="AK72" i="14" s="1"/>
  <c r="AL73" i="14" s="1"/>
  <c r="AM74" i="14" s="1"/>
  <c r="AN75" i="14" s="1"/>
  <c r="AO76" i="14" s="1"/>
  <c r="AP77" i="14" s="1"/>
  <c r="AQ78" i="14" s="1"/>
  <c r="AR79" i="14" s="1"/>
  <c r="AS80" i="14" s="1"/>
  <c r="AT81" i="14" s="1"/>
  <c r="AU82" i="14" s="1"/>
  <c r="AV83" i="14" s="1"/>
  <c r="AW84" i="14" s="1"/>
  <c r="AX85" i="14" s="1"/>
  <c r="AY86" i="14" s="1"/>
  <c r="AZ87" i="14" s="1"/>
  <c r="BA88" i="14" s="1"/>
  <c r="BB89" i="14" s="1"/>
  <c r="BC90" i="14" s="1"/>
  <c r="BD91" i="14" s="1"/>
  <c r="BE92" i="14" s="1"/>
  <c r="BF93" i="14" s="1"/>
  <c r="BG94" i="14" s="1"/>
  <c r="BH95" i="14" s="1"/>
  <c r="BI96" i="14" s="1"/>
  <c r="BJ97" i="14" s="1"/>
  <c r="BK98" i="14" s="1"/>
  <c r="BL99" i="14" s="1"/>
  <c r="BM100" i="14" s="1"/>
  <c r="BN101" i="14" s="1"/>
  <c r="BO102" i="14" s="1"/>
  <c r="BP103" i="14" s="1"/>
  <c r="BQ104" i="14" s="1"/>
  <c r="BR105" i="14" s="1"/>
  <c r="BS106" i="14" s="1"/>
  <c r="BT107" i="14" s="1"/>
  <c r="AF68" i="14"/>
  <c r="AR68" i="14"/>
  <c r="AS69" i="14" s="1"/>
  <c r="AT70" i="14" s="1"/>
  <c r="AU71" i="14" s="1"/>
  <c r="AV72" i="14" s="1"/>
  <c r="AW73" i="14" s="1"/>
  <c r="AX74" i="14" s="1"/>
  <c r="AY75" i="14" s="1"/>
  <c r="AZ76" i="14" s="1"/>
  <c r="BA77" i="14" s="1"/>
  <c r="BB78" i="14" s="1"/>
  <c r="BC79" i="14" s="1"/>
  <c r="BD80" i="14" s="1"/>
  <c r="BE81" i="14" s="1"/>
  <c r="BF82" i="14" s="1"/>
  <c r="BG83" i="14" s="1"/>
  <c r="BH84" i="14" s="1"/>
  <c r="BI85" i="14" s="1"/>
  <c r="BJ86" i="14" s="1"/>
  <c r="BK87" i="14" s="1"/>
  <c r="BL88" i="14" s="1"/>
  <c r="BM89" i="14" s="1"/>
  <c r="BN90" i="14" s="1"/>
  <c r="BO91" i="14" s="1"/>
  <c r="BP92" i="14" s="1"/>
  <c r="BQ93" i="14" s="1"/>
  <c r="BR94" i="14" s="1"/>
  <c r="BS95" i="14" s="1"/>
  <c r="BT96" i="14" s="1"/>
  <c r="BU97" i="14" s="1"/>
  <c r="BV98" i="14" s="1"/>
  <c r="BW99" i="14" s="1"/>
  <c r="BX100" i="14" s="1"/>
  <c r="BY101" i="14" s="1"/>
  <c r="BZ102" i="14" s="1"/>
  <c r="CA103" i="14" s="1"/>
  <c r="CB104" i="14" s="1"/>
  <c r="CC105" i="14" s="1"/>
  <c r="CD106" i="14" s="1"/>
  <c r="CE107" i="14" s="1"/>
  <c r="W68" i="14"/>
  <c r="X69" i="14" s="1"/>
  <c r="Y70" i="14" s="1"/>
  <c r="Z71" i="14" s="1"/>
  <c r="AA72" i="14" s="1"/>
  <c r="AB73" i="14" s="1"/>
  <c r="AC74" i="14" s="1"/>
  <c r="AD75" i="14" s="1"/>
  <c r="AE76" i="14" s="1"/>
  <c r="AF77" i="14" s="1"/>
  <c r="AG78" i="14" s="1"/>
  <c r="AH79" i="14" s="1"/>
  <c r="AI80" i="14" s="1"/>
  <c r="AJ81" i="14" s="1"/>
  <c r="AK82" i="14" s="1"/>
  <c r="AL83" i="14" s="1"/>
  <c r="AM84" i="14" s="1"/>
  <c r="AN85" i="14" s="1"/>
  <c r="AO86" i="14" s="1"/>
  <c r="AP87" i="14" s="1"/>
  <c r="AQ88" i="14" s="1"/>
  <c r="AR89" i="14" s="1"/>
  <c r="AS90" i="14" s="1"/>
  <c r="AT91" i="14" s="1"/>
  <c r="N68" i="14"/>
  <c r="O69" i="14" s="1"/>
  <c r="P70" i="14" s="1"/>
  <c r="Q71" i="14" s="1"/>
  <c r="R72" i="14" s="1"/>
  <c r="S73" i="14" s="1"/>
  <c r="T74" i="14" s="1"/>
  <c r="U75" i="14" s="1"/>
  <c r="V76" i="14" s="1"/>
  <c r="W77" i="14" s="1"/>
  <c r="X78" i="14" s="1"/>
  <c r="Y79" i="14" s="1"/>
  <c r="Z80" i="14" s="1"/>
  <c r="AV68" i="14"/>
  <c r="AW69" i="14" s="1"/>
  <c r="AX70" i="14" s="1"/>
  <c r="AY71" i="14" s="1"/>
  <c r="AZ72" i="14" s="1"/>
  <c r="BA73" i="14" s="1"/>
  <c r="BB74" i="14" s="1"/>
  <c r="BC75" i="14" s="1"/>
  <c r="BD76" i="14" s="1"/>
  <c r="BE77" i="14" s="1"/>
  <c r="BF78" i="14" s="1"/>
  <c r="BG79" i="14" s="1"/>
  <c r="BH80" i="14" s="1"/>
  <c r="BI81" i="14" s="1"/>
  <c r="BJ82" i="14" s="1"/>
  <c r="BK83" i="14" s="1"/>
  <c r="BL84" i="14" s="1"/>
  <c r="BM85" i="14" s="1"/>
  <c r="BN86" i="14" s="1"/>
  <c r="BO87" i="14" s="1"/>
  <c r="BP88" i="14" s="1"/>
  <c r="BQ89" i="14" s="1"/>
  <c r="BR90" i="14" s="1"/>
  <c r="BS91" i="14" s="1"/>
  <c r="BT92" i="14" s="1"/>
  <c r="BU93" i="14" s="1"/>
  <c r="BV94" i="14" s="1"/>
  <c r="BW95" i="14" s="1"/>
  <c r="BX96" i="14" s="1"/>
  <c r="BY97" i="14" s="1"/>
  <c r="BZ98" i="14" s="1"/>
  <c r="CA99" i="14" s="1"/>
  <c r="CB100" i="14" s="1"/>
  <c r="CC101" i="14" s="1"/>
  <c r="CD102" i="14" s="1"/>
  <c r="CE103" i="14" s="1"/>
  <c r="CF104" i="14" s="1"/>
  <c r="CG105" i="14" s="1"/>
  <c r="CH106" i="14" s="1"/>
  <c r="CI107" i="14" s="1"/>
  <c r="X68" i="14"/>
  <c r="Y69" i="14" s="1"/>
  <c r="Z70" i="14" s="1"/>
  <c r="AA71" i="14" s="1"/>
  <c r="AB72" i="14" s="1"/>
  <c r="AC73" i="14" s="1"/>
  <c r="AD74" i="14" s="1"/>
  <c r="AE75" i="14" s="1"/>
  <c r="AF76" i="14" s="1"/>
  <c r="AG77" i="14" s="1"/>
  <c r="AH78" i="14" s="1"/>
  <c r="AI79" i="14" s="1"/>
  <c r="AJ80" i="14" s="1"/>
  <c r="AK81" i="14" s="1"/>
  <c r="AL82" i="14" s="1"/>
  <c r="AM83" i="14" s="1"/>
  <c r="AN84" i="14" s="1"/>
  <c r="AO85" i="14" s="1"/>
  <c r="AP86" i="14" s="1"/>
  <c r="AQ87" i="14" s="1"/>
  <c r="AR88" i="14" s="1"/>
  <c r="AS89" i="14" s="1"/>
  <c r="AT90" i="14" s="1"/>
  <c r="AU91" i="14" s="1"/>
  <c r="AV92" i="14" s="1"/>
  <c r="AW93" i="14" s="1"/>
  <c r="AX94" i="14" s="1"/>
  <c r="AY95" i="14" s="1"/>
  <c r="AZ96" i="14" s="1"/>
  <c r="BA97" i="14" s="1"/>
  <c r="BB98" i="14" s="1"/>
  <c r="BC99" i="14" s="1"/>
  <c r="BD100" i="14" s="1"/>
  <c r="BE101" i="14" s="1"/>
  <c r="BF102" i="14" s="1"/>
  <c r="BG103" i="14" s="1"/>
  <c r="BH104" i="14" s="1"/>
  <c r="BI105" i="14" s="1"/>
  <c r="BJ106" i="14" s="1"/>
  <c r="BK107" i="14" s="1"/>
  <c r="AY68" i="14"/>
  <c r="AZ69" i="14" s="1"/>
  <c r="BA70" i="14" s="1"/>
  <c r="BB71" i="14" s="1"/>
  <c r="BC72" i="14" s="1"/>
  <c r="BD73" i="14" s="1"/>
  <c r="BE74" i="14" s="1"/>
  <c r="BF75" i="14" s="1"/>
  <c r="BG76" i="14" s="1"/>
  <c r="BH77" i="14" s="1"/>
  <c r="BI78" i="14" s="1"/>
  <c r="BJ79" i="14" s="1"/>
  <c r="BK80" i="14" s="1"/>
  <c r="BL81" i="14" s="1"/>
  <c r="BM82" i="14" s="1"/>
  <c r="BN83" i="14" s="1"/>
  <c r="BO84" i="14" s="1"/>
  <c r="BP85" i="14" s="1"/>
  <c r="BQ86" i="14" s="1"/>
  <c r="BR87" i="14" s="1"/>
  <c r="BS88" i="14" s="1"/>
  <c r="BT89" i="14" s="1"/>
  <c r="BU90" i="14" s="1"/>
  <c r="BV91" i="14" s="1"/>
  <c r="BW92" i="14" s="1"/>
  <c r="BX93" i="14" s="1"/>
  <c r="BY94" i="14" s="1"/>
  <c r="BZ95" i="14" s="1"/>
  <c r="CA96" i="14" s="1"/>
  <c r="CB97" i="14" s="1"/>
  <c r="CC98" i="14" s="1"/>
  <c r="CD99" i="14" s="1"/>
  <c r="CE100" i="14" s="1"/>
  <c r="CF101" i="14" s="1"/>
  <c r="CG102" i="14" s="1"/>
  <c r="CH103" i="14" s="1"/>
  <c r="CI104" i="14" s="1"/>
  <c r="CJ105" i="14" s="1"/>
  <c r="CK106" i="14" s="1"/>
  <c r="CL107" i="14" s="1"/>
  <c r="Y68" i="14"/>
  <c r="Z69" i="14" s="1"/>
  <c r="AA70" i="14" s="1"/>
  <c r="AB71" i="14" s="1"/>
  <c r="AC72" i="14" s="1"/>
  <c r="AD73" i="14" s="1"/>
  <c r="AE74" i="14" s="1"/>
  <c r="AF75" i="14" s="1"/>
  <c r="AG76" i="14" s="1"/>
  <c r="AH77" i="14" s="1"/>
  <c r="AI78" i="14" s="1"/>
  <c r="AJ79" i="14" s="1"/>
  <c r="AK80" i="14" s="1"/>
  <c r="AL81" i="14" s="1"/>
  <c r="AM82" i="14" s="1"/>
  <c r="AN83" i="14" s="1"/>
  <c r="AO84" i="14" s="1"/>
  <c r="AP85" i="14" s="1"/>
  <c r="AQ86" i="14" s="1"/>
  <c r="AR87" i="14" s="1"/>
  <c r="AS88" i="14" s="1"/>
  <c r="AT89" i="14" s="1"/>
  <c r="AU90" i="14" s="1"/>
  <c r="AV91" i="14" s="1"/>
  <c r="AW92" i="14" s="1"/>
  <c r="AX93" i="14" s="1"/>
  <c r="AY94" i="14" s="1"/>
  <c r="AZ95" i="14" s="1"/>
  <c r="BA96" i="14" s="1"/>
  <c r="BB97" i="14" s="1"/>
  <c r="BC98" i="14" s="1"/>
  <c r="BD99" i="14" s="1"/>
  <c r="BE100" i="14" s="1"/>
  <c r="BF101" i="14" s="1"/>
  <c r="BG102" i="14" s="1"/>
  <c r="BH103" i="14" s="1"/>
  <c r="BI104" i="14" s="1"/>
  <c r="BJ105" i="14" s="1"/>
  <c r="BK106" i="14" s="1"/>
  <c r="BL107" i="14" s="1"/>
  <c r="R68" i="14"/>
  <c r="S69" i="14" s="1"/>
  <c r="T70" i="14" s="1"/>
  <c r="U71" i="14" s="1"/>
  <c r="V72" i="14" s="1"/>
  <c r="W73" i="14" s="1"/>
  <c r="X74" i="14" s="1"/>
  <c r="Y75" i="14" s="1"/>
  <c r="Z76" i="14" s="1"/>
  <c r="P44" i="14"/>
  <c r="AF61" i="14"/>
  <c r="AG62" i="14" s="1"/>
  <c r="AH63" i="14" s="1"/>
  <c r="AI64" i="14" s="1"/>
  <c r="AJ65" i="14" s="1"/>
  <c r="AK66" i="14" s="1"/>
  <c r="AL67" i="14" s="1"/>
  <c r="H31" i="14"/>
  <c r="AG81" i="14"/>
  <c r="AH82" i="14" s="1"/>
  <c r="AI83" i="14" s="1"/>
  <c r="AJ84" i="14" s="1"/>
  <c r="AK85" i="14" s="1"/>
  <c r="AL86" i="14" s="1"/>
  <c r="AM87" i="14" s="1"/>
  <c r="AN88" i="14" s="1"/>
  <c r="AO89" i="14" s="1"/>
  <c r="AP90" i="14" s="1"/>
  <c r="AQ91" i="14" s="1"/>
  <c r="AR92" i="14" s="1"/>
  <c r="AS93" i="14" s="1"/>
  <c r="AT94" i="14" s="1"/>
  <c r="AU95" i="14" s="1"/>
  <c r="AV96" i="14" s="1"/>
  <c r="AW97" i="14" s="1"/>
  <c r="AX98" i="14" s="1"/>
  <c r="AY99" i="14" s="1"/>
  <c r="AZ100" i="14" s="1"/>
  <c r="BA101" i="14" s="1"/>
  <c r="BB102" i="14" s="1"/>
  <c r="BC103" i="14" s="1"/>
  <c r="BD104" i="14" s="1"/>
  <c r="BE105" i="14" s="1"/>
  <c r="BF106" i="14" s="1"/>
  <c r="BG107" i="14" s="1"/>
  <c r="AB101" i="14"/>
  <c r="AC102" i="14" s="1"/>
  <c r="AD103" i="14" s="1"/>
  <c r="AE104" i="14" s="1"/>
  <c r="AF105" i="14" s="1"/>
  <c r="AG106" i="14" s="1"/>
  <c r="AH107" i="14" s="1"/>
  <c r="AA61" i="14"/>
  <c r="AB62" i="14" s="1"/>
  <c r="AC63" i="14" s="1"/>
  <c r="AD64" i="14" s="1"/>
  <c r="AE65" i="14" s="1"/>
  <c r="AF66" i="14" s="1"/>
  <c r="AG67" i="14" s="1"/>
  <c r="L115" i="14"/>
  <c r="AD61" i="14"/>
  <c r="AE62" i="14" s="1"/>
  <c r="AF63" i="14" s="1"/>
  <c r="AG64" i="14" s="1"/>
  <c r="AH65" i="14" s="1"/>
  <c r="AI66" i="14" s="1"/>
  <c r="AJ67" i="14" s="1"/>
  <c r="AD81" i="14"/>
  <c r="AE82" i="14" s="1"/>
  <c r="AF83" i="14" s="1"/>
  <c r="AG84" i="14" s="1"/>
  <c r="AH85" i="14" s="1"/>
  <c r="AI86" i="14" s="1"/>
  <c r="AJ87" i="14" s="1"/>
  <c r="AK88" i="14" s="1"/>
  <c r="AL89" i="14" s="1"/>
  <c r="AM90" i="14" s="1"/>
  <c r="AN91" i="14" s="1"/>
  <c r="AO92" i="14" s="1"/>
  <c r="AP93" i="14" s="1"/>
  <c r="AQ94" i="14" s="1"/>
  <c r="AR95" i="14" s="1"/>
  <c r="AS96" i="14" s="1"/>
  <c r="AT97" i="14" s="1"/>
  <c r="AU98" i="14" s="1"/>
  <c r="AV99" i="14" s="1"/>
  <c r="AW100" i="14" s="1"/>
  <c r="AX101" i="14" s="1"/>
  <c r="AY102" i="14" s="1"/>
  <c r="AZ103" i="14" s="1"/>
  <c r="BA104" i="14" s="1"/>
  <c r="BB105" i="14" s="1"/>
  <c r="BC106" i="14" s="1"/>
  <c r="BD107" i="14" s="1"/>
  <c r="U18" i="14"/>
  <c r="V19" i="14" s="1"/>
  <c r="W20" i="14" s="1"/>
  <c r="X21" i="14" s="1"/>
  <c r="Y22" i="14" s="1"/>
  <c r="Z23" i="14" s="1"/>
  <c r="AA24" i="14" s="1"/>
  <c r="AB25" i="14" s="1"/>
  <c r="AC26" i="14" s="1"/>
  <c r="AD27" i="14" s="1"/>
  <c r="AB61" i="14"/>
  <c r="AC62" i="14" s="1"/>
  <c r="AD63" i="14" s="1"/>
  <c r="AE64" i="14" s="1"/>
  <c r="AF65" i="14" s="1"/>
  <c r="AG66" i="14" s="1"/>
  <c r="AH67" i="14" s="1"/>
  <c r="AE101" i="14"/>
  <c r="AF102" i="14" s="1"/>
  <c r="AG103" i="14" s="1"/>
  <c r="AH104" i="14" s="1"/>
  <c r="AI105" i="14" s="1"/>
  <c r="AJ106" i="14" s="1"/>
  <c r="AK107" i="14" s="1"/>
  <c r="K115" i="14"/>
  <c r="AA101" i="14"/>
  <c r="AB102" i="14" s="1"/>
  <c r="AC103" i="14" s="1"/>
  <c r="AD104" i="14" s="1"/>
  <c r="AE105" i="14" s="1"/>
  <c r="AF106" i="14" s="1"/>
  <c r="AG107" i="14" s="1"/>
  <c r="I115" i="14"/>
  <c r="J115" i="14"/>
  <c r="AC61" i="14"/>
  <c r="AD62" i="14" s="1"/>
  <c r="AE63" i="14" s="1"/>
  <c r="AF64" i="14" s="1"/>
  <c r="AG65" i="14" s="1"/>
  <c r="AH66" i="14" s="1"/>
  <c r="AI67" i="14" s="1"/>
  <c r="I18" i="14"/>
  <c r="G116" i="14"/>
  <c r="AC101" i="14"/>
  <c r="AD102" i="14" s="1"/>
  <c r="AE103" i="14" s="1"/>
  <c r="AF104" i="14" s="1"/>
  <c r="AG105" i="14" s="1"/>
  <c r="AH106" i="14" s="1"/>
  <c r="AI107" i="14" s="1"/>
  <c r="AF81" i="14"/>
  <c r="AG82" i="14" s="1"/>
  <c r="AH83" i="14" s="1"/>
  <c r="AI84" i="14" s="1"/>
  <c r="AJ85" i="14" s="1"/>
  <c r="AK86" i="14" s="1"/>
  <c r="AL87" i="14" s="1"/>
  <c r="AM88" i="14" s="1"/>
  <c r="AN89" i="14" s="1"/>
  <c r="AO90" i="14" s="1"/>
  <c r="AP91" i="14" s="1"/>
  <c r="AQ92" i="14" s="1"/>
  <c r="AR93" i="14" s="1"/>
  <c r="AS94" i="14" s="1"/>
  <c r="AT95" i="14" s="1"/>
  <c r="AU96" i="14" s="1"/>
  <c r="AV97" i="14" s="1"/>
  <c r="AW98" i="14" s="1"/>
  <c r="AX99" i="14" s="1"/>
  <c r="AY100" i="14" s="1"/>
  <c r="AZ101" i="14" s="1"/>
  <c r="BA102" i="14" s="1"/>
  <c r="BB103" i="14" s="1"/>
  <c r="BC104" i="14" s="1"/>
  <c r="BD105" i="14" s="1"/>
  <c r="BE106" i="14" s="1"/>
  <c r="BF107" i="14" s="1"/>
  <c r="AH61" i="14"/>
  <c r="AI62" i="14" s="1"/>
  <c r="AJ63" i="14" s="1"/>
  <c r="AK64" i="14" s="1"/>
  <c r="AL65" i="14" s="1"/>
  <c r="AM66" i="14" s="1"/>
  <c r="AN67" i="14" s="1"/>
  <c r="AH81" i="14"/>
  <c r="AI82" i="14" s="1"/>
  <c r="AJ83" i="14" s="1"/>
  <c r="AK84" i="14" s="1"/>
  <c r="AL85" i="14" s="1"/>
  <c r="AM86" i="14" s="1"/>
  <c r="AN87" i="14" s="1"/>
  <c r="AO88" i="14" s="1"/>
  <c r="AP89" i="14" s="1"/>
  <c r="AQ90" i="14" s="1"/>
  <c r="AR91" i="14" s="1"/>
  <c r="AS92" i="14" s="1"/>
  <c r="AT93" i="14" s="1"/>
  <c r="AU94" i="14" s="1"/>
  <c r="AV95" i="14" s="1"/>
  <c r="AW96" i="14" s="1"/>
  <c r="AX97" i="14" s="1"/>
  <c r="AY98" i="14" s="1"/>
  <c r="AZ99" i="14" s="1"/>
  <c r="BA100" i="14" s="1"/>
  <c r="BB101" i="14" s="1"/>
  <c r="BC102" i="14" s="1"/>
  <c r="BD103" i="14" s="1"/>
  <c r="BE104" i="14" s="1"/>
  <c r="BF105" i="14" s="1"/>
  <c r="BG106" i="14" s="1"/>
  <c r="BH107" i="14" s="1"/>
  <c r="AE61" i="14"/>
  <c r="AF62" i="14" s="1"/>
  <c r="AG63" i="14" s="1"/>
  <c r="AH64" i="14" s="1"/>
  <c r="AI65" i="14" s="1"/>
  <c r="AJ66" i="14" s="1"/>
  <c r="AK67" i="14" s="1"/>
  <c r="AH101" i="14"/>
  <c r="AI102" i="14" s="1"/>
  <c r="AJ103" i="14" s="1"/>
  <c r="AK104" i="14" s="1"/>
  <c r="AL105" i="14" s="1"/>
  <c r="AM106" i="14" s="1"/>
  <c r="AN107" i="14" s="1"/>
  <c r="AF101" i="14"/>
  <c r="AG102" i="14" s="1"/>
  <c r="AH103" i="14" s="1"/>
  <c r="AI104" i="14" s="1"/>
  <c r="AJ105" i="14" s="1"/>
  <c r="AK106" i="14" s="1"/>
  <c r="AL107" i="14" s="1"/>
  <c r="I116" i="14"/>
  <c r="AA81" i="14"/>
  <c r="AB82" i="14" s="1"/>
  <c r="AC83" i="14" s="1"/>
  <c r="AD84" i="14" s="1"/>
  <c r="AE85" i="14" s="1"/>
  <c r="AF86" i="14" s="1"/>
  <c r="AG87" i="14" s="1"/>
  <c r="AH88" i="14" s="1"/>
  <c r="AI89" i="14" s="1"/>
  <c r="AJ90" i="14" s="1"/>
  <c r="AK91" i="14" s="1"/>
  <c r="AL92" i="14" s="1"/>
  <c r="AM93" i="14" s="1"/>
  <c r="AN94" i="14" s="1"/>
  <c r="AO95" i="14" s="1"/>
  <c r="AP96" i="14" s="1"/>
  <c r="AQ97" i="14" s="1"/>
  <c r="AR98" i="14" s="1"/>
  <c r="AS99" i="14" s="1"/>
  <c r="AT100" i="14" s="1"/>
  <c r="AU101" i="14" s="1"/>
  <c r="AV102" i="14" s="1"/>
  <c r="AW103" i="14" s="1"/>
  <c r="AX104" i="14" s="1"/>
  <c r="AY105" i="14" s="1"/>
  <c r="AZ106" i="14" s="1"/>
  <c r="BA107" i="14" s="1"/>
  <c r="M14" i="23"/>
  <c r="R8" i="17"/>
  <c r="V7" i="17"/>
  <c r="V44" i="14"/>
  <c r="N55" i="14"/>
  <c r="M115" i="14"/>
  <c r="R44" i="14"/>
  <c r="AA77" i="14"/>
  <c r="V78" i="14"/>
  <c r="AG69" i="14"/>
  <c r="K76" i="14"/>
  <c r="J116" i="14"/>
  <c r="Y23" i="14"/>
  <c r="Z24" i="14" s="1"/>
  <c r="AA25" i="14" s="1"/>
  <c r="AB26" i="14" s="1"/>
  <c r="AC27" i="14" s="1"/>
  <c r="V23" i="14"/>
  <c r="W24" i="14" s="1"/>
  <c r="X25" i="14" s="1"/>
  <c r="Y26" i="14" s="1"/>
  <c r="Z27" i="14" s="1"/>
  <c r="U23" i="14"/>
  <c r="V24" i="14" s="1"/>
  <c r="W25" i="14" s="1"/>
  <c r="X26" i="14" s="1"/>
  <c r="Y27" i="14" s="1"/>
  <c r="V90" i="14"/>
  <c r="AV88" i="14"/>
  <c r="AD90" i="14"/>
  <c r="N90" i="14"/>
  <c r="R23" i="14"/>
  <c r="W23" i="14"/>
  <c r="X24" i="14" s="1"/>
  <c r="Y25" i="14" s="1"/>
  <c r="Z26" i="14" s="1"/>
  <c r="AA27" i="14" s="1"/>
  <c r="T23" i="14"/>
  <c r="Z87" i="14"/>
  <c r="AF89" i="14"/>
  <c r="J92" i="14"/>
  <c r="AJ91" i="14"/>
  <c r="AR90" i="14"/>
  <c r="R89" i="14"/>
  <c r="L92" i="14"/>
  <c r="H24" i="14"/>
  <c r="I2" i="14" s="1" a="1"/>
  <c r="G114" i="14"/>
  <c r="P23" i="14"/>
  <c r="X23" i="14"/>
  <c r="Y24" i="14" s="1"/>
  <c r="Z25" i="14" s="1"/>
  <c r="AA26" i="14" s="1"/>
  <c r="AB27" i="14" s="1"/>
  <c r="H100" i="14"/>
  <c r="H152" i="14" s="1"/>
  <c r="G117" i="14"/>
  <c r="AL11" i="28" l="1"/>
  <c r="AL10" i="28"/>
  <c r="AL5" i="28"/>
  <c r="AL14" i="28"/>
  <c r="AL7" i="28"/>
  <c r="AL6" i="28"/>
  <c r="AL9" i="28"/>
  <c r="AL8" i="28"/>
  <c r="AL13" i="28"/>
  <c r="AL4" i="28"/>
  <c r="AL12" i="28"/>
  <c r="AW23" i="17"/>
  <c r="AW24" i="17"/>
  <c r="AX10" i="17"/>
  <c r="AX5" i="17"/>
  <c r="AX11" i="17"/>
  <c r="AX13" i="17"/>
  <c r="AX9" i="17"/>
  <c r="AX6" i="17"/>
  <c r="AX7" i="17"/>
  <c r="AX12" i="17"/>
  <c r="AX8" i="17"/>
  <c r="AX22" i="17" s="1"/>
  <c r="AX14" i="17"/>
  <c r="AX4" i="17"/>
  <c r="AW20" i="17"/>
  <c r="AW25" i="17" s="1"/>
  <c r="AV25" i="17"/>
  <c r="AV26" i="17" s="1"/>
  <c r="AV27" i="17" s="1"/>
  <c r="AK22" i="28"/>
  <c r="AK24" i="28"/>
  <c r="AJ25" i="28"/>
  <c r="AJ26" i="28" s="1"/>
  <c r="AJ27" i="28" s="1"/>
  <c r="AK20" i="28"/>
  <c r="G12" i="28"/>
  <c r="H12" i="28" s="1"/>
  <c r="AK23" i="28"/>
  <c r="AK21" i="28"/>
  <c r="M9" i="28"/>
  <c r="L17" i="26"/>
  <c r="L15" i="22"/>
  <c r="Q12" i="12"/>
  <c r="Z15" i="24"/>
  <c r="AA14" i="24"/>
  <c r="AB14" i="24" s="1"/>
  <c r="N13" i="24"/>
  <c r="K15" i="24"/>
  <c r="L14" i="24"/>
  <c r="M14" i="24" s="1"/>
  <c r="AE28" i="14"/>
  <c r="AF29" i="14" s="1"/>
  <c r="AG30" i="14" s="1"/>
  <c r="AH31" i="14" s="1"/>
  <c r="AI32" i="14" s="1"/>
  <c r="AJ33" i="14" s="1"/>
  <c r="AK34" i="14" s="1"/>
  <c r="AL35" i="14" s="1"/>
  <c r="AM36" i="14" s="1"/>
  <c r="AN37" i="14" s="1"/>
  <c r="AO38" i="14" s="1"/>
  <c r="AP39" i="14" s="1"/>
  <c r="AQ40" i="14" s="1"/>
  <c r="AR41" i="14" s="1"/>
  <c r="AS42" i="14" s="1"/>
  <c r="AT43" i="14" s="1"/>
  <c r="AU44" i="14" s="1"/>
  <c r="AV45" i="14" s="1"/>
  <c r="AW46" i="14" s="1"/>
  <c r="AX47" i="14" s="1"/>
  <c r="AY48" i="14" s="1"/>
  <c r="AZ49" i="14" s="1"/>
  <c r="BA50" i="14" s="1"/>
  <c r="BB51" i="14" s="1"/>
  <c r="BC52" i="14" s="1"/>
  <c r="BD53" i="14" s="1"/>
  <c r="BE54" i="14" s="1"/>
  <c r="BF55" i="14" s="1"/>
  <c r="BG56" i="14" s="1"/>
  <c r="BH57" i="14" s="1"/>
  <c r="BI58" i="14" s="1"/>
  <c r="BJ59" i="14" s="1"/>
  <c r="BK60" i="14" s="1"/>
  <c r="BL61" i="14" s="1"/>
  <c r="BM62" i="14" s="1"/>
  <c r="AC28" i="14"/>
  <c r="AD29" i="14" s="1"/>
  <c r="AE30" i="14" s="1"/>
  <c r="AF31" i="14" s="1"/>
  <c r="AG32" i="14" s="1"/>
  <c r="AH33" i="14" s="1"/>
  <c r="AI34" i="14" s="1"/>
  <c r="AJ35" i="14" s="1"/>
  <c r="AK36" i="14" s="1"/>
  <c r="AL37" i="14" s="1"/>
  <c r="AM38" i="14" s="1"/>
  <c r="AN39" i="14" s="1"/>
  <c r="AO40" i="14" s="1"/>
  <c r="AP41" i="14" s="1"/>
  <c r="AQ42" i="14" s="1"/>
  <c r="AA28" i="14"/>
  <c r="AB29" i="14" s="1"/>
  <c r="AC30" i="14" s="1"/>
  <c r="AD31" i="14" s="1"/>
  <c r="AE32" i="14" s="1"/>
  <c r="AF33" i="14" s="1"/>
  <c r="AG34" i="14" s="1"/>
  <c r="AH35" i="14" s="1"/>
  <c r="AI36" i="14" s="1"/>
  <c r="AJ37" i="14" s="1"/>
  <c r="AK38" i="14" s="1"/>
  <c r="AL39" i="14" s="1"/>
  <c r="AM40" i="14" s="1"/>
  <c r="AN41" i="14" s="1"/>
  <c r="AO42" i="14" s="1"/>
  <c r="AJ68" i="14"/>
  <c r="AK69" i="14" s="1"/>
  <c r="AL70" i="14" s="1"/>
  <c r="AM71" i="14" s="1"/>
  <c r="AN72" i="14" s="1"/>
  <c r="AO73" i="14" s="1"/>
  <c r="AP74" i="14" s="1"/>
  <c r="AQ75" i="14" s="1"/>
  <c r="AR76" i="14" s="1"/>
  <c r="AS77" i="14" s="1"/>
  <c r="AT78" i="14" s="1"/>
  <c r="AU79" i="14" s="1"/>
  <c r="AV80" i="14" s="1"/>
  <c r="AW81" i="14" s="1"/>
  <c r="AX82" i="14" s="1"/>
  <c r="AY83" i="14" s="1"/>
  <c r="AZ84" i="14" s="1"/>
  <c r="BA85" i="14" s="1"/>
  <c r="BB86" i="14" s="1"/>
  <c r="BC87" i="14" s="1"/>
  <c r="BD88" i="14" s="1"/>
  <c r="BE89" i="14" s="1"/>
  <c r="BF90" i="14" s="1"/>
  <c r="BG91" i="14" s="1"/>
  <c r="BH92" i="14" s="1"/>
  <c r="BI93" i="14" s="1"/>
  <c r="BJ94" i="14" s="1"/>
  <c r="BK95" i="14" s="1"/>
  <c r="BL96" i="14" s="1"/>
  <c r="BM97" i="14" s="1"/>
  <c r="BN98" i="14" s="1"/>
  <c r="BO99" i="14" s="1"/>
  <c r="BP100" i="14" s="1"/>
  <c r="BQ101" i="14" s="1"/>
  <c r="BR102" i="14" s="1"/>
  <c r="BS103" i="14" s="1"/>
  <c r="BT104" i="14" s="1"/>
  <c r="BU105" i="14" s="1"/>
  <c r="BV106" i="14" s="1"/>
  <c r="BW107" i="14" s="1"/>
  <c r="AB28" i="14"/>
  <c r="AC29" i="14" s="1"/>
  <c r="AD30" i="14" s="1"/>
  <c r="AE31" i="14" s="1"/>
  <c r="AF32" i="14" s="1"/>
  <c r="AG33" i="14" s="1"/>
  <c r="AH34" i="14" s="1"/>
  <c r="AI35" i="14" s="1"/>
  <c r="AJ36" i="14" s="1"/>
  <c r="AK37" i="14" s="1"/>
  <c r="AL38" i="14" s="1"/>
  <c r="AM39" i="14" s="1"/>
  <c r="AN40" i="14" s="1"/>
  <c r="AO41" i="14" s="1"/>
  <c r="AP42" i="14" s="1"/>
  <c r="AQ43" i="14" s="1"/>
  <c r="AR44" i="14" s="1"/>
  <c r="AS45" i="14" s="1"/>
  <c r="AT46" i="14" s="1"/>
  <c r="AU47" i="14" s="1"/>
  <c r="AV48" i="14" s="1"/>
  <c r="AW49" i="14" s="1"/>
  <c r="AX50" i="14" s="1"/>
  <c r="AY51" i="14" s="1"/>
  <c r="AZ52" i="14" s="1"/>
  <c r="BA53" i="14" s="1"/>
  <c r="BB54" i="14" s="1"/>
  <c r="BC55" i="14" s="1"/>
  <c r="BD56" i="14" s="1"/>
  <c r="BE57" i="14" s="1"/>
  <c r="BF58" i="14" s="1"/>
  <c r="BG59" i="14" s="1"/>
  <c r="BH60" i="14" s="1"/>
  <c r="BI61" i="14" s="1"/>
  <c r="BJ62" i="14" s="1"/>
  <c r="T116" i="14"/>
  <c r="AD28" i="14"/>
  <c r="AE29" i="14" s="1"/>
  <c r="AF30" i="14" s="1"/>
  <c r="AG31" i="14" s="1"/>
  <c r="AH32" i="14" s="1"/>
  <c r="AI33" i="14" s="1"/>
  <c r="AJ34" i="14" s="1"/>
  <c r="AK35" i="14" s="1"/>
  <c r="AL36" i="14" s="1"/>
  <c r="AM37" i="14" s="1"/>
  <c r="AN38" i="14" s="1"/>
  <c r="AO39" i="14" s="1"/>
  <c r="AP40" i="14" s="1"/>
  <c r="AQ41" i="14" s="1"/>
  <c r="AR42" i="14" s="1"/>
  <c r="S116" i="14"/>
  <c r="Q116" i="14"/>
  <c r="AM68" i="14"/>
  <c r="AN69" i="14" s="1"/>
  <c r="AO70" i="14" s="1"/>
  <c r="AP71" i="14" s="1"/>
  <c r="AQ72" i="14" s="1"/>
  <c r="AR73" i="14" s="1"/>
  <c r="AS74" i="14" s="1"/>
  <c r="AT75" i="14" s="1"/>
  <c r="AU76" i="14" s="1"/>
  <c r="AV77" i="14" s="1"/>
  <c r="AW78" i="14" s="1"/>
  <c r="AX79" i="14" s="1"/>
  <c r="AY80" i="14" s="1"/>
  <c r="AZ81" i="14" s="1"/>
  <c r="BA82" i="14" s="1"/>
  <c r="BB83" i="14" s="1"/>
  <c r="BC84" i="14" s="1"/>
  <c r="BD85" i="14" s="1"/>
  <c r="BE86" i="14" s="1"/>
  <c r="BF87" i="14" s="1"/>
  <c r="BG88" i="14" s="1"/>
  <c r="BH89" i="14" s="1"/>
  <c r="BI90" i="14" s="1"/>
  <c r="BJ91" i="14" s="1"/>
  <c r="BK92" i="14" s="1"/>
  <c r="BL93" i="14" s="1"/>
  <c r="BM94" i="14" s="1"/>
  <c r="BN95" i="14" s="1"/>
  <c r="BO96" i="14" s="1"/>
  <c r="BP97" i="14" s="1"/>
  <c r="BQ98" i="14" s="1"/>
  <c r="BR99" i="14" s="1"/>
  <c r="BS100" i="14" s="1"/>
  <c r="BT101" i="14" s="1"/>
  <c r="BU102" i="14" s="1"/>
  <c r="BV103" i="14" s="1"/>
  <c r="BW104" i="14" s="1"/>
  <c r="BX105" i="14" s="1"/>
  <c r="BY106" i="14" s="1"/>
  <c r="BZ107" i="14" s="1"/>
  <c r="AI68" i="14"/>
  <c r="AJ69" i="14" s="1"/>
  <c r="AK70" i="14" s="1"/>
  <c r="AL71" i="14" s="1"/>
  <c r="AM72" i="14" s="1"/>
  <c r="AN73" i="14" s="1"/>
  <c r="AO74" i="14" s="1"/>
  <c r="AP75" i="14" s="1"/>
  <c r="AQ76" i="14" s="1"/>
  <c r="AR77" i="14" s="1"/>
  <c r="AS78" i="14" s="1"/>
  <c r="AT79" i="14" s="1"/>
  <c r="AU80" i="14" s="1"/>
  <c r="AV81" i="14" s="1"/>
  <c r="AW82" i="14" s="1"/>
  <c r="AX83" i="14" s="1"/>
  <c r="AY84" i="14" s="1"/>
  <c r="AZ85" i="14" s="1"/>
  <c r="BA86" i="14" s="1"/>
  <c r="BB87" i="14" s="1"/>
  <c r="BC88" i="14" s="1"/>
  <c r="BD89" i="14" s="1"/>
  <c r="BE90" i="14" s="1"/>
  <c r="AL68" i="14"/>
  <c r="AM69" i="14" s="1"/>
  <c r="AN70" i="14" s="1"/>
  <c r="AO71" i="14" s="1"/>
  <c r="AP72" i="14" s="1"/>
  <c r="AQ73" i="14" s="1"/>
  <c r="AR74" i="14" s="1"/>
  <c r="AS75" i="14" s="1"/>
  <c r="AT76" i="14" s="1"/>
  <c r="AU77" i="14" s="1"/>
  <c r="AV78" i="14" s="1"/>
  <c r="AW79" i="14" s="1"/>
  <c r="AX80" i="14" s="1"/>
  <c r="AY81" i="14" s="1"/>
  <c r="AZ82" i="14" s="1"/>
  <c r="BA83" i="14" s="1"/>
  <c r="BB84" i="14" s="1"/>
  <c r="BC85" i="14" s="1"/>
  <c r="BD86" i="14" s="1"/>
  <c r="BE87" i="14" s="1"/>
  <c r="BF88" i="14" s="1"/>
  <c r="BG89" i="14" s="1"/>
  <c r="BH90" i="14" s="1"/>
  <c r="BI91" i="14" s="1"/>
  <c r="BJ92" i="14" s="1"/>
  <c r="BK93" i="14" s="1"/>
  <c r="BL94" i="14" s="1"/>
  <c r="BM95" i="14" s="1"/>
  <c r="BN96" i="14" s="1"/>
  <c r="BO97" i="14" s="1"/>
  <c r="BP98" i="14" s="1"/>
  <c r="BQ99" i="14" s="1"/>
  <c r="BR100" i="14" s="1"/>
  <c r="BS101" i="14" s="1"/>
  <c r="BT102" i="14" s="1"/>
  <c r="BU103" i="14" s="1"/>
  <c r="BV104" i="14" s="1"/>
  <c r="BW105" i="14" s="1"/>
  <c r="BX106" i="14" s="1"/>
  <c r="BY107" i="14" s="1"/>
  <c r="I32" i="14"/>
  <c r="H151" i="14"/>
  <c r="AO68" i="14"/>
  <c r="AP69" i="14" s="1"/>
  <c r="AQ70" i="14" s="1"/>
  <c r="AR71" i="14" s="1"/>
  <c r="O29" i="14"/>
  <c r="R116" i="14"/>
  <c r="AK68" i="14"/>
  <c r="AL69" i="14" s="1"/>
  <c r="AM70" i="14" s="1"/>
  <c r="AN71" i="14" s="1"/>
  <c r="AO72" i="14" s="1"/>
  <c r="AP73" i="14" s="1"/>
  <c r="AQ74" i="14" s="1"/>
  <c r="AR75" i="14" s="1"/>
  <c r="AS76" i="14" s="1"/>
  <c r="AT77" i="14" s="1"/>
  <c r="AU78" i="14" s="1"/>
  <c r="AV79" i="14" s="1"/>
  <c r="AW80" i="14" s="1"/>
  <c r="AX81" i="14" s="1"/>
  <c r="AY82" i="14" s="1"/>
  <c r="AZ83" i="14" s="1"/>
  <c r="BA84" i="14" s="1"/>
  <c r="BB85" i="14" s="1"/>
  <c r="BC86" i="14" s="1"/>
  <c r="BD87" i="14" s="1"/>
  <c r="BE88" i="14" s="1"/>
  <c r="BF89" i="14" s="1"/>
  <c r="BG90" i="14" s="1"/>
  <c r="BH91" i="14" s="1"/>
  <c r="BI92" i="14" s="1"/>
  <c r="BJ93" i="14" s="1"/>
  <c r="BK94" i="14" s="1"/>
  <c r="BL95" i="14" s="1"/>
  <c r="BM96" i="14" s="1"/>
  <c r="BN97" i="14" s="1"/>
  <c r="BO98" i="14" s="1"/>
  <c r="BP99" i="14" s="1"/>
  <c r="BQ100" i="14" s="1"/>
  <c r="BR101" i="14" s="1"/>
  <c r="BS102" i="14" s="1"/>
  <c r="BT103" i="14" s="1"/>
  <c r="BU104" i="14" s="1"/>
  <c r="BV105" i="14" s="1"/>
  <c r="BW106" i="14" s="1"/>
  <c r="BX107" i="14" s="1"/>
  <c r="AH68" i="14"/>
  <c r="AI69" i="14" s="1"/>
  <c r="AJ70" i="14" s="1"/>
  <c r="AK71" i="14" s="1"/>
  <c r="AL72" i="14" s="1"/>
  <c r="AM73" i="14" s="1"/>
  <c r="AN74" i="14" s="1"/>
  <c r="AO75" i="14" s="1"/>
  <c r="AP76" i="14" s="1"/>
  <c r="AQ77" i="14" s="1"/>
  <c r="AR78" i="14" s="1"/>
  <c r="AS79" i="14" s="1"/>
  <c r="AT80" i="14" s="1"/>
  <c r="AU81" i="14" s="1"/>
  <c r="AV82" i="14" s="1"/>
  <c r="AW83" i="14" s="1"/>
  <c r="AX84" i="14" s="1"/>
  <c r="AY85" i="14" s="1"/>
  <c r="AZ86" i="14" s="1"/>
  <c r="BA87" i="14" s="1"/>
  <c r="BB88" i="14" s="1"/>
  <c r="BC89" i="14" s="1"/>
  <c r="BD90" i="14" s="1"/>
  <c r="BE91" i="14" s="1"/>
  <c r="BF92" i="14" s="1"/>
  <c r="BG93" i="14" s="1"/>
  <c r="BH94" i="14" s="1"/>
  <c r="BI95" i="14" s="1"/>
  <c r="BJ96" i="14" s="1"/>
  <c r="BK97" i="14" s="1"/>
  <c r="BL98" i="14" s="1"/>
  <c r="BM99" i="14" s="1"/>
  <c r="BN100" i="14" s="1"/>
  <c r="BO101" i="14" s="1"/>
  <c r="BP102" i="14" s="1"/>
  <c r="BQ103" i="14" s="1"/>
  <c r="BR104" i="14" s="1"/>
  <c r="BS105" i="14" s="1"/>
  <c r="BT106" i="14" s="1"/>
  <c r="BU107" i="14" s="1"/>
  <c r="Z28" i="14"/>
  <c r="AA29" i="14" s="1"/>
  <c r="AB30" i="14" s="1"/>
  <c r="AC31" i="14" s="1"/>
  <c r="AD32" i="14" s="1"/>
  <c r="AE33" i="14" s="1"/>
  <c r="AF34" i="14" s="1"/>
  <c r="AG35" i="14" s="1"/>
  <c r="AH36" i="14" s="1"/>
  <c r="AI37" i="14" s="1"/>
  <c r="AJ38" i="14" s="1"/>
  <c r="AK39" i="14" s="1"/>
  <c r="AL40" i="14" s="1"/>
  <c r="AM41" i="14" s="1"/>
  <c r="AN42" i="14" s="1"/>
  <c r="Q45" i="14"/>
  <c r="R46" i="14" s="1"/>
  <c r="S47" i="14" s="1"/>
  <c r="T48" i="14" s="1"/>
  <c r="U49" i="14" s="1"/>
  <c r="V50" i="14" s="1"/>
  <c r="W51" i="14" s="1"/>
  <c r="X52" i="14" s="1"/>
  <c r="Y53" i="14" s="1"/>
  <c r="Z54" i="14" s="1"/>
  <c r="AA55" i="14" s="1"/>
  <c r="AB56" i="14" s="1"/>
  <c r="AC57" i="14" s="1"/>
  <c r="AD58" i="14" s="1"/>
  <c r="AE59" i="14" s="1"/>
  <c r="AF60" i="14" s="1"/>
  <c r="J19" i="14"/>
  <c r="M15" i="23"/>
  <c r="AA6" i="17"/>
  <c r="AA7" i="17"/>
  <c r="AB7" i="17" s="1"/>
  <c r="U8" i="17"/>
  <c r="R9" i="17"/>
  <c r="W45" i="14"/>
  <c r="S45" i="14"/>
  <c r="O56" i="14"/>
  <c r="N115" i="14"/>
  <c r="AS72" i="14"/>
  <c r="W79" i="14"/>
  <c r="L77" i="14"/>
  <c r="K116" i="14"/>
  <c r="AH70" i="14"/>
  <c r="AB78" i="14"/>
  <c r="O91" i="14"/>
  <c r="AM91" i="14"/>
  <c r="W91" i="14"/>
  <c r="AU92" i="14"/>
  <c r="AP43" i="14"/>
  <c r="AQ44" i="14" s="1"/>
  <c r="AR45" i="14" s="1"/>
  <c r="AS46" i="14" s="1"/>
  <c r="AT47" i="14" s="1"/>
  <c r="AU48" i="14" s="1"/>
  <c r="AV49" i="14" s="1"/>
  <c r="AW50" i="14" s="1"/>
  <c r="AX51" i="14" s="1"/>
  <c r="AY52" i="14" s="1"/>
  <c r="AZ53" i="14" s="1"/>
  <c r="BA54" i="14" s="1"/>
  <c r="BB55" i="14" s="1"/>
  <c r="BC56" i="14" s="1"/>
  <c r="BD57" i="14" s="1"/>
  <c r="BE58" i="14" s="1"/>
  <c r="BF59" i="14" s="1"/>
  <c r="BG60" i="14" s="1"/>
  <c r="BH61" i="14" s="1"/>
  <c r="BI62" i="14" s="1"/>
  <c r="I101" i="14"/>
  <c r="I152" i="14" s="1"/>
  <c r="H117" i="14"/>
  <c r="AR43" i="14"/>
  <c r="AS44" i="14" s="1"/>
  <c r="AT45" i="14" s="1"/>
  <c r="AU46" i="14" s="1"/>
  <c r="AV47" i="14" s="1"/>
  <c r="AW48" i="14" s="1"/>
  <c r="AX49" i="14" s="1"/>
  <c r="AY50" i="14" s="1"/>
  <c r="AZ51" i="14" s="1"/>
  <c r="BA52" i="14" s="1"/>
  <c r="BB53" i="14" s="1"/>
  <c r="BC54" i="14" s="1"/>
  <c r="BD55" i="14" s="1"/>
  <c r="BE56" i="14" s="1"/>
  <c r="BF57" i="14" s="1"/>
  <c r="BG58" i="14" s="1"/>
  <c r="BH59" i="14" s="1"/>
  <c r="BI60" i="14" s="1"/>
  <c r="BJ61" i="14" s="1"/>
  <c r="BK62" i="14" s="1"/>
  <c r="I25" i="14"/>
  <c r="J2" i="14" s="1" a="1"/>
  <c r="H114" i="14"/>
  <c r="S90" i="14"/>
  <c r="AK92" i="14"/>
  <c r="AG90" i="14"/>
  <c r="U24" i="14"/>
  <c r="V25" i="14" s="1"/>
  <c r="BM90" i="14"/>
  <c r="AS43" i="14"/>
  <c r="AT44" i="14" s="1"/>
  <c r="AU45" i="14" s="1"/>
  <c r="AV46" i="14" s="1"/>
  <c r="AW47" i="14" s="1"/>
  <c r="AX48" i="14" s="1"/>
  <c r="AY49" i="14" s="1"/>
  <c r="AZ50" i="14" s="1"/>
  <c r="BA51" i="14" s="1"/>
  <c r="BB52" i="14" s="1"/>
  <c r="BC53" i="14" s="1"/>
  <c r="BD54" i="14" s="1"/>
  <c r="BE55" i="14" s="1"/>
  <c r="BF56" i="14" s="1"/>
  <c r="BG57" i="14" s="1"/>
  <c r="BH58" i="14" s="1"/>
  <c r="BI59" i="14" s="1"/>
  <c r="BJ60" i="14" s="1"/>
  <c r="BK61" i="14" s="1"/>
  <c r="BL62" i="14" s="1"/>
  <c r="AE91" i="14"/>
  <c r="AW89" i="14"/>
  <c r="AO43" i="14"/>
  <c r="AP44" i="14" s="1"/>
  <c r="AQ45" i="14" s="1"/>
  <c r="AR46" i="14" s="1"/>
  <c r="AS47" i="14" s="1"/>
  <c r="AT48" i="14" s="1"/>
  <c r="AU49" i="14" s="1"/>
  <c r="AV50" i="14" s="1"/>
  <c r="AW51" i="14" s="1"/>
  <c r="AX52" i="14" s="1"/>
  <c r="AY53" i="14" s="1"/>
  <c r="AZ54" i="14" s="1"/>
  <c r="BA55" i="14" s="1"/>
  <c r="BB56" i="14" s="1"/>
  <c r="BC57" i="14" s="1"/>
  <c r="BD58" i="14" s="1"/>
  <c r="BE59" i="14" s="1"/>
  <c r="BF60" i="14" s="1"/>
  <c r="BG61" i="14" s="1"/>
  <c r="BH62" i="14" s="1"/>
  <c r="Q24" i="14"/>
  <c r="M93" i="14"/>
  <c r="AS91" i="14"/>
  <c r="K93" i="14"/>
  <c r="AA88" i="14"/>
  <c r="S24" i="14"/>
  <c r="AM7" i="28" l="1"/>
  <c r="AM5" i="28"/>
  <c r="AM13" i="28"/>
  <c r="AM4" i="28"/>
  <c r="AM14" i="28"/>
  <c r="AM12" i="28"/>
  <c r="AM11" i="28"/>
  <c r="AM10" i="28"/>
  <c r="AM9" i="28"/>
  <c r="AM8" i="28"/>
  <c r="AM6" i="28"/>
  <c r="O4" i="28"/>
  <c r="P4" i="28" s="1"/>
  <c r="AX24" i="17"/>
  <c r="AX21" i="17"/>
  <c r="AB6" i="17"/>
  <c r="AX23" i="17"/>
  <c r="AY8" i="17"/>
  <c r="AY14" i="17"/>
  <c r="AY13" i="17"/>
  <c r="AY5" i="17"/>
  <c r="AY9" i="17"/>
  <c r="AY7" i="17"/>
  <c r="AY11" i="17"/>
  <c r="AY6" i="17"/>
  <c r="AY10" i="17"/>
  <c r="AX20" i="17"/>
  <c r="AY4" i="17"/>
  <c r="AY12" i="17"/>
  <c r="AW26" i="17"/>
  <c r="AW27" i="17" s="1"/>
  <c r="AL22" i="28"/>
  <c r="AL23" i="28"/>
  <c r="G13" i="28"/>
  <c r="H13" i="28" s="1"/>
  <c r="AL21" i="28"/>
  <c r="AK25" i="28"/>
  <c r="AK26" i="28" s="1"/>
  <c r="AK27" i="28" s="1"/>
  <c r="AL24" i="28"/>
  <c r="AL20" i="28"/>
  <c r="L18" i="26"/>
  <c r="L16" i="22"/>
  <c r="Q13" i="12"/>
  <c r="R11" i="12"/>
  <c r="Z16" i="24"/>
  <c r="AA15" i="24"/>
  <c r="AB15" i="24" s="1"/>
  <c r="N14" i="24"/>
  <c r="K16" i="24"/>
  <c r="L15" i="24"/>
  <c r="M15" i="24" s="1"/>
  <c r="J33" i="14"/>
  <c r="I151" i="14"/>
  <c r="P30" i="14"/>
  <c r="K20" i="14"/>
  <c r="AG61" i="14"/>
  <c r="M16" i="23"/>
  <c r="V8" i="17"/>
  <c r="U9" i="17"/>
  <c r="R10" i="17"/>
  <c r="T46" i="14"/>
  <c r="P57" i="14"/>
  <c r="O115" i="14"/>
  <c r="X46" i="14"/>
  <c r="AI71" i="14"/>
  <c r="X80" i="14"/>
  <c r="AC79" i="14"/>
  <c r="M78" i="14"/>
  <c r="L116" i="14"/>
  <c r="AT73" i="14"/>
  <c r="AU74" i="14" s="1"/>
  <c r="AV75" i="14" s="1"/>
  <c r="AW76" i="14" s="1"/>
  <c r="AX77" i="14" s="1"/>
  <c r="AY78" i="14" s="1"/>
  <c r="AZ79" i="14" s="1"/>
  <c r="BA80" i="14" s="1"/>
  <c r="BB81" i="14" s="1"/>
  <c r="BC82" i="14" s="1"/>
  <c r="BD83" i="14" s="1"/>
  <c r="BE84" i="14" s="1"/>
  <c r="BF85" i="14" s="1"/>
  <c r="BG86" i="14" s="1"/>
  <c r="BH87" i="14" s="1"/>
  <c r="BI88" i="14" s="1"/>
  <c r="BJ89" i="14" s="1"/>
  <c r="BK90" i="14" s="1"/>
  <c r="BL91" i="14" s="1"/>
  <c r="BM92" i="14" s="1"/>
  <c r="BN93" i="14" s="1"/>
  <c r="BO94" i="14" s="1"/>
  <c r="BP95" i="14" s="1"/>
  <c r="BQ96" i="14" s="1"/>
  <c r="BR97" i="14" s="1"/>
  <c r="BS98" i="14" s="1"/>
  <c r="BT99" i="14" s="1"/>
  <c r="BU100" i="14" s="1"/>
  <c r="BV101" i="14" s="1"/>
  <c r="BW102" i="14" s="1"/>
  <c r="BX103" i="14" s="1"/>
  <c r="BY104" i="14" s="1"/>
  <c r="BZ105" i="14" s="1"/>
  <c r="CA106" i="14" s="1"/>
  <c r="CB107" i="14" s="1"/>
  <c r="BI63" i="14"/>
  <c r="BJ64" i="14" s="1"/>
  <c r="BK65" i="14" s="1"/>
  <c r="BL66" i="14" s="1"/>
  <c r="BM67" i="14" s="1"/>
  <c r="BN68" i="14" s="1"/>
  <c r="BO69" i="14" s="1"/>
  <c r="BP70" i="14" s="1"/>
  <c r="BQ71" i="14" s="1"/>
  <c r="BR72" i="14" s="1"/>
  <c r="BS73" i="14" s="1"/>
  <c r="BT74" i="14" s="1"/>
  <c r="BU75" i="14" s="1"/>
  <c r="BV76" i="14" s="1"/>
  <c r="BW77" i="14" s="1"/>
  <c r="BX78" i="14" s="1"/>
  <c r="BY79" i="14" s="1"/>
  <c r="BZ80" i="14" s="1"/>
  <c r="CA81" i="14" s="1"/>
  <c r="CB82" i="14" s="1"/>
  <c r="J26" i="14"/>
  <c r="K2" i="14" s="1" a="1"/>
  <c r="I114" i="14"/>
  <c r="AB89" i="14"/>
  <c r="BJ63" i="14"/>
  <c r="BK64" i="14" s="1"/>
  <c r="BL65" i="14" s="1"/>
  <c r="BM66" i="14" s="1"/>
  <c r="BN67" i="14" s="1"/>
  <c r="BO68" i="14" s="1"/>
  <c r="BP69" i="14" s="1"/>
  <c r="BQ70" i="14" s="1"/>
  <c r="BR71" i="14" s="1"/>
  <c r="BS72" i="14" s="1"/>
  <c r="BT73" i="14" s="1"/>
  <c r="BU74" i="14" s="1"/>
  <c r="BV75" i="14" s="1"/>
  <c r="BW76" i="14" s="1"/>
  <c r="BX77" i="14" s="1"/>
  <c r="BY78" i="14" s="1"/>
  <c r="BZ79" i="14" s="1"/>
  <c r="CA80" i="14" s="1"/>
  <c r="CB81" i="14" s="1"/>
  <c r="CC82" i="14" s="1"/>
  <c r="X92" i="14"/>
  <c r="P92" i="14"/>
  <c r="J102" i="14"/>
  <c r="J152" i="14" s="1"/>
  <c r="I117" i="14"/>
  <c r="T25" i="14"/>
  <c r="AT92" i="14"/>
  <c r="R25" i="14"/>
  <c r="AX90" i="14"/>
  <c r="BN91" i="14"/>
  <c r="BO92" i="14" s="1"/>
  <c r="BP93" i="14" s="1"/>
  <c r="BQ94" i="14" s="1"/>
  <c r="BR95" i="14" s="1"/>
  <c r="BS96" i="14" s="1"/>
  <c r="BT97" i="14" s="1"/>
  <c r="BU98" i="14" s="1"/>
  <c r="BV99" i="14" s="1"/>
  <c r="BW100" i="14" s="1"/>
  <c r="BX101" i="14" s="1"/>
  <c r="BY102" i="14" s="1"/>
  <c r="BZ103" i="14" s="1"/>
  <c r="CA104" i="14" s="1"/>
  <c r="CB105" i="14" s="1"/>
  <c r="CC106" i="14" s="1"/>
  <c r="CD107" i="14" s="1"/>
  <c r="BK63" i="14"/>
  <c r="BL64" i="14" s="1"/>
  <c r="BM65" i="14" s="1"/>
  <c r="BN66" i="14" s="1"/>
  <c r="BO67" i="14" s="1"/>
  <c r="BP68" i="14" s="1"/>
  <c r="BQ69" i="14" s="1"/>
  <c r="BR70" i="14" s="1"/>
  <c r="BS71" i="14" s="1"/>
  <c r="BT72" i="14" s="1"/>
  <c r="BU73" i="14" s="1"/>
  <c r="BV74" i="14" s="1"/>
  <c r="BW75" i="14" s="1"/>
  <c r="BX76" i="14" s="1"/>
  <c r="BY77" i="14" s="1"/>
  <c r="BZ78" i="14" s="1"/>
  <c r="CA79" i="14" s="1"/>
  <c r="CB80" i="14" s="1"/>
  <c r="CC81" i="14" s="1"/>
  <c r="CD82" i="14" s="1"/>
  <c r="L94" i="14"/>
  <c r="N94" i="14"/>
  <c r="BN63" i="14"/>
  <c r="BO64" i="14" s="1"/>
  <c r="BP65" i="14" s="1"/>
  <c r="BQ66" i="14" s="1"/>
  <c r="BR67" i="14" s="1"/>
  <c r="BS68" i="14" s="1"/>
  <c r="BT69" i="14" s="1"/>
  <c r="BU70" i="14" s="1"/>
  <c r="BV71" i="14" s="1"/>
  <c r="BW72" i="14" s="1"/>
  <c r="BX73" i="14" s="1"/>
  <c r="BY74" i="14" s="1"/>
  <c r="BZ75" i="14" s="1"/>
  <c r="CA76" i="14" s="1"/>
  <c r="CB77" i="14" s="1"/>
  <c r="CC78" i="14" s="1"/>
  <c r="CD79" i="14" s="1"/>
  <c r="CE80" i="14" s="1"/>
  <c r="CF81" i="14" s="1"/>
  <c r="CG82" i="14" s="1"/>
  <c r="AF92" i="14"/>
  <c r="W26" i="14"/>
  <c r="AL93" i="14"/>
  <c r="T91" i="14"/>
  <c r="BL63" i="14"/>
  <c r="BM64" i="14" s="1"/>
  <c r="BN65" i="14" s="1"/>
  <c r="BO66" i="14" s="1"/>
  <c r="BP67" i="14" s="1"/>
  <c r="BQ68" i="14" s="1"/>
  <c r="BR69" i="14" s="1"/>
  <c r="BS70" i="14" s="1"/>
  <c r="BT71" i="14" s="1"/>
  <c r="BU72" i="14" s="1"/>
  <c r="BV73" i="14" s="1"/>
  <c r="BW74" i="14" s="1"/>
  <c r="BX75" i="14" s="1"/>
  <c r="BY76" i="14" s="1"/>
  <c r="BZ77" i="14" s="1"/>
  <c r="CA78" i="14" s="1"/>
  <c r="CB79" i="14" s="1"/>
  <c r="CC80" i="14" s="1"/>
  <c r="CD81" i="14" s="1"/>
  <c r="CE82" i="14" s="1"/>
  <c r="AV93" i="14"/>
  <c r="AN92" i="14"/>
  <c r="BF91" i="14"/>
  <c r="BM63" i="14"/>
  <c r="BN64" i="14" s="1"/>
  <c r="BO65" i="14" s="1"/>
  <c r="BP66" i="14" s="1"/>
  <c r="BQ67" i="14" s="1"/>
  <c r="BR68" i="14" s="1"/>
  <c r="BS69" i="14" s="1"/>
  <c r="BT70" i="14" s="1"/>
  <c r="BU71" i="14" s="1"/>
  <c r="BV72" i="14" s="1"/>
  <c r="BW73" i="14" s="1"/>
  <c r="BX74" i="14" s="1"/>
  <c r="BY75" i="14" s="1"/>
  <c r="BZ76" i="14" s="1"/>
  <c r="CA77" i="14" s="1"/>
  <c r="CB78" i="14" s="1"/>
  <c r="CC79" i="14" s="1"/>
  <c r="CD80" i="14" s="1"/>
  <c r="CE81" i="14" s="1"/>
  <c r="CF82" i="14" s="1"/>
  <c r="AH91" i="14"/>
  <c r="AN7" i="28" l="1"/>
  <c r="AN4" i="28"/>
  <c r="AN6" i="28"/>
  <c r="AN5" i="28"/>
  <c r="AN14" i="28"/>
  <c r="AN13" i="28"/>
  <c r="AN12" i="28"/>
  <c r="AN9" i="28"/>
  <c r="AN8" i="28"/>
  <c r="AN11" i="28"/>
  <c r="AN10" i="28"/>
  <c r="AM22" i="28"/>
  <c r="AY24" i="17"/>
  <c r="AY20" i="17"/>
  <c r="AZ4" i="17"/>
  <c r="AZ14" i="17"/>
  <c r="AZ11" i="17"/>
  <c r="AZ10" i="17"/>
  <c r="AZ23" i="17" s="1"/>
  <c r="AZ5" i="17"/>
  <c r="AZ12" i="17"/>
  <c r="AZ6" i="17"/>
  <c r="AZ7" i="17"/>
  <c r="AZ9" i="17"/>
  <c r="AZ8" i="17"/>
  <c r="AZ22" i="17" s="1"/>
  <c r="AZ13" i="17"/>
  <c r="AY22" i="17"/>
  <c r="AX25" i="17"/>
  <c r="AX26" i="17" s="1"/>
  <c r="AX27" i="17" s="1"/>
  <c r="AY23" i="17"/>
  <c r="AY21" i="17"/>
  <c r="AL25" i="28"/>
  <c r="AL26" i="28" s="1"/>
  <c r="AL27" i="28" s="1"/>
  <c r="AM23" i="28"/>
  <c r="AM20" i="28"/>
  <c r="AM21" i="28"/>
  <c r="G14" i="28"/>
  <c r="H14" i="28" s="1"/>
  <c r="AM24" i="28"/>
  <c r="L19" i="26"/>
  <c r="L17" i="22"/>
  <c r="R12" i="12"/>
  <c r="Q14" i="12"/>
  <c r="Z17" i="24"/>
  <c r="AA16" i="24"/>
  <c r="AB16" i="24" s="1"/>
  <c r="N15" i="24"/>
  <c r="K17" i="24"/>
  <c r="L16" i="24"/>
  <c r="M16" i="24" s="1"/>
  <c r="K34" i="14"/>
  <c r="L35" i="14" s="1"/>
  <c r="M36" i="14" s="1"/>
  <c r="N37" i="14" s="1"/>
  <c r="O38" i="14" s="1"/>
  <c r="P39" i="14" s="1"/>
  <c r="Q40" i="14" s="1"/>
  <c r="R41" i="14" s="1"/>
  <c r="S42" i="14" s="1"/>
  <c r="J151" i="14"/>
  <c r="Q31" i="14"/>
  <c r="AH62" i="14"/>
  <c r="AI63" i="14" s="1"/>
  <c r="AJ64" i="14" s="1"/>
  <c r="AK65" i="14" s="1"/>
  <c r="AL66" i="14" s="1"/>
  <c r="AM67" i="14" s="1"/>
  <c r="L21" i="14"/>
  <c r="T43" i="14"/>
  <c r="M17" i="23"/>
  <c r="AA8" i="17"/>
  <c r="V9" i="17"/>
  <c r="AA9" i="17" s="1"/>
  <c r="AB9" i="17" s="1"/>
  <c r="U10" i="17"/>
  <c r="R11" i="17"/>
  <c r="Q58" i="14"/>
  <c r="P115" i="14"/>
  <c r="Y47" i="14"/>
  <c r="U47" i="14"/>
  <c r="N79" i="14"/>
  <c r="M116" i="14"/>
  <c r="Y81" i="14"/>
  <c r="AD80" i="14"/>
  <c r="AJ72" i="14"/>
  <c r="CG83" i="14"/>
  <c r="CH84" i="14" s="1"/>
  <c r="CI85" i="14" s="1"/>
  <c r="CJ86" i="14" s="1"/>
  <c r="CK87" i="14" s="1"/>
  <c r="CL88" i="14" s="1"/>
  <c r="CM89" i="14" s="1"/>
  <c r="CN90" i="14" s="1"/>
  <c r="CO91" i="14" s="1"/>
  <c r="CP92" i="14" s="1"/>
  <c r="CQ93" i="14" s="1"/>
  <c r="CR94" i="14" s="1"/>
  <c r="CS95" i="14" s="1"/>
  <c r="CT96" i="14" s="1"/>
  <c r="CU97" i="14" s="1"/>
  <c r="CV98" i="14" s="1"/>
  <c r="CW99" i="14" s="1"/>
  <c r="CX100" i="14" s="1"/>
  <c r="CY101" i="14" s="1"/>
  <c r="CZ102" i="14" s="1"/>
  <c r="DA103" i="14" s="1"/>
  <c r="DB104" i="14" s="1"/>
  <c r="DC105" i="14" s="1"/>
  <c r="DD106" i="14" s="1"/>
  <c r="DE107" i="14" s="1"/>
  <c r="AO93" i="14"/>
  <c r="CE83" i="14"/>
  <c r="CF84" i="14" s="1"/>
  <c r="CG85" i="14" s="1"/>
  <c r="CH86" i="14" s="1"/>
  <c r="CI87" i="14" s="1"/>
  <c r="CJ88" i="14" s="1"/>
  <c r="CK89" i="14" s="1"/>
  <c r="CL90" i="14" s="1"/>
  <c r="CM91" i="14" s="1"/>
  <c r="CN92" i="14" s="1"/>
  <c r="CO93" i="14" s="1"/>
  <c r="CP94" i="14" s="1"/>
  <c r="CQ95" i="14" s="1"/>
  <c r="CR96" i="14" s="1"/>
  <c r="CS97" i="14" s="1"/>
  <c r="CT98" i="14" s="1"/>
  <c r="CU99" i="14" s="1"/>
  <c r="CV100" i="14" s="1"/>
  <c r="CW101" i="14" s="1"/>
  <c r="CX102" i="14" s="1"/>
  <c r="CY103" i="14" s="1"/>
  <c r="CZ104" i="14" s="1"/>
  <c r="DA105" i="14" s="1"/>
  <c r="DB106" i="14" s="1"/>
  <c r="DC107" i="14" s="1"/>
  <c r="S26" i="14"/>
  <c r="Q93" i="14"/>
  <c r="CD83" i="14"/>
  <c r="CE84" i="14" s="1"/>
  <c r="CF85" i="14" s="1"/>
  <c r="CG86" i="14" s="1"/>
  <c r="CH87" i="14" s="1"/>
  <c r="CI88" i="14" s="1"/>
  <c r="CJ89" i="14" s="1"/>
  <c r="CK90" i="14" s="1"/>
  <c r="CL91" i="14" s="1"/>
  <c r="CM92" i="14" s="1"/>
  <c r="CN93" i="14" s="1"/>
  <c r="CO94" i="14" s="1"/>
  <c r="CP95" i="14" s="1"/>
  <c r="CQ96" i="14" s="1"/>
  <c r="CR97" i="14" s="1"/>
  <c r="CS98" i="14" s="1"/>
  <c r="CT99" i="14" s="1"/>
  <c r="CU100" i="14" s="1"/>
  <c r="CV101" i="14" s="1"/>
  <c r="CW102" i="14" s="1"/>
  <c r="CX103" i="14" s="1"/>
  <c r="CY104" i="14" s="1"/>
  <c r="CZ105" i="14" s="1"/>
  <c r="DA106" i="14" s="1"/>
  <c r="DB107" i="14" s="1"/>
  <c r="K103" i="14"/>
  <c r="K152" i="14" s="1"/>
  <c r="J117" i="14"/>
  <c r="CF83" i="14"/>
  <c r="CG84" i="14" s="1"/>
  <c r="CH85" i="14" s="1"/>
  <c r="CI86" i="14" s="1"/>
  <c r="CJ87" i="14" s="1"/>
  <c r="CK88" i="14" s="1"/>
  <c r="CL89" i="14" s="1"/>
  <c r="CM90" i="14" s="1"/>
  <c r="CN91" i="14" s="1"/>
  <c r="CO92" i="14" s="1"/>
  <c r="CP93" i="14" s="1"/>
  <c r="CQ94" i="14" s="1"/>
  <c r="CR95" i="14" s="1"/>
  <c r="CS96" i="14" s="1"/>
  <c r="CT97" i="14" s="1"/>
  <c r="CU98" i="14" s="1"/>
  <c r="CV99" i="14" s="1"/>
  <c r="CW100" i="14" s="1"/>
  <c r="CX101" i="14" s="1"/>
  <c r="CY102" i="14" s="1"/>
  <c r="CZ103" i="14" s="1"/>
  <c r="DA104" i="14" s="1"/>
  <c r="DB105" i="14" s="1"/>
  <c r="DC106" i="14" s="1"/>
  <c r="DD107" i="14" s="1"/>
  <c r="AM94" i="14"/>
  <c r="O95" i="14"/>
  <c r="AY91" i="14"/>
  <c r="U26" i="14"/>
  <c r="K27" i="14"/>
  <c r="J114" i="14"/>
  <c r="AI92" i="14"/>
  <c r="BG92" i="14"/>
  <c r="AW94" i="14"/>
  <c r="U92" i="14"/>
  <c r="X27" i="14"/>
  <c r="AG93" i="14"/>
  <c r="CH83" i="14"/>
  <c r="CI84" i="14" s="1"/>
  <c r="CJ85" i="14" s="1"/>
  <c r="CK86" i="14" s="1"/>
  <c r="CL87" i="14" s="1"/>
  <c r="CM88" i="14" s="1"/>
  <c r="CN89" i="14" s="1"/>
  <c r="CO90" i="14" s="1"/>
  <c r="CP91" i="14" s="1"/>
  <c r="CQ92" i="14" s="1"/>
  <c r="CR93" i="14" s="1"/>
  <c r="CS94" i="14" s="1"/>
  <c r="CT95" i="14" s="1"/>
  <c r="CU96" i="14" s="1"/>
  <c r="CV97" i="14" s="1"/>
  <c r="CW98" i="14" s="1"/>
  <c r="CX99" i="14" s="1"/>
  <c r="CY100" i="14" s="1"/>
  <c r="CZ101" i="14" s="1"/>
  <c r="DA102" i="14" s="1"/>
  <c r="DB103" i="14" s="1"/>
  <c r="DC104" i="14" s="1"/>
  <c r="DD105" i="14" s="1"/>
  <c r="DE106" i="14" s="1"/>
  <c r="DF107" i="14" s="1"/>
  <c r="M95" i="14"/>
  <c r="AU93" i="14"/>
  <c r="Y93" i="14"/>
  <c r="AC90" i="14"/>
  <c r="CC83" i="14"/>
  <c r="CD84" i="14" s="1"/>
  <c r="CE85" i="14" s="1"/>
  <c r="CF86" i="14" s="1"/>
  <c r="CG87" i="14" s="1"/>
  <c r="CH88" i="14" s="1"/>
  <c r="CI89" i="14" s="1"/>
  <c r="CJ90" i="14" s="1"/>
  <c r="CK91" i="14" s="1"/>
  <c r="CL92" i="14" s="1"/>
  <c r="CM93" i="14" s="1"/>
  <c r="CN94" i="14" s="1"/>
  <c r="CO95" i="14" s="1"/>
  <c r="CP96" i="14" s="1"/>
  <c r="CQ97" i="14" s="1"/>
  <c r="CR98" i="14" s="1"/>
  <c r="CS99" i="14" s="1"/>
  <c r="CT100" i="14" s="1"/>
  <c r="CU101" i="14" s="1"/>
  <c r="CV102" i="14" s="1"/>
  <c r="CW103" i="14" s="1"/>
  <c r="CX104" i="14" s="1"/>
  <c r="CY105" i="14" s="1"/>
  <c r="CZ106" i="14" s="1"/>
  <c r="DA107" i="14" s="1"/>
  <c r="AO10" i="28" l="1"/>
  <c r="AO9" i="28"/>
  <c r="AO8" i="28"/>
  <c r="AO4" i="28"/>
  <c r="AO14" i="28"/>
  <c r="AO7" i="28"/>
  <c r="AO5" i="28"/>
  <c r="AO6" i="28"/>
  <c r="AO11" i="28"/>
  <c r="AO13" i="28"/>
  <c r="AO12" i="28"/>
  <c r="I14" i="28"/>
  <c r="I13" i="28"/>
  <c r="AZ21" i="17"/>
  <c r="AZ24" i="17"/>
  <c r="AC4" i="17"/>
  <c r="BA14" i="17"/>
  <c r="BA4" i="17"/>
  <c r="BA10" i="17"/>
  <c r="BA7" i="17"/>
  <c r="BA11" i="17"/>
  <c r="AZ20" i="17"/>
  <c r="BA5" i="17"/>
  <c r="BA8" i="17"/>
  <c r="BA9" i="17"/>
  <c r="BA6" i="17"/>
  <c r="BA13" i="17"/>
  <c r="BA12" i="17"/>
  <c r="AY25" i="17"/>
  <c r="AY26" i="17" s="1"/>
  <c r="AY27" i="17" s="1"/>
  <c r="I4" i="28"/>
  <c r="AN23" i="28"/>
  <c r="AN22" i="28"/>
  <c r="AM25" i="28"/>
  <c r="AM26" i="28" s="1"/>
  <c r="AM27" i="28" s="1"/>
  <c r="AN20" i="28"/>
  <c r="AN21" i="28"/>
  <c r="AN24" i="28"/>
  <c r="L20" i="26"/>
  <c r="V20" i="26" s="1"/>
  <c r="L18" i="22"/>
  <c r="Q15" i="12"/>
  <c r="R14" i="12" s="1"/>
  <c r="R13" i="12"/>
  <c r="Z18" i="24"/>
  <c r="AA17" i="24"/>
  <c r="AB17" i="24" s="1"/>
  <c r="N16" i="24"/>
  <c r="K18" i="24"/>
  <c r="L17" i="24"/>
  <c r="M17" i="24" s="1"/>
  <c r="AN68" i="14"/>
  <c r="R32" i="14"/>
  <c r="S33" i="14" s="1"/>
  <c r="T34" i="14" s="1"/>
  <c r="U35" i="14" s="1"/>
  <c r="V36" i="14" s="1"/>
  <c r="W37" i="14" s="1"/>
  <c r="X38" i="14" s="1"/>
  <c r="Y39" i="14" s="1"/>
  <c r="Z40" i="14" s="1"/>
  <c r="AA41" i="14" s="1"/>
  <c r="AB42" i="14" s="1"/>
  <c r="AC43" i="14" s="1"/>
  <c r="AD44" i="14" s="1"/>
  <c r="AE45" i="14" s="1"/>
  <c r="AF46" i="14" s="1"/>
  <c r="AG47" i="14" s="1"/>
  <c r="AH48" i="14" s="1"/>
  <c r="AI49" i="14" s="1"/>
  <c r="AJ50" i="14" s="1"/>
  <c r="AK51" i="14" s="1"/>
  <c r="AL52" i="14" s="1"/>
  <c r="AM53" i="14" s="1"/>
  <c r="AN54" i="14" s="1"/>
  <c r="AO55" i="14" s="1"/>
  <c r="AP56" i="14" s="1"/>
  <c r="AQ57" i="14" s="1"/>
  <c r="AR58" i="14" s="1"/>
  <c r="AS59" i="14" s="1"/>
  <c r="AT60" i="14" s="1"/>
  <c r="AU61" i="14" s="1"/>
  <c r="AV62" i="14" s="1"/>
  <c r="AW63" i="14" s="1"/>
  <c r="AX64" i="14" s="1"/>
  <c r="AY65" i="14" s="1"/>
  <c r="AZ66" i="14" s="1"/>
  <c r="BA67" i="14" s="1"/>
  <c r="L2" i="14" a="1"/>
  <c r="K151" i="14"/>
  <c r="U44" i="14"/>
  <c r="U115" i="14" s="1"/>
  <c r="M22" i="14"/>
  <c r="AB8" i="17"/>
  <c r="M18" i="23"/>
  <c r="U11" i="17"/>
  <c r="V10" i="17"/>
  <c r="R12" i="17"/>
  <c r="V48" i="14"/>
  <c r="Z48" i="14"/>
  <c r="AA49" i="14" s="1"/>
  <c r="AB50" i="14" s="1"/>
  <c r="AC51" i="14" s="1"/>
  <c r="AD52" i="14" s="1"/>
  <c r="AE53" i="14" s="1"/>
  <c r="AF54" i="14" s="1"/>
  <c r="AG55" i="14" s="1"/>
  <c r="AH56" i="14" s="1"/>
  <c r="AI57" i="14" s="1"/>
  <c r="AJ58" i="14" s="1"/>
  <c r="AK59" i="14" s="1"/>
  <c r="AL60" i="14" s="1"/>
  <c r="AM61" i="14" s="1"/>
  <c r="AN62" i="14" s="1"/>
  <c r="AO63" i="14" s="1"/>
  <c r="AP64" i="14" s="1"/>
  <c r="AQ65" i="14" s="1"/>
  <c r="AR66" i="14" s="1"/>
  <c r="AS67" i="14" s="1"/>
  <c r="R59" i="14"/>
  <c r="Q115" i="14"/>
  <c r="AK73" i="14"/>
  <c r="Z82" i="14"/>
  <c r="AE81" i="14"/>
  <c r="O80" i="14"/>
  <c r="N116" i="14"/>
  <c r="AV94" i="14"/>
  <c r="AN95" i="14"/>
  <c r="AD91" i="14"/>
  <c r="Y28" i="14"/>
  <c r="AX95" i="14"/>
  <c r="AZ92" i="14"/>
  <c r="AH94" i="14"/>
  <c r="T27" i="14"/>
  <c r="AP94" i="14"/>
  <c r="AJ93" i="14"/>
  <c r="Z94" i="14"/>
  <c r="N96" i="14"/>
  <c r="V93" i="14"/>
  <c r="BH93" i="14"/>
  <c r="V27" i="14"/>
  <c r="L28" i="14"/>
  <c r="K114" i="14"/>
  <c r="P96" i="14"/>
  <c r="R94" i="14"/>
  <c r="L104" i="14"/>
  <c r="L152" i="14" s="1"/>
  <c r="K117" i="14"/>
  <c r="AP9" i="28" l="1"/>
  <c r="AP13" i="28"/>
  <c r="AP10" i="28"/>
  <c r="AP7" i="28"/>
  <c r="AP8" i="28"/>
  <c r="AP14" i="28"/>
  <c r="AP5" i="28"/>
  <c r="AP6" i="28"/>
  <c r="AP4" i="28"/>
  <c r="AP11" i="28"/>
  <c r="AP12" i="28"/>
  <c r="AZ25" i="17"/>
  <c r="AZ26" i="17" s="1"/>
  <c r="AZ27" i="17" s="1"/>
  <c r="BA24" i="17"/>
  <c r="BA21" i="17"/>
  <c r="BB12" i="17"/>
  <c r="BB6" i="17"/>
  <c r="BB14" i="17"/>
  <c r="BB5" i="17"/>
  <c r="BB4" i="17"/>
  <c r="BB7" i="17"/>
  <c r="BB13" i="17"/>
  <c r="BB10" i="17"/>
  <c r="BA20" i="17"/>
  <c r="BB8" i="17"/>
  <c r="BB9" i="17"/>
  <c r="BB11" i="17"/>
  <c r="BA23" i="17"/>
  <c r="AD4" i="17"/>
  <c r="BA22" i="17"/>
  <c r="AO23" i="28"/>
  <c r="AO21" i="28"/>
  <c r="I5" i="28"/>
  <c r="I6" i="28"/>
  <c r="I7" i="28"/>
  <c r="I8" i="28"/>
  <c r="I12" i="28"/>
  <c r="I11" i="28"/>
  <c r="I10" i="28"/>
  <c r="AN25" i="28"/>
  <c r="AN26" i="28" s="1"/>
  <c r="AN27" i="28" s="1"/>
  <c r="AO24" i="28"/>
  <c r="AO20" i="28"/>
  <c r="I9" i="28"/>
  <c r="AO22" i="28"/>
  <c r="X20" i="26"/>
  <c r="L21" i="26"/>
  <c r="V21" i="26" s="1"/>
  <c r="X21" i="26" s="1"/>
  <c r="L19" i="22"/>
  <c r="Q16" i="12"/>
  <c r="Z19" i="24"/>
  <c r="AA18" i="24"/>
  <c r="AB18" i="24" s="1"/>
  <c r="N17" i="24"/>
  <c r="K19" i="24"/>
  <c r="L18" i="24"/>
  <c r="BB68" i="14"/>
  <c r="AT68" i="14"/>
  <c r="M2" i="14" a="1"/>
  <c r="L151" i="14"/>
  <c r="AO69" i="14"/>
  <c r="AP70" i="14" s="1"/>
  <c r="AQ71" i="14" s="1"/>
  <c r="AR72" i="14" s="1"/>
  <c r="AS73" i="14" s="1"/>
  <c r="AT74" i="14" s="1"/>
  <c r="AU75" i="14" s="1"/>
  <c r="AV76" i="14" s="1"/>
  <c r="AW77" i="14" s="1"/>
  <c r="AX78" i="14" s="1"/>
  <c r="AY79" i="14" s="1"/>
  <c r="AZ80" i="14" s="1"/>
  <c r="BA81" i="14" s="1"/>
  <c r="BB82" i="14" s="1"/>
  <c r="BC83" i="14" s="1"/>
  <c r="BD84" i="14" s="1"/>
  <c r="BE85" i="14" s="1"/>
  <c r="BF86" i="14" s="1"/>
  <c r="BG87" i="14" s="1"/>
  <c r="BH88" i="14" s="1"/>
  <c r="BI89" i="14" s="1"/>
  <c r="BJ90" i="14" s="1"/>
  <c r="BK91" i="14" s="1"/>
  <c r="BL92" i="14" s="1"/>
  <c r="BM93" i="14" s="1"/>
  <c r="AA83" i="14"/>
  <c r="N23" i="14"/>
  <c r="V45" i="14"/>
  <c r="M19" i="23"/>
  <c r="V11" i="17"/>
  <c r="U12" i="17"/>
  <c r="V12" i="17" s="1"/>
  <c r="R13" i="17"/>
  <c r="S60" i="14"/>
  <c r="R115" i="14"/>
  <c r="W49" i="14"/>
  <c r="V115" i="14"/>
  <c r="AF82" i="14"/>
  <c r="AL74" i="14"/>
  <c r="P81" i="14"/>
  <c r="O116" i="14"/>
  <c r="U28" i="14"/>
  <c r="O97" i="14"/>
  <c r="M29" i="14"/>
  <c r="L114" i="14"/>
  <c r="W28" i="14"/>
  <c r="W94" i="14"/>
  <c r="AA95" i="14"/>
  <c r="AQ95" i="14"/>
  <c r="BA93" i="14"/>
  <c r="Z29" i="14"/>
  <c r="M105" i="14"/>
  <c r="M152" i="14" s="1"/>
  <c r="L117" i="14"/>
  <c r="S95" i="14"/>
  <c r="AK94" i="14"/>
  <c r="Q97" i="14"/>
  <c r="AI95" i="14"/>
  <c r="BI94" i="14"/>
  <c r="AY96" i="14"/>
  <c r="AE92" i="14"/>
  <c r="AO96" i="14"/>
  <c r="AW95" i="14"/>
  <c r="AQ10" i="28" l="1"/>
  <c r="AQ9" i="28"/>
  <c r="AQ11" i="28"/>
  <c r="AQ4" i="28"/>
  <c r="AQ7" i="28"/>
  <c r="AQ5" i="28"/>
  <c r="AQ8" i="28"/>
  <c r="AQ6" i="28"/>
  <c r="AQ14" i="28"/>
  <c r="AQ12" i="28"/>
  <c r="AQ13" i="28"/>
  <c r="BA25" i="17"/>
  <c r="BA26" i="17" s="1"/>
  <c r="BA27" i="17" s="1"/>
  <c r="BC12" i="17"/>
  <c r="BC4" i="17"/>
  <c r="BC14" i="17"/>
  <c r="BB20" i="17"/>
  <c r="BC9" i="17"/>
  <c r="BC8" i="17"/>
  <c r="BC22" i="17" s="1"/>
  <c r="BC11" i="17"/>
  <c r="BC6" i="17"/>
  <c r="BC13" i="17"/>
  <c r="BC7" i="17"/>
  <c r="BC10" i="17"/>
  <c r="BC23" i="17" s="1"/>
  <c r="BC5" i="17"/>
  <c r="BB22" i="17"/>
  <c r="BB21" i="17"/>
  <c r="BB23" i="17"/>
  <c r="BB24" i="17"/>
  <c r="AP21" i="28"/>
  <c r="AP20" i="28"/>
  <c r="AO25" i="28"/>
  <c r="AO26" i="28" s="1"/>
  <c r="AO27" i="28" s="1"/>
  <c r="AP24" i="28"/>
  <c r="AP22" i="28"/>
  <c r="AP23" i="28"/>
  <c r="L22" i="26"/>
  <c r="V22" i="26" s="1"/>
  <c r="X22" i="26" s="1"/>
  <c r="L20" i="22"/>
  <c r="Q17" i="12"/>
  <c r="R16" i="12" s="1"/>
  <c r="Z20" i="24"/>
  <c r="AA19" i="24"/>
  <c r="AB19" i="24" s="1"/>
  <c r="M18" i="24"/>
  <c r="N18" i="24" s="1"/>
  <c r="K20" i="24"/>
  <c r="L19" i="24"/>
  <c r="M19" i="24" s="1"/>
  <c r="P152" i="14"/>
  <c r="BC69" i="14"/>
  <c r="N2" i="14" a="1"/>
  <c r="M151" i="14"/>
  <c r="AU69" i="14"/>
  <c r="AG83" i="14"/>
  <c r="W46" i="14"/>
  <c r="O24" i="14"/>
  <c r="AB84" i="14"/>
  <c r="M20" i="23"/>
  <c r="U13" i="17"/>
  <c r="V13" i="17" s="1"/>
  <c r="R14" i="17"/>
  <c r="X50" i="14"/>
  <c r="W115" i="14"/>
  <c r="T61" i="14"/>
  <c r="S115" i="14"/>
  <c r="Q82" i="14"/>
  <c r="P116" i="14"/>
  <c r="AM75" i="14"/>
  <c r="AP97" i="14"/>
  <c r="AZ97" i="14"/>
  <c r="AJ96" i="14"/>
  <c r="BB94" i="14"/>
  <c r="AB96" i="14"/>
  <c r="X29" i="14"/>
  <c r="T96" i="14"/>
  <c r="V29" i="14"/>
  <c r="AX96" i="14"/>
  <c r="AF93" i="14"/>
  <c r="BJ95" i="14"/>
  <c r="R98" i="14"/>
  <c r="AA30" i="14"/>
  <c r="AR96" i="14"/>
  <c r="X95" i="14"/>
  <c r="P98" i="14"/>
  <c r="AL95" i="14"/>
  <c r="N106" i="14"/>
  <c r="N152" i="14" s="1"/>
  <c r="M117" i="14"/>
  <c r="N30" i="14"/>
  <c r="M114" i="14"/>
  <c r="BN94" i="14"/>
  <c r="BO95" i="14" s="1"/>
  <c r="BP96" i="14" s="1"/>
  <c r="BQ97" i="14" s="1"/>
  <c r="BR98" i="14" s="1"/>
  <c r="BS99" i="14" s="1"/>
  <c r="BT100" i="14" s="1"/>
  <c r="BU101" i="14" s="1"/>
  <c r="BV102" i="14" s="1"/>
  <c r="BW103" i="14" s="1"/>
  <c r="BX104" i="14" s="1"/>
  <c r="BY105" i="14" s="1"/>
  <c r="BZ106" i="14" s="1"/>
  <c r="CA107" i="14" s="1"/>
  <c r="AR4" i="28" l="1"/>
  <c r="AR6" i="28"/>
  <c r="AR5" i="28"/>
  <c r="AR8" i="28"/>
  <c r="AR9" i="28"/>
  <c r="AR11" i="28"/>
  <c r="AR12" i="28"/>
  <c r="AR13" i="28"/>
  <c r="AR14" i="28"/>
  <c r="AR7" i="28"/>
  <c r="AR10" i="28"/>
  <c r="BD14" i="17"/>
  <c r="BD9" i="17"/>
  <c r="BD13" i="17"/>
  <c r="BD10" i="17"/>
  <c r="BC20" i="17"/>
  <c r="BD4" i="17"/>
  <c r="BD8" i="17"/>
  <c r="BD11" i="17"/>
  <c r="BD6" i="17"/>
  <c r="BD12" i="17"/>
  <c r="BD5" i="17"/>
  <c r="BD7" i="17"/>
  <c r="BC21" i="17"/>
  <c r="BB25" i="17"/>
  <c r="BB26" i="17" s="1"/>
  <c r="BB27" i="17" s="1"/>
  <c r="BC24" i="17"/>
  <c r="S10" i="17"/>
  <c r="S5" i="17"/>
  <c r="S4" i="17"/>
  <c r="S6" i="17"/>
  <c r="AQ23" i="28"/>
  <c r="AP25" i="28"/>
  <c r="AP26" i="28" s="1"/>
  <c r="AP27" i="28" s="1"/>
  <c r="AQ21" i="28"/>
  <c r="AQ24" i="28"/>
  <c r="AQ20" i="28"/>
  <c r="AQ22" i="28"/>
  <c r="L23" i="26"/>
  <c r="V23" i="26" s="1"/>
  <c r="X23" i="26" s="1"/>
  <c r="L21" i="22"/>
  <c r="S21" i="22" s="1"/>
  <c r="Q18" i="12"/>
  <c r="R17" i="12"/>
  <c r="Z21" i="24"/>
  <c r="AA20" i="24"/>
  <c r="AB20" i="24" s="1"/>
  <c r="N19" i="24"/>
  <c r="K21" i="24"/>
  <c r="L20" i="24"/>
  <c r="AV70" i="14"/>
  <c r="AB31" i="14"/>
  <c r="BD70" i="14"/>
  <c r="O2" i="14" a="1"/>
  <c r="N151" i="14"/>
  <c r="AC85" i="14"/>
  <c r="P25" i="14"/>
  <c r="Q26" i="14" s="1"/>
  <c r="R27" i="14" s="1"/>
  <c r="X47" i="14"/>
  <c r="Y48" i="14" s="1"/>
  <c r="Z49" i="14" s="1"/>
  <c r="AA50" i="14" s="1"/>
  <c r="AB51" i="14" s="1"/>
  <c r="AC52" i="14" s="1"/>
  <c r="AD53" i="14" s="1"/>
  <c r="AE54" i="14" s="1"/>
  <c r="AF55" i="14" s="1"/>
  <c r="AG56" i="14" s="1"/>
  <c r="AH57" i="14" s="1"/>
  <c r="AI58" i="14" s="1"/>
  <c r="AJ59" i="14" s="1"/>
  <c r="AK60" i="14" s="1"/>
  <c r="AL61" i="14" s="1"/>
  <c r="AM62" i="14" s="1"/>
  <c r="AN63" i="14" s="1"/>
  <c r="AO64" i="14" s="1"/>
  <c r="AP65" i="14" s="1"/>
  <c r="AQ66" i="14" s="1"/>
  <c r="AR67" i="14" s="1"/>
  <c r="R83" i="14"/>
  <c r="AH84" i="14"/>
  <c r="AI85" i="14" s="1"/>
  <c r="AJ86" i="14" s="1"/>
  <c r="AK87" i="14" s="1"/>
  <c r="AL88" i="14" s="1"/>
  <c r="AM89" i="14" s="1"/>
  <c r="AN90" i="14" s="1"/>
  <c r="AO91" i="14" s="1"/>
  <c r="AP92" i="14" s="1"/>
  <c r="AQ93" i="14" s="1"/>
  <c r="AR94" i="14" s="1"/>
  <c r="AS95" i="14" s="1"/>
  <c r="AT96" i="14" s="1"/>
  <c r="AU97" i="14" s="1"/>
  <c r="AV98" i="14" s="1"/>
  <c r="AW99" i="14" s="1"/>
  <c r="AX100" i="14" s="1"/>
  <c r="AY101" i="14" s="1"/>
  <c r="AZ102" i="14" s="1"/>
  <c r="BA103" i="14" s="1"/>
  <c r="BB104" i="14" s="1"/>
  <c r="BC105" i="14" s="1"/>
  <c r="BD106" i="14" s="1"/>
  <c r="BE107" i="14" s="1"/>
  <c r="M21" i="23"/>
  <c r="T21" i="23" s="1"/>
  <c r="V21" i="23" s="1"/>
  <c r="S14" i="17"/>
  <c r="S7" i="17"/>
  <c r="S8" i="17"/>
  <c r="S11" i="17"/>
  <c r="S13" i="17"/>
  <c r="S9" i="17"/>
  <c r="S12" i="17"/>
  <c r="U14" i="17"/>
  <c r="V14" i="17" s="1"/>
  <c r="U62" i="14"/>
  <c r="T115" i="14"/>
  <c r="Y51" i="14"/>
  <c r="AN76" i="14"/>
  <c r="W30" i="14"/>
  <c r="O31" i="14"/>
  <c r="N114" i="14"/>
  <c r="AM96" i="14"/>
  <c r="Y96" i="14"/>
  <c r="O107" i="14"/>
  <c r="O152" i="14" s="1"/>
  <c r="N117" i="14"/>
  <c r="AY97" i="14"/>
  <c r="Q99" i="14"/>
  <c r="Q152" i="14" s="1"/>
  <c r="P117" i="14"/>
  <c r="AS97" i="14"/>
  <c r="BK96" i="14"/>
  <c r="AC97" i="14"/>
  <c r="BA98" i="14"/>
  <c r="U97" i="14"/>
  <c r="S99" i="14"/>
  <c r="AG94" i="14"/>
  <c r="Y30" i="14"/>
  <c r="BC95" i="14"/>
  <c r="AK97" i="14"/>
  <c r="AQ98" i="14"/>
  <c r="AS7" i="28" l="1"/>
  <c r="AS5" i="28"/>
  <c r="AS14" i="28"/>
  <c r="AS11" i="28"/>
  <c r="AS10" i="28"/>
  <c r="AS13" i="28"/>
  <c r="AS4" i="28"/>
  <c r="AS12" i="28"/>
  <c r="AS6" i="28"/>
  <c r="AS8" i="28"/>
  <c r="AS9" i="28"/>
  <c r="BD24" i="17"/>
  <c r="BD21" i="17"/>
  <c r="BC25" i="17"/>
  <c r="BC26" i="17" s="1"/>
  <c r="BC27" i="17" s="1"/>
  <c r="BD22" i="17"/>
  <c r="BE11" i="17"/>
  <c r="BE12" i="17"/>
  <c r="BE14" i="17"/>
  <c r="BE6" i="17"/>
  <c r="BE10" i="17"/>
  <c r="BE23" i="17" s="1"/>
  <c r="BE13" i="17"/>
  <c r="BE4" i="17"/>
  <c r="BD20" i="17"/>
  <c r="BE9" i="17"/>
  <c r="BE5" i="17"/>
  <c r="BE7" i="17"/>
  <c r="BE8" i="17"/>
  <c r="BD23" i="17"/>
  <c r="W14" i="17"/>
  <c r="W6" i="17"/>
  <c r="W8" i="17"/>
  <c r="W13" i="17"/>
  <c r="AR21" i="28"/>
  <c r="AR20" i="28"/>
  <c r="AR24" i="28"/>
  <c r="AR22" i="28"/>
  <c r="AQ25" i="28"/>
  <c r="AQ26" i="28" s="1"/>
  <c r="AQ27" i="28" s="1"/>
  <c r="AR23" i="28"/>
  <c r="L24" i="26"/>
  <c r="V24" i="26" s="1"/>
  <c r="X24" i="26" s="1"/>
  <c r="U21" i="22"/>
  <c r="L22" i="22"/>
  <c r="S22" i="22" s="1"/>
  <c r="U22" i="22" s="1"/>
  <c r="Q19" i="12"/>
  <c r="R18" i="12"/>
  <c r="Z22" i="24"/>
  <c r="AA21" i="24"/>
  <c r="AB21" i="24" s="1"/>
  <c r="M20" i="24"/>
  <c r="N20" i="24" s="1"/>
  <c r="K22" i="24"/>
  <c r="L21" i="24"/>
  <c r="S28" i="14"/>
  <c r="AS68" i="14"/>
  <c r="P2" i="14" a="1"/>
  <c r="O151" i="14"/>
  <c r="AC32" i="14"/>
  <c r="BE71" i="14"/>
  <c r="BF72" i="14" s="1"/>
  <c r="BG73" i="14" s="1"/>
  <c r="BH74" i="14" s="1"/>
  <c r="BI75" i="14" s="1"/>
  <c r="BJ76" i="14" s="1"/>
  <c r="BK77" i="14" s="1"/>
  <c r="BL78" i="14" s="1"/>
  <c r="BM79" i="14" s="1"/>
  <c r="BN80" i="14" s="1"/>
  <c r="BO81" i="14" s="1"/>
  <c r="BP82" i="14" s="1"/>
  <c r="BQ83" i="14" s="1"/>
  <c r="BR84" i="14" s="1"/>
  <c r="BS85" i="14" s="1"/>
  <c r="BT86" i="14" s="1"/>
  <c r="BU87" i="14" s="1"/>
  <c r="BV88" i="14" s="1"/>
  <c r="BW89" i="14" s="1"/>
  <c r="BX90" i="14" s="1"/>
  <c r="BY91" i="14" s="1"/>
  <c r="BZ92" i="14" s="1"/>
  <c r="CA93" i="14" s="1"/>
  <c r="CB94" i="14" s="1"/>
  <c r="CC95" i="14" s="1"/>
  <c r="CD96" i="14" s="1"/>
  <c r="CE97" i="14" s="1"/>
  <c r="CF98" i="14" s="1"/>
  <c r="CG99" i="14" s="1"/>
  <c r="CH100" i="14" s="1"/>
  <c r="CI101" i="14" s="1"/>
  <c r="CJ102" i="14" s="1"/>
  <c r="CK103" i="14" s="1"/>
  <c r="CL104" i="14" s="1"/>
  <c r="CM105" i="14" s="1"/>
  <c r="CN106" i="14" s="1"/>
  <c r="CO107" i="14" s="1"/>
  <c r="X115" i="14"/>
  <c r="AW71" i="14"/>
  <c r="S84" i="14"/>
  <c r="O117" i="14"/>
  <c r="AD86" i="14"/>
  <c r="M22" i="23"/>
  <c r="T22" i="23" s="1"/>
  <c r="V22" i="23" s="1"/>
  <c r="W4" i="17"/>
  <c r="W9" i="17"/>
  <c r="W11" i="17"/>
  <c r="W5" i="17"/>
  <c r="W12" i="17"/>
  <c r="W10" i="17"/>
  <c r="W7" i="17"/>
  <c r="Z52" i="14"/>
  <c r="AA53" i="14" s="1"/>
  <c r="AB54" i="14" s="1"/>
  <c r="AC55" i="14" s="1"/>
  <c r="AD56" i="14" s="1"/>
  <c r="AE57" i="14" s="1"/>
  <c r="AF58" i="14" s="1"/>
  <c r="AG59" i="14" s="1"/>
  <c r="AH60" i="14" s="1"/>
  <c r="AI61" i="14" s="1"/>
  <c r="AJ62" i="14" s="1"/>
  <c r="Y115" i="14"/>
  <c r="V63" i="14"/>
  <c r="U116" i="14"/>
  <c r="AO77" i="14"/>
  <c r="BD96" i="14"/>
  <c r="AD98" i="14"/>
  <c r="P32" i="14"/>
  <c r="O114" i="14"/>
  <c r="R100" i="14"/>
  <c r="R152" i="14" s="1"/>
  <c r="Q117" i="14"/>
  <c r="Z97" i="14"/>
  <c r="AR99" i="14"/>
  <c r="AH95" i="14"/>
  <c r="BB99" i="14"/>
  <c r="BL97" i="14"/>
  <c r="AT98" i="14"/>
  <c r="AZ98" i="14"/>
  <c r="AN97" i="14"/>
  <c r="AL98" i="14"/>
  <c r="Z31" i="14"/>
  <c r="T100" i="14"/>
  <c r="V98" i="14"/>
  <c r="X31" i="14"/>
  <c r="AT5" i="28" l="1"/>
  <c r="AT8" i="28"/>
  <c r="AT11" i="28"/>
  <c r="AT14" i="28"/>
  <c r="AT7" i="28"/>
  <c r="AT10" i="28"/>
  <c r="AT23" i="28" s="1"/>
  <c r="AT6" i="28"/>
  <c r="AT9" i="28"/>
  <c r="AT12" i="28"/>
  <c r="AT4" i="28"/>
  <c r="AT13" i="28"/>
  <c r="BD25" i="17"/>
  <c r="BD26" i="17" s="1"/>
  <c r="BD27" i="17" s="1"/>
  <c r="BE22" i="17"/>
  <c r="BF12" i="17"/>
  <c r="BF9" i="17"/>
  <c r="BF14" i="17"/>
  <c r="BF11" i="17"/>
  <c r="BF13" i="17"/>
  <c r="BF5" i="17"/>
  <c r="BE20" i="17"/>
  <c r="BF4" i="17"/>
  <c r="BF7" i="17"/>
  <c r="BF6" i="17"/>
  <c r="BF21" i="17" s="1"/>
  <c r="BF8" i="17"/>
  <c r="BF22" i="17" s="1"/>
  <c r="BF10" i="17"/>
  <c r="BE21" i="17"/>
  <c r="BE24" i="17"/>
  <c r="AS22" i="28"/>
  <c r="AS24" i="28"/>
  <c r="AS20" i="28"/>
  <c r="AS23" i="28"/>
  <c r="AR25" i="28"/>
  <c r="AR26" i="28" s="1"/>
  <c r="AR27" i="28" s="1"/>
  <c r="AS21" i="28"/>
  <c r="L25" i="26"/>
  <c r="V25" i="26" s="1"/>
  <c r="X25" i="26" s="1"/>
  <c r="L23" i="22"/>
  <c r="S23" i="22" s="1"/>
  <c r="U23" i="22" s="1"/>
  <c r="Q20" i="12"/>
  <c r="R19" i="12" s="1"/>
  <c r="Z23" i="24"/>
  <c r="AA22" i="24"/>
  <c r="AB22" i="24" s="1"/>
  <c r="M21" i="24"/>
  <c r="N21" i="24" s="1"/>
  <c r="K23" i="24"/>
  <c r="L22" i="24"/>
  <c r="AD33" i="14"/>
  <c r="AX72" i="14"/>
  <c r="AT69" i="14"/>
  <c r="Q2" i="14" a="1"/>
  <c r="P151" i="14"/>
  <c r="T29" i="14"/>
  <c r="AE87" i="14"/>
  <c r="T85" i="14"/>
  <c r="M23" i="23"/>
  <c r="T23" i="23" s="1"/>
  <c r="V23" i="23" s="1"/>
  <c r="AE4" i="17"/>
  <c r="W64" i="14"/>
  <c r="V116" i="14"/>
  <c r="AK63" i="14"/>
  <c r="AP78" i="14"/>
  <c r="AI96" i="14"/>
  <c r="AA32" i="14"/>
  <c r="AA98" i="14"/>
  <c r="Y32" i="14"/>
  <c r="W99" i="14"/>
  <c r="AO98" i="14"/>
  <c r="AU99" i="14"/>
  <c r="Q33" i="14"/>
  <c r="P114" i="14"/>
  <c r="BC100" i="14"/>
  <c r="AS100" i="14"/>
  <c r="S101" i="14"/>
  <c r="S152" i="14" s="1"/>
  <c r="R117" i="14"/>
  <c r="U101" i="14"/>
  <c r="AM99" i="14"/>
  <c r="BA99" i="14"/>
  <c r="BM98" i="14"/>
  <c r="AE99" i="14"/>
  <c r="BE97" i="14"/>
  <c r="AU11" i="28" l="1"/>
  <c r="AU14" i="28"/>
  <c r="AU12" i="28"/>
  <c r="AU7" i="28"/>
  <c r="AU6" i="28"/>
  <c r="AU9" i="28"/>
  <c r="AU8" i="28"/>
  <c r="AU13" i="28"/>
  <c r="AU4" i="28"/>
  <c r="AU10" i="28"/>
  <c r="AU5" i="28"/>
  <c r="BE25" i="17"/>
  <c r="BE26" i="17"/>
  <c r="BE27" i="17" s="1"/>
  <c r="BF23" i="17"/>
  <c r="BG6" i="17"/>
  <c r="BG7" i="17"/>
  <c r="BG13" i="17"/>
  <c r="BF20" i="17"/>
  <c r="BG8" i="17"/>
  <c r="BG12" i="17"/>
  <c r="BG5" i="17"/>
  <c r="BG9" i="17"/>
  <c r="BG10" i="17"/>
  <c r="BG11" i="17"/>
  <c r="BG4" i="17"/>
  <c r="BG14" i="17"/>
  <c r="BF24" i="17"/>
  <c r="AT22" i="28"/>
  <c r="AT21" i="28"/>
  <c r="AT20" i="28"/>
  <c r="AS25" i="28"/>
  <c r="AS26" i="28" s="1"/>
  <c r="AS27" i="28" s="1"/>
  <c r="AT24" i="28"/>
  <c r="L26" i="26"/>
  <c r="V26" i="26" s="1"/>
  <c r="X26" i="26" s="1"/>
  <c r="L24" i="22"/>
  <c r="S24" i="22" s="1"/>
  <c r="U24" i="22" s="1"/>
  <c r="Q21" i="12"/>
  <c r="R20" i="12" s="1"/>
  <c r="Z24" i="24"/>
  <c r="AA23" i="24"/>
  <c r="AB23" i="24" s="1"/>
  <c r="L23" i="24"/>
  <c r="M23" i="24" s="1"/>
  <c r="N23" i="24" s="1"/>
  <c r="M22" i="24"/>
  <c r="N22" i="24" s="1"/>
  <c r="K24" i="24"/>
  <c r="AB33" i="14"/>
  <c r="AU70" i="14"/>
  <c r="AY73" i="14"/>
  <c r="AZ74" i="14" s="1"/>
  <c r="BA75" i="14" s="1"/>
  <c r="BB76" i="14" s="1"/>
  <c r="BC77" i="14" s="1"/>
  <c r="BD78" i="14" s="1"/>
  <c r="BE79" i="14" s="1"/>
  <c r="BF80" i="14" s="1"/>
  <c r="BG81" i="14" s="1"/>
  <c r="BH82" i="14" s="1"/>
  <c r="BI83" i="14" s="1"/>
  <c r="BJ84" i="14" s="1"/>
  <c r="BK85" i="14" s="1"/>
  <c r="BL86" i="14" s="1"/>
  <c r="BM87" i="14" s="1"/>
  <c r="BN88" i="14" s="1"/>
  <c r="BO89" i="14" s="1"/>
  <c r="BP90" i="14" s="1"/>
  <c r="BQ91" i="14" s="1"/>
  <c r="BR92" i="14" s="1"/>
  <c r="BS93" i="14" s="1"/>
  <c r="BT94" i="14" s="1"/>
  <c r="BU95" i="14" s="1"/>
  <c r="BV96" i="14" s="1"/>
  <c r="BW97" i="14" s="1"/>
  <c r="BX98" i="14" s="1"/>
  <c r="BY99" i="14" s="1"/>
  <c r="BZ100" i="14" s="1"/>
  <c r="CA101" i="14" s="1"/>
  <c r="CB102" i="14" s="1"/>
  <c r="CC103" i="14" s="1"/>
  <c r="CD104" i="14" s="1"/>
  <c r="CE105" i="14" s="1"/>
  <c r="CF106" i="14" s="1"/>
  <c r="CG107" i="14" s="1"/>
  <c r="R2" i="14" a="1"/>
  <c r="Q151" i="14"/>
  <c r="U30" i="14"/>
  <c r="AE34" i="14"/>
  <c r="U86" i="14"/>
  <c r="AF88" i="14"/>
  <c r="M24" i="23"/>
  <c r="T24" i="23" s="1"/>
  <c r="V24" i="23" s="1"/>
  <c r="AL64" i="14"/>
  <c r="X65" i="14"/>
  <c r="W116" i="14"/>
  <c r="AQ79" i="14"/>
  <c r="AF100" i="14"/>
  <c r="V102" i="14"/>
  <c r="AP99" i="14"/>
  <c r="Z33" i="14"/>
  <c r="AB99" i="14"/>
  <c r="BF98" i="14"/>
  <c r="BN99" i="14"/>
  <c r="BO100" i="14" s="1"/>
  <c r="BP101" i="14" s="1"/>
  <c r="BQ102" i="14" s="1"/>
  <c r="BR103" i="14" s="1"/>
  <c r="BS104" i="14" s="1"/>
  <c r="BT105" i="14" s="1"/>
  <c r="BU106" i="14" s="1"/>
  <c r="BV107" i="14" s="1"/>
  <c r="AN100" i="14"/>
  <c r="T102" i="14"/>
  <c r="T152" i="14" s="1"/>
  <c r="S117" i="14"/>
  <c r="BD101" i="14"/>
  <c r="AV100" i="14"/>
  <c r="X100" i="14"/>
  <c r="BB100" i="14"/>
  <c r="AT101" i="14"/>
  <c r="R34" i="14"/>
  <c r="Q114" i="14"/>
  <c r="AJ97" i="14"/>
  <c r="AV9" i="28" l="1"/>
  <c r="AV10" i="28"/>
  <c r="AV4" i="28"/>
  <c r="AV13" i="28"/>
  <c r="AV5" i="28"/>
  <c r="AV8" i="28"/>
  <c r="AV7" i="28"/>
  <c r="AV11" i="28"/>
  <c r="AV14" i="28"/>
  <c r="AV12" i="28"/>
  <c r="AV6" i="28"/>
  <c r="AU22" i="28"/>
  <c r="AU23" i="28"/>
  <c r="BG23" i="17"/>
  <c r="BF25" i="17"/>
  <c r="BF26" i="17" s="1"/>
  <c r="BF27" i="17" s="1"/>
  <c r="BG22" i="17"/>
  <c r="BH10" i="17"/>
  <c r="BH14" i="17"/>
  <c r="BG20" i="17"/>
  <c r="BH4" i="17"/>
  <c r="BH9" i="17"/>
  <c r="BH11" i="17"/>
  <c r="BH5" i="17"/>
  <c r="BH12" i="17"/>
  <c r="BH8" i="17"/>
  <c r="BH22" i="17" s="1"/>
  <c r="BH13" i="17"/>
  <c r="BH7" i="17"/>
  <c r="BH6" i="17"/>
  <c r="BG24" i="17"/>
  <c r="BG21" i="17"/>
  <c r="AT25" i="28"/>
  <c r="AT26" i="28" s="1"/>
  <c r="AT27" i="28" s="1"/>
  <c r="AU21" i="28"/>
  <c r="AU20" i="28"/>
  <c r="AU24" i="28"/>
  <c r="L27" i="26"/>
  <c r="V27" i="26" s="1"/>
  <c r="X27" i="26" s="1"/>
  <c r="L25" i="22"/>
  <c r="S25" i="22" s="1"/>
  <c r="Q22" i="12"/>
  <c r="R21" i="12"/>
  <c r="Z25" i="24"/>
  <c r="AA24" i="24"/>
  <c r="AB24" i="24" s="1"/>
  <c r="K25" i="24"/>
  <c r="L24" i="24"/>
  <c r="AV71" i="14"/>
  <c r="S2" i="14" a="1"/>
  <c r="R151" i="14"/>
  <c r="AF35" i="14"/>
  <c r="AG36" i="14" s="1"/>
  <c r="AH37" i="14" s="1"/>
  <c r="AI38" i="14" s="1"/>
  <c r="AJ39" i="14" s="1"/>
  <c r="AK40" i="14" s="1"/>
  <c r="AL41" i="14" s="1"/>
  <c r="AM42" i="14" s="1"/>
  <c r="AN43" i="14" s="1"/>
  <c r="AO44" i="14" s="1"/>
  <c r="AP45" i="14" s="1"/>
  <c r="AQ46" i="14" s="1"/>
  <c r="AR47" i="14" s="1"/>
  <c r="V31" i="14"/>
  <c r="AC34" i="14"/>
  <c r="AG89" i="14"/>
  <c r="V87" i="14"/>
  <c r="M25" i="23"/>
  <c r="T25" i="23" s="1"/>
  <c r="V25" i="23" s="1"/>
  <c r="Y66" i="14"/>
  <c r="X116" i="14"/>
  <c r="AM65" i="14"/>
  <c r="AR80" i="14"/>
  <c r="S35" i="14"/>
  <c r="R114" i="14"/>
  <c r="BC101" i="14"/>
  <c r="AW101" i="14"/>
  <c r="U103" i="14"/>
  <c r="U152" i="14" s="1"/>
  <c r="T117" i="14"/>
  <c r="AO101" i="14"/>
  <c r="BG99" i="14"/>
  <c r="AC100" i="14"/>
  <c r="AQ100" i="14"/>
  <c r="W103" i="14"/>
  <c r="AK98" i="14"/>
  <c r="AU102" i="14"/>
  <c r="Y101" i="14"/>
  <c r="BE102" i="14"/>
  <c r="AA34" i="14"/>
  <c r="AG101" i="14"/>
  <c r="AW11" i="28" l="1"/>
  <c r="AW14" i="28"/>
  <c r="AW4" i="28"/>
  <c r="AW6" i="28"/>
  <c r="AW9" i="28"/>
  <c r="AW12" i="28"/>
  <c r="AW7" i="28"/>
  <c r="AW5" i="28"/>
  <c r="AW13" i="28"/>
  <c r="AW8" i="28"/>
  <c r="AW10" i="28"/>
  <c r="AV23" i="28"/>
  <c r="AV22" i="28"/>
  <c r="AU25" i="28"/>
  <c r="AU26" i="28" s="1"/>
  <c r="AU27" i="28" s="1"/>
  <c r="BG25" i="17"/>
  <c r="BG26" i="17" s="1"/>
  <c r="BG27" i="17" s="1"/>
  <c r="BH24" i="17"/>
  <c r="BH23" i="17"/>
  <c r="BI8" i="17"/>
  <c r="BI22" i="17" s="1"/>
  <c r="BI9" i="17"/>
  <c r="BI10" i="17"/>
  <c r="BI23" i="17" s="1"/>
  <c r="BI12" i="17"/>
  <c r="BI14" i="17"/>
  <c r="BI5" i="17"/>
  <c r="BI13" i="17"/>
  <c r="BI6" i="17"/>
  <c r="BI7" i="17"/>
  <c r="BH20" i="17"/>
  <c r="BI4" i="17"/>
  <c r="BI11" i="17"/>
  <c r="BH21" i="17"/>
  <c r="AV21" i="28"/>
  <c r="AV20" i="28"/>
  <c r="AV24" i="28"/>
  <c r="L28" i="26"/>
  <c r="V28" i="26" s="1"/>
  <c r="X28" i="26" s="1"/>
  <c r="U25" i="22"/>
  <c r="L26" i="22"/>
  <c r="S26" i="22" s="1"/>
  <c r="U26" i="22" s="1"/>
  <c r="Q23" i="12"/>
  <c r="R22" i="12" s="1"/>
  <c r="Z26" i="24"/>
  <c r="AA25" i="24"/>
  <c r="AB25" i="24" s="1"/>
  <c r="M24" i="24"/>
  <c r="N24" i="24" s="1"/>
  <c r="K26" i="24"/>
  <c r="L25" i="24"/>
  <c r="AB35" i="14"/>
  <c r="T2" i="14" a="1"/>
  <c r="S151" i="14"/>
  <c r="AW72" i="14"/>
  <c r="W32" i="14"/>
  <c r="AD35" i="14"/>
  <c r="W88" i="14"/>
  <c r="AH90" i="14"/>
  <c r="AI91" i="14" s="1"/>
  <c r="AJ92" i="14" s="1"/>
  <c r="AK93" i="14" s="1"/>
  <c r="AL94" i="14" s="1"/>
  <c r="AM95" i="14" s="1"/>
  <c r="AN96" i="14" s="1"/>
  <c r="AO97" i="14" s="1"/>
  <c r="AP98" i="14" s="1"/>
  <c r="AQ99" i="14" s="1"/>
  <c r="AR100" i="14" s="1"/>
  <c r="AS101" i="14" s="1"/>
  <c r="AT102" i="14" s="1"/>
  <c r="AU103" i="14" s="1"/>
  <c r="AV104" i="14" s="1"/>
  <c r="AW105" i="14" s="1"/>
  <c r="AX106" i="14" s="1"/>
  <c r="AY107" i="14" s="1"/>
  <c r="Y21" i="12"/>
  <c r="AA21" i="12" s="1"/>
  <c r="M26" i="23"/>
  <c r="T26" i="23" s="1"/>
  <c r="V26" i="23" s="1"/>
  <c r="AN66" i="14"/>
  <c r="Z67" i="14"/>
  <c r="Y116" i="14"/>
  <c r="AS81" i="14"/>
  <c r="AH102" i="14"/>
  <c r="AI103" i="14" s="1"/>
  <c r="AJ104" i="14" s="1"/>
  <c r="AK105" i="14" s="1"/>
  <c r="AL106" i="14" s="1"/>
  <c r="AM107" i="14" s="1"/>
  <c r="Z102" i="14"/>
  <c r="AS48" i="14"/>
  <c r="BF103" i="14"/>
  <c r="AV103" i="14"/>
  <c r="T36" i="14"/>
  <c r="S114" i="14"/>
  <c r="X104" i="14"/>
  <c r="AD101" i="14"/>
  <c r="AP102" i="14"/>
  <c r="AX102" i="14"/>
  <c r="BD102" i="14"/>
  <c r="AL99" i="14"/>
  <c r="AR101" i="14"/>
  <c r="BH100" i="14"/>
  <c r="V104" i="14"/>
  <c r="V152" i="14" s="1"/>
  <c r="U117" i="14"/>
  <c r="AX13" i="28" l="1"/>
  <c r="AX12" i="28"/>
  <c r="AX5" i="28"/>
  <c r="AX8" i="28"/>
  <c r="AX11" i="28"/>
  <c r="AX14" i="28"/>
  <c r="AX6" i="28"/>
  <c r="AX9" i="28"/>
  <c r="AX4" i="28"/>
  <c r="AX7" i="28"/>
  <c r="AX10" i="28"/>
  <c r="AW23" i="28"/>
  <c r="AV25" i="28"/>
  <c r="AV26" i="28" s="1"/>
  <c r="AV27" i="28" s="1"/>
  <c r="BI21" i="17"/>
  <c r="BJ7" i="17"/>
  <c r="BJ14" i="17"/>
  <c r="BJ5" i="17"/>
  <c r="BJ10" i="17"/>
  <c r="BJ12" i="17"/>
  <c r="BJ13" i="17"/>
  <c r="BJ11" i="17"/>
  <c r="BJ6" i="17"/>
  <c r="BJ21" i="17" s="1"/>
  <c r="BJ4" i="17"/>
  <c r="BI20" i="17"/>
  <c r="BJ8" i="17"/>
  <c r="BJ9" i="17"/>
  <c r="BI24" i="17"/>
  <c r="BH25" i="17"/>
  <c r="BH26" i="17" s="1"/>
  <c r="BH27" i="17" s="1"/>
  <c r="AW24" i="28"/>
  <c r="AW22" i="28"/>
  <c r="AW20" i="28"/>
  <c r="AW21" i="28"/>
  <c r="L29" i="26"/>
  <c r="V29" i="26" s="1"/>
  <c r="X29" i="26" s="1"/>
  <c r="L27" i="22"/>
  <c r="S27" i="22" s="1"/>
  <c r="U27" i="22" s="1"/>
  <c r="Q24" i="12"/>
  <c r="R23" i="12" s="1"/>
  <c r="Y22" i="12"/>
  <c r="AA22" i="12" s="1"/>
  <c r="Z27" i="24"/>
  <c r="AA26" i="24"/>
  <c r="AB26" i="24"/>
  <c r="M25" i="24"/>
  <c r="N25" i="24" s="1"/>
  <c r="L26" i="24"/>
  <c r="M26" i="24" s="1"/>
  <c r="AX73" i="14"/>
  <c r="U2" i="14" a="1"/>
  <c r="T151" i="14"/>
  <c r="AC36" i="14"/>
  <c r="AE36" i="14"/>
  <c r="X33" i="14"/>
  <c r="Y105" i="14"/>
  <c r="AE102" i="14"/>
  <c r="V2" i="14" a="1"/>
  <c r="X89" i="14"/>
  <c r="M27" i="23"/>
  <c r="T27" i="23" s="1"/>
  <c r="V27" i="23" s="1"/>
  <c r="AO67" i="14"/>
  <c r="AA68" i="14"/>
  <c r="Z116" i="14"/>
  <c r="AT82" i="14"/>
  <c r="AU83" i="14" s="1"/>
  <c r="AV84" i="14" s="1"/>
  <c r="AW85" i="14" s="1"/>
  <c r="AX86" i="14" s="1"/>
  <c r="AY87" i="14" s="1"/>
  <c r="AZ88" i="14" s="1"/>
  <c r="BA89" i="14" s="1"/>
  <c r="BB90" i="14" s="1"/>
  <c r="BC91" i="14" s="1"/>
  <c r="BD92" i="14" s="1"/>
  <c r="BE93" i="14" s="1"/>
  <c r="BF94" i="14" s="1"/>
  <c r="BG95" i="14" s="1"/>
  <c r="BH96" i="14" s="1"/>
  <c r="BI97" i="14" s="1"/>
  <c r="BJ98" i="14" s="1"/>
  <c r="BK99" i="14" s="1"/>
  <c r="BL100" i="14" s="1"/>
  <c r="BM101" i="14" s="1"/>
  <c r="BN102" i="14" s="1"/>
  <c r="BO103" i="14" s="1"/>
  <c r="BP104" i="14" s="1"/>
  <c r="BQ105" i="14" s="1"/>
  <c r="BR106" i="14" s="1"/>
  <c r="BS107" i="14" s="1"/>
  <c r="W105" i="14"/>
  <c r="W152" i="14" s="1"/>
  <c r="V117" i="14"/>
  <c r="AS102" i="14"/>
  <c r="AY103" i="14"/>
  <c r="AW104" i="14"/>
  <c r="AT49" i="14"/>
  <c r="AA103" i="14"/>
  <c r="BI101" i="14"/>
  <c r="AM100" i="14"/>
  <c r="BE103" i="14"/>
  <c r="AQ103" i="14"/>
  <c r="U37" i="14"/>
  <c r="U151" i="14" s="1"/>
  <c r="T114" i="14"/>
  <c r="BG104" i="14"/>
  <c r="AY7" i="28" l="1"/>
  <c r="AY13" i="28"/>
  <c r="AY5" i="28"/>
  <c r="AY9" i="28"/>
  <c r="AY14" i="28"/>
  <c r="AY8" i="28"/>
  <c r="AY11" i="28"/>
  <c r="AY6" i="28"/>
  <c r="AY12" i="28"/>
  <c r="AY4" i="28"/>
  <c r="AY10" i="28"/>
  <c r="AY23" i="28" s="1"/>
  <c r="AW25" i="28"/>
  <c r="AW26" i="28" s="1"/>
  <c r="AW27" i="28" s="1"/>
  <c r="AX24" i="28"/>
  <c r="AX23" i="28"/>
  <c r="BI25" i="17"/>
  <c r="BI26" i="17" s="1"/>
  <c r="BI27" i="17" s="1"/>
  <c r="BJ22" i="17"/>
  <c r="BK13" i="17"/>
  <c r="BK11" i="17"/>
  <c r="BK5" i="17"/>
  <c r="BK10" i="17"/>
  <c r="BK23" i="17" s="1"/>
  <c r="BJ20" i="17"/>
  <c r="BJ25" i="17" s="1"/>
  <c r="BK4" i="17"/>
  <c r="BK12" i="17"/>
  <c r="BK6" i="17"/>
  <c r="BK14" i="17"/>
  <c r="BK7" i="17"/>
  <c r="BK8" i="17"/>
  <c r="BK9" i="17"/>
  <c r="BJ24" i="17"/>
  <c r="BJ23" i="17"/>
  <c r="AX20" i="28"/>
  <c r="AX22" i="28"/>
  <c r="AX21" i="28"/>
  <c r="L30" i="26"/>
  <c r="V30" i="26" s="1"/>
  <c r="X30" i="26" s="1"/>
  <c r="L28" i="22"/>
  <c r="S28" i="22" s="1"/>
  <c r="U28" i="22" s="1"/>
  <c r="Q25" i="12"/>
  <c r="R24" i="12" s="1"/>
  <c r="Y23" i="12"/>
  <c r="Z28" i="24"/>
  <c r="AA27" i="24"/>
  <c r="AB27" i="24" s="1"/>
  <c r="N26" i="24"/>
  <c r="O21" i="24" s="1"/>
  <c r="AF37" i="14"/>
  <c r="AG38" i="14" s="1"/>
  <c r="AH39" i="14" s="1"/>
  <c r="AI40" i="14" s="1"/>
  <c r="AJ41" i="14" s="1"/>
  <c r="AK42" i="14" s="1"/>
  <c r="AL43" i="14" s="1"/>
  <c r="AM44" i="14" s="1"/>
  <c r="AN45" i="14" s="1"/>
  <c r="AO46" i="14" s="1"/>
  <c r="AD37" i="14"/>
  <c r="Y34" i="14"/>
  <c r="AY74" i="14"/>
  <c r="AZ75" i="14" s="1"/>
  <c r="BA76" i="14" s="1"/>
  <c r="BB77" i="14" s="1"/>
  <c r="BC78" i="14" s="1"/>
  <c r="BD79" i="14" s="1"/>
  <c r="BE80" i="14" s="1"/>
  <c r="BF81" i="14" s="1"/>
  <c r="BG82" i="14" s="1"/>
  <c r="BH83" i="14" s="1"/>
  <c r="BI84" i="14" s="1"/>
  <c r="BJ85" i="14" s="1"/>
  <c r="BK86" i="14" s="1"/>
  <c r="BL87" i="14" s="1"/>
  <c r="BM88" i="14" s="1"/>
  <c r="BN89" i="14" s="1"/>
  <c r="BO90" i="14" s="1"/>
  <c r="BP91" i="14" s="1"/>
  <c r="BQ92" i="14" s="1"/>
  <c r="BR93" i="14" s="1"/>
  <c r="BS94" i="14" s="1"/>
  <c r="BT95" i="14" s="1"/>
  <c r="BU96" i="14" s="1"/>
  <c r="BV97" i="14" s="1"/>
  <c r="BW98" i="14" s="1"/>
  <c r="BX99" i="14" s="1"/>
  <c r="BY100" i="14" s="1"/>
  <c r="BZ101" i="14" s="1"/>
  <c r="CA102" i="14" s="1"/>
  <c r="CB103" i="14" s="1"/>
  <c r="CC104" i="14" s="1"/>
  <c r="CD105" i="14" s="1"/>
  <c r="CE106" i="14" s="1"/>
  <c r="CF107" i="14" s="1"/>
  <c r="AF103" i="14"/>
  <c r="Z106" i="14"/>
  <c r="W2" i="14" a="1"/>
  <c r="Y90" i="14"/>
  <c r="M28" i="23"/>
  <c r="T28" i="23" s="1"/>
  <c r="V28" i="23" s="1"/>
  <c r="AB69" i="14"/>
  <c r="AA116" i="14"/>
  <c r="AP68" i="14"/>
  <c r="AO116" i="14"/>
  <c r="V38" i="14"/>
  <c r="U114" i="14"/>
  <c r="BF104" i="14"/>
  <c r="BJ102" i="14"/>
  <c r="AU50" i="14"/>
  <c r="AV51" i="14" s="1"/>
  <c r="AW52" i="14" s="1"/>
  <c r="AX53" i="14" s="1"/>
  <c r="AY54" i="14" s="1"/>
  <c r="AZ55" i="14" s="1"/>
  <c r="BA56" i="14" s="1"/>
  <c r="BB57" i="14" s="1"/>
  <c r="BC58" i="14" s="1"/>
  <c r="BD59" i="14" s="1"/>
  <c r="BE60" i="14" s="1"/>
  <c r="BF61" i="14" s="1"/>
  <c r="BG62" i="14" s="1"/>
  <c r="X106" i="14"/>
  <c r="X152" i="14" s="1"/>
  <c r="W117" i="14"/>
  <c r="BH105" i="14"/>
  <c r="AR104" i="14"/>
  <c r="AS105" i="14" s="1"/>
  <c r="AT106" i="14" s="1"/>
  <c r="AU107" i="14" s="1"/>
  <c r="AN101" i="14"/>
  <c r="AB104" i="14"/>
  <c r="AX105" i="14"/>
  <c r="AZ104" i="14"/>
  <c r="AT103" i="14"/>
  <c r="AU104" i="14" s="1"/>
  <c r="AV105" i="14" s="1"/>
  <c r="AP47" i="14"/>
  <c r="AA23" i="12"/>
  <c r="AZ8" i="28" l="1"/>
  <c r="AZ14" i="28"/>
  <c r="AZ9" i="28"/>
  <c r="AZ5" i="28"/>
  <c r="AZ7" i="28"/>
  <c r="AZ10" i="28"/>
  <c r="AZ13" i="28"/>
  <c r="AZ4" i="28"/>
  <c r="AZ11" i="28"/>
  <c r="AZ6" i="28"/>
  <c r="AZ12" i="28"/>
  <c r="AY21" i="28"/>
  <c r="AX25" i="28"/>
  <c r="AX26" i="28" s="1"/>
  <c r="AX27" i="28" s="1"/>
  <c r="AY24" i="28"/>
  <c r="BJ26" i="17"/>
  <c r="BJ27" i="17" s="1"/>
  <c r="BL10" i="17"/>
  <c r="BL4" i="17"/>
  <c r="BL12" i="17"/>
  <c r="BL11" i="17"/>
  <c r="BL8" i="17"/>
  <c r="BL5" i="17"/>
  <c r="BL7" i="17"/>
  <c r="BL6" i="17"/>
  <c r="BL21" i="17" s="1"/>
  <c r="BK20" i="17"/>
  <c r="BK25" i="17" s="1"/>
  <c r="BK26" i="17" s="1"/>
  <c r="BK27" i="17" s="1"/>
  <c r="BL13" i="17"/>
  <c r="BL14" i="17"/>
  <c r="BL9" i="17"/>
  <c r="BK22" i="17"/>
  <c r="BK24" i="17"/>
  <c r="BK21" i="17"/>
  <c r="AY20" i="28"/>
  <c r="AY22" i="28"/>
  <c r="L31" i="26"/>
  <c r="V31" i="26" s="1"/>
  <c r="X31" i="26" s="1"/>
  <c r="L29" i="22"/>
  <c r="S29" i="22" s="1"/>
  <c r="U29" i="22" s="1"/>
  <c r="Q26" i="12"/>
  <c r="R25" i="12" s="1"/>
  <c r="Y24" i="12"/>
  <c r="Z29" i="24"/>
  <c r="AA28" i="24"/>
  <c r="AB28" i="24" s="1"/>
  <c r="O22" i="24"/>
  <c r="O24" i="24"/>
  <c r="O23" i="24"/>
  <c r="O15" i="24"/>
  <c r="O25" i="24"/>
  <c r="O9" i="24"/>
  <c r="O12" i="24"/>
  <c r="O17" i="24"/>
  <c r="O13" i="24"/>
  <c r="O14" i="24"/>
  <c r="O16" i="24"/>
  <c r="O10" i="24"/>
  <c r="O20" i="24"/>
  <c r="O26" i="24"/>
  <c r="O19" i="24"/>
  <c r="O18" i="24"/>
  <c r="Z35" i="14"/>
  <c r="V151" i="14"/>
  <c r="AE38" i="14"/>
  <c r="AA107" i="14"/>
  <c r="AG104" i="14"/>
  <c r="X2" i="14" a="1"/>
  <c r="Z91" i="14"/>
  <c r="Z152" i="14" s="1"/>
  <c r="M29" i="23"/>
  <c r="T29" i="23" s="1"/>
  <c r="V29" i="23" s="1"/>
  <c r="AQ69" i="14"/>
  <c r="AP116" i="14"/>
  <c r="AC70" i="14"/>
  <c r="AB116" i="14"/>
  <c r="AQ48" i="14"/>
  <c r="BA105" i="14"/>
  <c r="AC105" i="14"/>
  <c r="Y107" i="14"/>
  <c r="Y152" i="14" s="1"/>
  <c r="X117" i="14"/>
  <c r="BK103" i="14"/>
  <c r="W39" i="14"/>
  <c r="W151" i="14" s="1"/>
  <c r="V114" i="14"/>
  <c r="AW106" i="14"/>
  <c r="AY106" i="14"/>
  <c r="AO102" i="14"/>
  <c r="BI106" i="14"/>
  <c r="BH63" i="14"/>
  <c r="BG105" i="14"/>
  <c r="AA24" i="12"/>
  <c r="BA11" i="28" l="1"/>
  <c r="BA7" i="28"/>
  <c r="BA13" i="28"/>
  <c r="BA6" i="28"/>
  <c r="BA10" i="28"/>
  <c r="BA9" i="28"/>
  <c r="BA4" i="28"/>
  <c r="BA5" i="28"/>
  <c r="BA12" i="28"/>
  <c r="BA14" i="28"/>
  <c r="BA8" i="28"/>
  <c r="AZ21" i="28"/>
  <c r="AZ23" i="28"/>
  <c r="BL22" i="17"/>
  <c r="BL24" i="17"/>
  <c r="BM7" i="17"/>
  <c r="BM8" i="17"/>
  <c r="BM10" i="17"/>
  <c r="BM4" i="17"/>
  <c r="BM5" i="17"/>
  <c r="BM9" i="17"/>
  <c r="BM11" i="17"/>
  <c r="BM14" i="17"/>
  <c r="BM6" i="17"/>
  <c r="BM21" i="17" s="1"/>
  <c r="BM12" i="17"/>
  <c r="BM24" i="17" s="1"/>
  <c r="BL20" i="17"/>
  <c r="BM13" i="17"/>
  <c r="BL23" i="17"/>
  <c r="AZ24" i="28"/>
  <c r="AY25" i="28"/>
  <c r="AY26" i="28" s="1"/>
  <c r="AY27" i="28" s="1"/>
  <c r="AZ22" i="28"/>
  <c r="AZ20" i="28"/>
  <c r="L32" i="26"/>
  <c r="V32" i="26" s="1"/>
  <c r="X32" i="26" s="1"/>
  <c r="L30" i="22"/>
  <c r="S30" i="22" s="1"/>
  <c r="U30" i="22" s="1"/>
  <c r="Q27" i="12"/>
  <c r="R26" i="12"/>
  <c r="Y25" i="12"/>
  <c r="AA25" i="12" s="1"/>
  <c r="Z30" i="24"/>
  <c r="AA29" i="24"/>
  <c r="AB29" i="24" s="1"/>
  <c r="AF39" i="14"/>
  <c r="AG40" i="14" s="1"/>
  <c r="AH41" i="14" s="1"/>
  <c r="AI42" i="14" s="1"/>
  <c r="AJ43" i="14" s="1"/>
  <c r="AK44" i="14" s="1"/>
  <c r="AL45" i="14" s="1"/>
  <c r="AM46" i="14" s="1"/>
  <c r="AA36" i="14"/>
  <c r="AH105" i="14"/>
  <c r="AI106" i="14" s="1"/>
  <c r="AJ107" i="14" s="1"/>
  <c r="Y117" i="14"/>
  <c r="AA92" i="14"/>
  <c r="AA152" i="14" s="1"/>
  <c r="Z117" i="14"/>
  <c r="Y2" i="14" a="1"/>
  <c r="M30" i="23"/>
  <c r="T30" i="23" s="1"/>
  <c r="V30" i="23" s="1"/>
  <c r="AD71" i="14"/>
  <c r="AC116" i="14"/>
  <c r="AR70" i="14"/>
  <c r="AQ116" i="14"/>
  <c r="BH106" i="14"/>
  <c r="AN47" i="14"/>
  <c r="AP103" i="14"/>
  <c r="AX107" i="14"/>
  <c r="BL104" i="14"/>
  <c r="BB106" i="14"/>
  <c r="BI64" i="14"/>
  <c r="BJ107" i="14"/>
  <c r="AZ107" i="14"/>
  <c r="X40" i="14"/>
  <c r="X151" i="14" s="1"/>
  <c r="W114" i="14"/>
  <c r="AD106" i="14"/>
  <c r="AR49" i="14"/>
  <c r="BB14" i="28" l="1"/>
  <c r="BB4" i="28"/>
  <c r="BB7" i="28"/>
  <c r="BB5" i="28"/>
  <c r="BB6" i="28"/>
  <c r="BB10" i="28"/>
  <c r="BB9" i="28"/>
  <c r="BB8" i="28"/>
  <c r="BB13" i="28"/>
  <c r="BB11" i="28"/>
  <c r="BB12" i="28"/>
  <c r="BM22" i="17"/>
  <c r="BM23" i="17"/>
  <c r="BN11" i="17"/>
  <c r="BN9" i="17"/>
  <c r="BN8" i="17"/>
  <c r="BN22" i="17" s="1"/>
  <c r="BN10" i="17"/>
  <c r="BN23" i="17" s="1"/>
  <c r="BN6" i="17"/>
  <c r="BM20" i="17"/>
  <c r="BM25" i="17" s="1"/>
  <c r="BM26" i="17" s="1"/>
  <c r="BM27" i="17" s="1"/>
  <c r="BN13" i="17"/>
  <c r="BN7" i="17"/>
  <c r="BN4" i="17"/>
  <c r="BN12" i="17"/>
  <c r="BN24" i="17" s="1"/>
  <c r="BN5" i="17"/>
  <c r="BN14" i="17"/>
  <c r="BL25" i="17"/>
  <c r="BL26" i="17" s="1"/>
  <c r="BL27" i="17" s="1"/>
  <c r="BA20" i="28"/>
  <c r="BA22" i="28"/>
  <c r="AZ25" i="28"/>
  <c r="AZ26" i="28" s="1"/>
  <c r="AZ27" i="28" s="1"/>
  <c r="BA21" i="28"/>
  <c r="BA24" i="28"/>
  <c r="BA23" i="28"/>
  <c r="L33" i="26"/>
  <c r="V33" i="26" s="1"/>
  <c r="X33" i="26" s="1"/>
  <c r="L31" i="22"/>
  <c r="S31" i="22" s="1"/>
  <c r="U31" i="22" s="1"/>
  <c r="Q28" i="12"/>
  <c r="R27" i="12"/>
  <c r="Y26" i="12"/>
  <c r="AA26" i="12" s="1"/>
  <c r="Z31" i="24"/>
  <c r="AA30" i="24"/>
  <c r="AB30" i="24"/>
  <c r="AB37" i="14"/>
  <c r="AC38" i="14" s="1"/>
  <c r="AD39" i="14" s="1"/>
  <c r="AB93" i="14"/>
  <c r="AB152" i="14" s="1"/>
  <c r="AA117" i="14"/>
  <c r="Z2" i="14" a="1"/>
  <c r="M31" i="23"/>
  <c r="T31" i="23" s="1"/>
  <c r="V31" i="23" s="1"/>
  <c r="AS71" i="14"/>
  <c r="AR116" i="14"/>
  <c r="AE72" i="14"/>
  <c r="AD116" i="14"/>
  <c r="AS50" i="14"/>
  <c r="BJ65" i="14"/>
  <c r="BC107" i="14"/>
  <c r="AO48" i="14"/>
  <c r="AE107" i="14"/>
  <c r="Y41" i="14"/>
  <c r="Y151" i="14" s="1"/>
  <c r="X114" i="14"/>
  <c r="BM105" i="14"/>
  <c r="AQ104" i="14"/>
  <c r="BI107" i="14"/>
  <c r="BC14" i="28" l="1"/>
  <c r="BC8" i="28"/>
  <c r="BC5" i="28"/>
  <c r="BC12" i="28"/>
  <c r="BC10" i="28"/>
  <c r="BC6" i="28"/>
  <c r="BC13" i="28"/>
  <c r="BC4" i="28"/>
  <c r="BC9" i="28"/>
  <c r="BC7" i="28"/>
  <c r="BC11" i="28"/>
  <c r="BO12" i="17"/>
  <c r="BO14" i="17"/>
  <c r="BO11" i="17"/>
  <c r="BO6" i="17"/>
  <c r="BN20" i="17"/>
  <c r="BN25" i="17" s="1"/>
  <c r="BN26" i="17" s="1"/>
  <c r="BN27" i="17" s="1"/>
  <c r="BO9" i="17"/>
  <c r="BO5" i="17"/>
  <c r="BO10" i="17"/>
  <c r="BO23" i="17" s="1"/>
  <c r="BO13" i="17"/>
  <c r="BO8" i="17"/>
  <c r="BO22" i="17" s="1"/>
  <c r="BO7" i="17"/>
  <c r="BO4" i="17"/>
  <c r="BN21" i="17"/>
  <c r="BB21" i="28"/>
  <c r="BB23" i="28"/>
  <c r="BB24" i="28"/>
  <c r="BB20" i="28"/>
  <c r="BB22" i="28"/>
  <c r="BA25" i="28"/>
  <c r="BA26" i="28" s="1"/>
  <c r="BA27" i="28" s="1"/>
  <c r="L34" i="26"/>
  <c r="V34" i="26" s="1"/>
  <c r="X34" i="26" s="1"/>
  <c r="L32" i="22"/>
  <c r="S32" i="22" s="1"/>
  <c r="U32" i="22" s="1"/>
  <c r="Q29" i="12"/>
  <c r="Y27" i="12"/>
  <c r="AA27" i="12" s="1"/>
  <c r="Z32" i="24"/>
  <c r="AA31" i="24"/>
  <c r="AB31" i="24" s="1"/>
  <c r="AE40" i="14"/>
  <c r="AF41" i="14" s="1"/>
  <c r="AG42" i="14" s="1"/>
  <c r="AH43" i="14" s="1"/>
  <c r="AI44" i="14" s="1"/>
  <c r="AJ45" i="14" s="1"/>
  <c r="AK46" i="14" s="1"/>
  <c r="AL47" i="14" s="1"/>
  <c r="AM48" i="14" s="1"/>
  <c r="AN49" i="14" s="1"/>
  <c r="AO50" i="14" s="1"/>
  <c r="AP51" i="14" s="1"/>
  <c r="AQ52" i="14" s="1"/>
  <c r="AR53" i="14" s="1"/>
  <c r="AS54" i="14" s="1"/>
  <c r="AT55" i="14" s="1"/>
  <c r="AU56" i="14" s="1"/>
  <c r="AV57" i="14" s="1"/>
  <c r="AW58" i="14" s="1"/>
  <c r="AX59" i="14" s="1"/>
  <c r="AY60" i="14" s="1"/>
  <c r="AZ61" i="14" s="1"/>
  <c r="BA62" i="14" s="1"/>
  <c r="BB63" i="14" s="1"/>
  <c r="BC64" i="14" s="1"/>
  <c r="BD65" i="14" s="1"/>
  <c r="BE66" i="14" s="1"/>
  <c r="BF67" i="14" s="1"/>
  <c r="BG68" i="14" s="1"/>
  <c r="BH69" i="14" s="1"/>
  <c r="BI70" i="14" s="1"/>
  <c r="BJ71" i="14" s="1"/>
  <c r="BK72" i="14" s="1"/>
  <c r="BL73" i="14" s="1"/>
  <c r="BM74" i="14" s="1"/>
  <c r="BN75" i="14" s="1"/>
  <c r="BO76" i="14" s="1"/>
  <c r="BP77" i="14" s="1"/>
  <c r="BQ78" i="14" s="1"/>
  <c r="BR79" i="14" s="1"/>
  <c r="BS80" i="14" s="1"/>
  <c r="BT81" i="14" s="1"/>
  <c r="BU82" i="14" s="1"/>
  <c r="BV83" i="14" s="1"/>
  <c r="BW84" i="14" s="1"/>
  <c r="BX85" i="14" s="1"/>
  <c r="BY86" i="14" s="1"/>
  <c r="BZ87" i="14" s="1"/>
  <c r="CA88" i="14" s="1"/>
  <c r="CB89" i="14" s="1"/>
  <c r="CC90" i="14" s="1"/>
  <c r="CD91" i="14" s="1"/>
  <c r="CE92" i="14" s="1"/>
  <c r="CF93" i="14" s="1"/>
  <c r="CG94" i="14" s="1"/>
  <c r="CH95" i="14" s="1"/>
  <c r="CI96" i="14" s="1"/>
  <c r="CJ97" i="14" s="1"/>
  <c r="CK98" i="14" s="1"/>
  <c r="CL99" i="14" s="1"/>
  <c r="CM100" i="14" s="1"/>
  <c r="CN101" i="14" s="1"/>
  <c r="CO102" i="14" s="1"/>
  <c r="CP103" i="14" s="1"/>
  <c r="CQ104" i="14" s="1"/>
  <c r="CR105" i="14" s="1"/>
  <c r="CS106" i="14" s="1"/>
  <c r="CT107" i="14" s="1"/>
  <c r="AC94" i="14"/>
  <c r="AC152" i="14" s="1"/>
  <c r="AB117" i="14"/>
  <c r="AA2" i="14" a="1"/>
  <c r="M32" i="23"/>
  <c r="T32" i="23" s="1"/>
  <c r="V32" i="23" s="1"/>
  <c r="AT72" i="14"/>
  <c r="AS116" i="14"/>
  <c r="AF73" i="14"/>
  <c r="AE116" i="14"/>
  <c r="AR105" i="14"/>
  <c r="Z42" i="14"/>
  <c r="Z151" i="14" s="1"/>
  <c r="Y114" i="14"/>
  <c r="AP49" i="14"/>
  <c r="BK66" i="14"/>
  <c r="BN106" i="14"/>
  <c r="BO107" i="14" s="1"/>
  <c r="AT51" i="14"/>
  <c r="BC21" i="28" l="1"/>
  <c r="BD7" i="28"/>
  <c r="BD11" i="28"/>
  <c r="BD13" i="28"/>
  <c r="BD14" i="28"/>
  <c r="BD5" i="28"/>
  <c r="BD12" i="28"/>
  <c r="BD8" i="28"/>
  <c r="BD6" i="28"/>
  <c r="BD9" i="28"/>
  <c r="BD10" i="28"/>
  <c r="BD4" i="28"/>
  <c r="BO21" i="17"/>
  <c r="BO20" i="17"/>
  <c r="BP13" i="17"/>
  <c r="BP9" i="17"/>
  <c r="BP4" i="17"/>
  <c r="BP5" i="17"/>
  <c r="BP10" i="17"/>
  <c r="BP23" i="17" s="1"/>
  <c r="BP8" i="17"/>
  <c r="BP22" i="17" s="1"/>
  <c r="BP12" i="17"/>
  <c r="BP6" i="17"/>
  <c r="BP7" i="17"/>
  <c r="BP14" i="17"/>
  <c r="BP11" i="17"/>
  <c r="BO24" i="17"/>
  <c r="BC23" i="28"/>
  <c r="BC22" i="28"/>
  <c r="BC24" i="28"/>
  <c r="BC20" i="28"/>
  <c r="BB25" i="28"/>
  <c r="BB26" i="28" s="1"/>
  <c r="BB27" i="28" s="1"/>
  <c r="L35" i="26"/>
  <c r="V35" i="26" s="1"/>
  <c r="X35" i="26" s="1"/>
  <c r="L33" i="22"/>
  <c r="S33" i="22" s="1"/>
  <c r="U33" i="22" s="1"/>
  <c r="Q30" i="12"/>
  <c r="R29" i="12"/>
  <c r="R28" i="12"/>
  <c r="Y28" i="12"/>
  <c r="Z33" i="24"/>
  <c r="AA32" i="24"/>
  <c r="AB32" i="24" s="1"/>
  <c r="AU73" i="14"/>
  <c r="AD95" i="14"/>
  <c r="AD152" i="14" s="1"/>
  <c r="AC117" i="14"/>
  <c r="M33" i="23"/>
  <c r="T33" i="23" s="1"/>
  <c r="V33" i="23" s="1"/>
  <c r="AG74" i="14"/>
  <c r="AF116" i="14"/>
  <c r="AU52" i="14"/>
  <c r="AV53" i="14" s="1"/>
  <c r="AW54" i="14" s="1"/>
  <c r="AX55" i="14" s="1"/>
  <c r="AY56" i="14" s="1"/>
  <c r="AZ57" i="14" s="1"/>
  <c r="BA58" i="14" s="1"/>
  <c r="BB59" i="14" s="1"/>
  <c r="BC60" i="14" s="1"/>
  <c r="BD61" i="14" s="1"/>
  <c r="BE62" i="14" s="1"/>
  <c r="BL67" i="14"/>
  <c r="AA43" i="14"/>
  <c r="Z115" i="14"/>
  <c r="AQ50" i="14"/>
  <c r="AS106" i="14"/>
  <c r="AA28" i="12"/>
  <c r="BE13" i="28" l="1"/>
  <c r="BE5" i="28"/>
  <c r="BE11" i="28"/>
  <c r="BE14" i="28"/>
  <c r="BE8" i="28"/>
  <c r="BE6" i="28"/>
  <c r="BE9" i="28"/>
  <c r="BE10" i="28"/>
  <c r="BE4" i="28"/>
  <c r="BE12" i="28"/>
  <c r="BE7" i="28"/>
  <c r="BP21" i="17"/>
  <c r="BP24" i="17"/>
  <c r="BQ4" i="17"/>
  <c r="BQ9" i="17"/>
  <c r="BP20" i="17"/>
  <c r="BP25" i="17" s="1"/>
  <c r="BP26" i="17" s="1"/>
  <c r="BP27" i="17" s="1"/>
  <c r="BQ11" i="17"/>
  <c r="BQ14" i="17"/>
  <c r="BQ10" i="17"/>
  <c r="BQ23" i="17" s="1"/>
  <c r="BQ7" i="17"/>
  <c r="BQ8" i="17"/>
  <c r="BQ22" i="17" s="1"/>
  <c r="BQ5" i="17"/>
  <c r="BQ13" i="17"/>
  <c r="BQ6" i="17"/>
  <c r="BQ12" i="17"/>
  <c r="BO25" i="17"/>
  <c r="BO26" i="17" s="1"/>
  <c r="BO27" i="17" s="1"/>
  <c r="BC25" i="28"/>
  <c r="BC26" i="28" s="1"/>
  <c r="BC27" i="28" s="1"/>
  <c r="BD20" i="28"/>
  <c r="BD21" i="28"/>
  <c r="BD23" i="28"/>
  <c r="BD24" i="28"/>
  <c r="BD22" i="28"/>
  <c r="L36" i="26"/>
  <c r="V36" i="26" s="1"/>
  <c r="X36" i="26" s="1"/>
  <c r="L34" i="22"/>
  <c r="S34" i="22" s="1"/>
  <c r="U34" i="22" s="1"/>
  <c r="Q31" i="12"/>
  <c r="Y29" i="12"/>
  <c r="AA29" i="12" s="1"/>
  <c r="Z34" i="24"/>
  <c r="AA33" i="24"/>
  <c r="AB33" i="24" s="1"/>
  <c r="AB2" i="14" a="1"/>
  <c r="AA151" i="14"/>
  <c r="AV74" i="14"/>
  <c r="AE96" i="14"/>
  <c r="AE152" i="14" s="1"/>
  <c r="AD117" i="14"/>
  <c r="M34" i="23"/>
  <c r="T34" i="23" s="1"/>
  <c r="V34" i="23" s="1"/>
  <c r="AH75" i="14"/>
  <c r="AG116" i="14"/>
  <c r="AR51" i="14"/>
  <c r="BM68" i="14"/>
  <c r="AT107" i="14"/>
  <c r="AB44" i="14"/>
  <c r="AB151" i="14" s="1"/>
  <c r="AA115" i="14"/>
  <c r="BF63" i="14"/>
  <c r="BF5" i="28" l="1"/>
  <c r="BF8" i="28"/>
  <c r="BF14" i="28"/>
  <c r="BF4" i="28"/>
  <c r="BF13" i="28"/>
  <c r="BF7" i="28"/>
  <c r="BF11" i="28"/>
  <c r="BF6" i="28"/>
  <c r="BF9" i="28"/>
  <c r="BF12" i="28"/>
  <c r="BF10" i="28"/>
  <c r="BD25" i="28"/>
  <c r="BD26" i="28" s="1"/>
  <c r="BD27" i="28" s="1"/>
  <c r="BE22" i="28"/>
  <c r="BE23" i="28"/>
  <c r="BQ21" i="17"/>
  <c r="BR14" i="17"/>
  <c r="BR13" i="17"/>
  <c r="BR10" i="17"/>
  <c r="BR9" i="17"/>
  <c r="BR5" i="17"/>
  <c r="BQ20" i="17"/>
  <c r="BQ25" i="17" s="1"/>
  <c r="BQ26" i="17" s="1"/>
  <c r="BQ27" i="17" s="1"/>
  <c r="BR7" i="17"/>
  <c r="BR8" i="17"/>
  <c r="BR22" i="17" s="1"/>
  <c r="BR11" i="17"/>
  <c r="BR4" i="17"/>
  <c r="BR12" i="17"/>
  <c r="BR24" i="17" s="1"/>
  <c r="BR6" i="17"/>
  <c r="BQ24" i="17"/>
  <c r="BE21" i="28"/>
  <c r="BE20" i="28"/>
  <c r="BE24" i="28"/>
  <c r="L37" i="26"/>
  <c r="V37" i="26" s="1"/>
  <c r="X37" i="26" s="1"/>
  <c r="L35" i="22"/>
  <c r="S35" i="22" s="1"/>
  <c r="U35" i="22" s="1"/>
  <c r="R30" i="12"/>
  <c r="Q32" i="12"/>
  <c r="R31" i="12"/>
  <c r="Y30" i="12"/>
  <c r="AA30" i="12" s="1"/>
  <c r="Z35" i="24"/>
  <c r="AA34" i="24"/>
  <c r="AB34" i="24" s="1"/>
  <c r="AW75" i="14"/>
  <c r="AF97" i="14"/>
  <c r="AF152" i="14" s="1"/>
  <c r="AE117" i="14"/>
  <c r="AC2" i="14" a="1"/>
  <c r="AD2" i="14" a="1"/>
  <c r="M35" i="23"/>
  <c r="T35" i="23" s="1"/>
  <c r="V35" i="23" s="1"/>
  <c r="AI76" i="14"/>
  <c r="AH116" i="14"/>
  <c r="AC45" i="14"/>
  <c r="AC151" i="14" s="1"/>
  <c r="AB115" i="14"/>
  <c r="BN69" i="14"/>
  <c r="BG64" i="14"/>
  <c r="AS52" i="14"/>
  <c r="BG8" i="28" l="1"/>
  <c r="BG5" i="28"/>
  <c r="BG11" i="28"/>
  <c r="BG7" i="28"/>
  <c r="BG10" i="28"/>
  <c r="BG14" i="28"/>
  <c r="BG4" i="28"/>
  <c r="BG6" i="28"/>
  <c r="BG9" i="28"/>
  <c r="BG12" i="28"/>
  <c r="BG13" i="28"/>
  <c r="BF23" i="28"/>
  <c r="BR21" i="17"/>
  <c r="BR20" i="17"/>
  <c r="BS12" i="17"/>
  <c r="BS9" i="17"/>
  <c r="BS13" i="17"/>
  <c r="BS4" i="17"/>
  <c r="BS7" i="17"/>
  <c r="BS5" i="17"/>
  <c r="BS10" i="17"/>
  <c r="BS8" i="17"/>
  <c r="BS22" i="17" s="1"/>
  <c r="BS6" i="17"/>
  <c r="BS21" i="17" s="1"/>
  <c r="BS11" i="17"/>
  <c r="BS14" i="17"/>
  <c r="BR23" i="17"/>
  <c r="BF22" i="28"/>
  <c r="BE25" i="28"/>
  <c r="BE26" i="28" s="1"/>
  <c r="BE27" i="28" s="1"/>
  <c r="BF20" i="28"/>
  <c r="BF21" i="28"/>
  <c r="BF24" i="28"/>
  <c r="L38" i="26"/>
  <c r="V38" i="26" s="1"/>
  <c r="X38" i="26" s="1"/>
  <c r="L36" i="22"/>
  <c r="S36" i="22" s="1"/>
  <c r="U36" i="22" s="1"/>
  <c r="Q33" i="12"/>
  <c r="R32" i="12"/>
  <c r="Y31" i="12"/>
  <c r="AA31" i="12" s="1"/>
  <c r="Z36" i="24"/>
  <c r="AA35" i="24"/>
  <c r="AB35" i="24" s="1"/>
  <c r="AX76" i="14"/>
  <c r="AG98" i="14"/>
  <c r="AG152" i="14" s="1"/>
  <c r="AF117" i="14"/>
  <c r="M36" i="23"/>
  <c r="T36" i="23" s="1"/>
  <c r="V36" i="23" s="1"/>
  <c r="AJ77" i="14"/>
  <c r="AI116" i="14"/>
  <c r="AT53" i="14"/>
  <c r="BO70" i="14"/>
  <c r="BP71" i="14" s="1"/>
  <c r="BQ72" i="14" s="1"/>
  <c r="BR73" i="14" s="1"/>
  <c r="BS74" i="14" s="1"/>
  <c r="BT75" i="14" s="1"/>
  <c r="BU76" i="14" s="1"/>
  <c r="BV77" i="14" s="1"/>
  <c r="BW78" i="14" s="1"/>
  <c r="BX79" i="14" s="1"/>
  <c r="BY80" i="14" s="1"/>
  <c r="BZ81" i="14" s="1"/>
  <c r="CA82" i="14" s="1"/>
  <c r="BH65" i="14"/>
  <c r="AD46" i="14"/>
  <c r="AD151" i="14" s="1"/>
  <c r="AC115" i="14"/>
  <c r="BF25" i="28" l="1"/>
  <c r="BF26" i="28" s="1"/>
  <c r="BF27" i="28" s="1"/>
  <c r="BG22" i="28"/>
  <c r="BG23" i="28"/>
  <c r="BT8" i="17"/>
  <c r="BT10" i="17"/>
  <c r="BT6" i="17"/>
  <c r="BT9" i="17"/>
  <c r="BT11" i="17"/>
  <c r="BT7" i="17"/>
  <c r="BT14" i="17"/>
  <c r="BT13" i="17"/>
  <c r="BS20" i="17"/>
  <c r="BS25" i="17" s="1"/>
  <c r="BS26" i="17" s="1"/>
  <c r="BS27" i="17" s="1"/>
  <c r="BT5" i="17"/>
  <c r="BT12" i="17"/>
  <c r="BT24" i="17" s="1"/>
  <c r="BT4" i="17"/>
  <c r="BS24" i="17"/>
  <c r="BS23" i="17"/>
  <c r="BR25" i="17"/>
  <c r="BR26" i="17" s="1"/>
  <c r="BR27" i="17" s="1"/>
  <c r="BG20" i="28"/>
  <c r="BG21" i="28"/>
  <c r="BG24" i="28"/>
  <c r="L39" i="26"/>
  <c r="V39" i="26" s="1"/>
  <c r="X39" i="26" s="1"/>
  <c r="L37" i="22"/>
  <c r="S37" i="22" s="1"/>
  <c r="U37" i="22" s="1"/>
  <c r="Q34" i="12"/>
  <c r="R33" i="12" s="1"/>
  <c r="Y32" i="12"/>
  <c r="AA32" i="12" s="1"/>
  <c r="Z37" i="24"/>
  <c r="AA36" i="24"/>
  <c r="AB36" i="24" s="1"/>
  <c r="AY77" i="14"/>
  <c r="AZ78" i="14" s="1"/>
  <c r="BA79" i="14" s="1"/>
  <c r="BB80" i="14" s="1"/>
  <c r="BC81" i="14" s="1"/>
  <c r="BD82" i="14" s="1"/>
  <c r="BE83" i="14" s="1"/>
  <c r="BF84" i="14" s="1"/>
  <c r="BG85" i="14" s="1"/>
  <c r="BH86" i="14" s="1"/>
  <c r="AH99" i="14"/>
  <c r="AH152" i="14" s="1"/>
  <c r="AG117" i="14"/>
  <c r="AE2" i="14" a="1"/>
  <c r="AF2" i="14" a="1"/>
  <c r="M37" i="23"/>
  <c r="T37" i="23" s="1"/>
  <c r="V37" i="23" s="1"/>
  <c r="BI87" i="14"/>
  <c r="AK78" i="14"/>
  <c r="AJ116" i="14"/>
  <c r="CB83" i="14"/>
  <c r="AE47" i="14"/>
  <c r="AD115" i="14"/>
  <c r="BI66" i="14"/>
  <c r="AU54" i="14"/>
  <c r="AV55" i="14" s="1"/>
  <c r="AW56" i="14" s="1"/>
  <c r="AX57" i="14" s="1"/>
  <c r="AY58" i="14" s="1"/>
  <c r="AZ59" i="14" s="1"/>
  <c r="BA60" i="14" s="1"/>
  <c r="BB61" i="14" s="1"/>
  <c r="BC62" i="14" s="1"/>
  <c r="BU8" i="17" l="1"/>
  <c r="BU10" i="17"/>
  <c r="BU7" i="17"/>
  <c r="BU9" i="17"/>
  <c r="BU6" i="17"/>
  <c r="BU21" i="17" s="1"/>
  <c r="BU11" i="17"/>
  <c r="BU14" i="17"/>
  <c r="BU5" i="17"/>
  <c r="BT20" i="17"/>
  <c r="BT25" i="17" s="1"/>
  <c r="BT26" i="17" s="1"/>
  <c r="BT27" i="17" s="1"/>
  <c r="BU4" i="17"/>
  <c r="BU12" i="17"/>
  <c r="BU13" i="17"/>
  <c r="BT21" i="17"/>
  <c r="BT23" i="17"/>
  <c r="BT22" i="17"/>
  <c r="BG25" i="28"/>
  <c r="BG26" i="28" s="1"/>
  <c r="BG27" i="28" s="1"/>
  <c r="L40" i="26"/>
  <c r="V40" i="26" s="1"/>
  <c r="X40" i="26" s="1"/>
  <c r="L38" i="22"/>
  <c r="S38" i="22" s="1"/>
  <c r="U38" i="22" s="1"/>
  <c r="Q35" i="12"/>
  <c r="R34" i="12"/>
  <c r="Y33" i="12"/>
  <c r="AA33" i="12" s="1"/>
  <c r="Z38" i="24"/>
  <c r="AA37" i="24"/>
  <c r="AB37" i="24" s="1"/>
  <c r="AI100" i="14"/>
  <c r="AI152" i="14" s="1"/>
  <c r="AH117" i="14"/>
  <c r="M38" i="23"/>
  <c r="T38" i="23" s="1"/>
  <c r="V38" i="23" s="1"/>
  <c r="AL79" i="14"/>
  <c r="AK116" i="14"/>
  <c r="BJ88" i="14"/>
  <c r="BD63" i="14"/>
  <c r="AF48" i="14"/>
  <c r="AE115" i="14"/>
  <c r="BJ67" i="14"/>
  <c r="CC84" i="14"/>
  <c r="BU24" i="17" l="1"/>
  <c r="BV6" i="17"/>
  <c r="BV10" i="17"/>
  <c r="BV4" i="17"/>
  <c r="BV14" i="17"/>
  <c r="BV13" i="17"/>
  <c r="BV7" i="17"/>
  <c r="BV8" i="17"/>
  <c r="BU20" i="17"/>
  <c r="BU25" i="17" s="1"/>
  <c r="BU26" i="17" s="1"/>
  <c r="BU27" i="17" s="1"/>
  <c r="BV11" i="17"/>
  <c r="BV5" i="17"/>
  <c r="BV9" i="17"/>
  <c r="BV12" i="17"/>
  <c r="BU23" i="17"/>
  <c r="BU22" i="17"/>
  <c r="L41" i="26"/>
  <c r="V41" i="26" s="1"/>
  <c r="X41" i="26" s="1"/>
  <c r="L39" i="22"/>
  <c r="S39" i="22" s="1"/>
  <c r="U39" i="22" s="1"/>
  <c r="Q36" i="12"/>
  <c r="R35" i="12"/>
  <c r="Y34" i="12"/>
  <c r="AA34" i="12" s="1"/>
  <c r="Z39" i="24"/>
  <c r="AA38" i="24"/>
  <c r="AB38" i="24" s="1"/>
  <c r="AJ101" i="14"/>
  <c r="AJ152" i="14" s="1"/>
  <c r="AI117" i="14"/>
  <c r="AG2" i="14" a="1"/>
  <c r="M39" i="23"/>
  <c r="T39" i="23" s="1"/>
  <c r="V39" i="23" s="1"/>
  <c r="AM80" i="14"/>
  <c r="AL116" i="14"/>
  <c r="BK89" i="14"/>
  <c r="CD85" i="14"/>
  <c r="AG49" i="14"/>
  <c r="AF115" i="14"/>
  <c r="BK68" i="14"/>
  <c r="BE64" i="14"/>
  <c r="BV24" i="17" l="1"/>
  <c r="BV20" i="17"/>
  <c r="BV22" i="17"/>
  <c r="BV23" i="17"/>
  <c r="BV21" i="17"/>
  <c r="L42" i="26"/>
  <c r="V42" i="26" s="1"/>
  <c r="X42" i="26" s="1"/>
  <c r="L40" i="22"/>
  <c r="S40" i="22" s="1"/>
  <c r="U40" i="22" s="1"/>
  <c r="Q37" i="12"/>
  <c r="R36" i="12"/>
  <c r="Y35" i="12"/>
  <c r="AA35" i="12" s="1"/>
  <c r="Z40" i="24"/>
  <c r="AA39" i="24"/>
  <c r="AB39" i="24" s="1"/>
  <c r="AI2" i="14" a="1"/>
  <c r="AK102" i="14"/>
  <c r="AK152" i="14" s="1"/>
  <c r="AJ117" i="14"/>
  <c r="AH2" i="14" a="1"/>
  <c r="M40" i="23"/>
  <c r="T40" i="23" s="1"/>
  <c r="V40" i="23" s="1"/>
  <c r="BL90" i="14"/>
  <c r="AN81" i="14"/>
  <c r="AM116" i="14"/>
  <c r="BF65" i="14"/>
  <c r="AH50" i="14"/>
  <c r="AG115" i="14"/>
  <c r="BL69" i="14"/>
  <c r="CE86" i="14"/>
  <c r="BV25" i="17" l="1"/>
  <c r="BV26" i="17" s="1"/>
  <c r="BV27" i="17" s="1"/>
  <c r="L43" i="26"/>
  <c r="V43" i="26" s="1"/>
  <c r="X43" i="26" s="1"/>
  <c r="L41" i="22"/>
  <c r="S41" i="22" s="1"/>
  <c r="U41" i="22" s="1"/>
  <c r="Q38" i="12"/>
  <c r="R37" i="12"/>
  <c r="Y36" i="12"/>
  <c r="Z41" i="24"/>
  <c r="AA40" i="24"/>
  <c r="AB40" i="24" s="1"/>
  <c r="AL103" i="14"/>
  <c r="AL152" i="14" s="1"/>
  <c r="AK117" i="14"/>
  <c r="M41" i="23"/>
  <c r="T41" i="23" s="1"/>
  <c r="V41" i="23" s="1"/>
  <c r="AO82" i="14"/>
  <c r="AN116" i="14"/>
  <c r="BM91" i="14"/>
  <c r="CF87" i="14"/>
  <c r="AI51" i="14"/>
  <c r="AJ2" i="14" s="1" a="1"/>
  <c r="AH115" i="14"/>
  <c r="BM70" i="14"/>
  <c r="BG66" i="14"/>
  <c r="AA36" i="12"/>
  <c r="L44" i="26" l="1"/>
  <c r="V44" i="26" s="1"/>
  <c r="X44" i="26" s="1"/>
  <c r="L42" i="22"/>
  <c r="S42" i="22" s="1"/>
  <c r="U42" i="22" s="1"/>
  <c r="Q39" i="12"/>
  <c r="Y37" i="12"/>
  <c r="AA37" i="12" s="1"/>
  <c r="Z42" i="24"/>
  <c r="AA41" i="24"/>
  <c r="AB41" i="24" s="1"/>
  <c r="AK2" i="14" a="1"/>
  <c r="AM104" i="14"/>
  <c r="AM152" i="14" s="1"/>
  <c r="AL117" i="14"/>
  <c r="M42" i="23"/>
  <c r="T42" i="23" s="1"/>
  <c r="V42" i="23" s="1"/>
  <c r="BN92" i="14"/>
  <c r="BO93" i="14" s="1"/>
  <c r="BP94" i="14" s="1"/>
  <c r="BQ95" i="14" s="1"/>
  <c r="BR96" i="14" s="1"/>
  <c r="BS97" i="14" s="1"/>
  <c r="BT98" i="14" s="1"/>
  <c r="BU99" i="14" s="1"/>
  <c r="BV100" i="14" s="1"/>
  <c r="BW101" i="14" s="1"/>
  <c r="BX102" i="14" s="1"/>
  <c r="BY103" i="14" s="1"/>
  <c r="BZ104" i="14" s="1"/>
  <c r="CA105" i="14" s="1"/>
  <c r="CB106" i="14" s="1"/>
  <c r="CC107" i="14" s="1"/>
  <c r="AP83" i="14"/>
  <c r="BH67" i="14"/>
  <c r="AJ52" i="14"/>
  <c r="AI115" i="14"/>
  <c r="BN71" i="14"/>
  <c r="CG88" i="14"/>
  <c r="L45" i="26" l="1"/>
  <c r="V45" i="26" s="1"/>
  <c r="X45" i="26" s="1"/>
  <c r="L43" i="22"/>
  <c r="S43" i="22" s="1"/>
  <c r="U43" i="22" s="1"/>
  <c r="R38" i="12"/>
  <c r="Q40" i="12"/>
  <c r="R39" i="12"/>
  <c r="Y38" i="12"/>
  <c r="Z43" i="24"/>
  <c r="AA42" i="24"/>
  <c r="AB42" i="24" s="1"/>
  <c r="AL2" i="14" a="1"/>
  <c r="AN105" i="14"/>
  <c r="AN152" i="14" s="1"/>
  <c r="AM117" i="14"/>
  <c r="M43" i="23"/>
  <c r="T43" i="23" s="1"/>
  <c r="V43" i="23" s="1"/>
  <c r="AQ84" i="14"/>
  <c r="AQ152" i="14" s="1"/>
  <c r="CH89" i="14"/>
  <c r="AK53" i="14"/>
  <c r="AJ115" i="14"/>
  <c r="BO72" i="14"/>
  <c r="BP73" i="14" s="1"/>
  <c r="BQ74" i="14" s="1"/>
  <c r="BR75" i="14" s="1"/>
  <c r="BS76" i="14" s="1"/>
  <c r="BT77" i="14" s="1"/>
  <c r="BU78" i="14" s="1"/>
  <c r="BV79" i="14" s="1"/>
  <c r="BW80" i="14" s="1"/>
  <c r="BX81" i="14" s="1"/>
  <c r="BY82" i="14" s="1"/>
  <c r="BI68" i="14"/>
  <c r="AA38" i="12"/>
  <c r="L46" i="26" l="1"/>
  <c r="V46" i="26" s="1"/>
  <c r="X46" i="26" s="1"/>
  <c r="L44" i="22"/>
  <c r="S44" i="22" s="1"/>
  <c r="U44" i="22" s="1"/>
  <c r="Q41" i="12"/>
  <c r="R40" i="12"/>
  <c r="Y39" i="12"/>
  <c r="AA39" i="12" s="1"/>
  <c r="Z44" i="24"/>
  <c r="AA43" i="24"/>
  <c r="AB43" i="24" s="1"/>
  <c r="AM2" i="14" a="1"/>
  <c r="AO106" i="14"/>
  <c r="AO152" i="14" s="1"/>
  <c r="AN117" i="14"/>
  <c r="M44" i="23"/>
  <c r="T44" i="23" s="1"/>
  <c r="V44" i="23" s="1"/>
  <c r="AR85" i="14"/>
  <c r="AR152" i="14" s="1"/>
  <c r="AQ117" i="14"/>
  <c r="BJ69" i="14"/>
  <c r="AL54" i="14"/>
  <c r="AK115" i="14"/>
  <c r="BZ83" i="14"/>
  <c r="CI90" i="14"/>
  <c r="CJ91" i="14" s="1"/>
  <c r="CK92" i="14" s="1"/>
  <c r="CL93" i="14" s="1"/>
  <c r="CM94" i="14" s="1"/>
  <c r="CN95" i="14" s="1"/>
  <c r="CO96" i="14" s="1"/>
  <c r="CP97" i="14" s="1"/>
  <c r="CQ98" i="14" s="1"/>
  <c r="CR99" i="14" s="1"/>
  <c r="CS100" i="14" s="1"/>
  <c r="CT101" i="14" s="1"/>
  <c r="CU102" i="14" s="1"/>
  <c r="CV103" i="14" s="1"/>
  <c r="CW104" i="14" s="1"/>
  <c r="CX105" i="14" s="1"/>
  <c r="CY106" i="14" s="1"/>
  <c r="CZ107" i="14" s="1"/>
  <c r="L47" i="26" l="1"/>
  <c r="V47" i="26" s="1"/>
  <c r="X47" i="26" s="1"/>
  <c r="L45" i="22"/>
  <c r="S45" i="22" s="1"/>
  <c r="U45" i="22" s="1"/>
  <c r="Q42" i="12"/>
  <c r="R41" i="12"/>
  <c r="Y40" i="12"/>
  <c r="AA40" i="12" s="1"/>
  <c r="Z45" i="24"/>
  <c r="AA44" i="24"/>
  <c r="AB44" i="24" s="1"/>
  <c r="AN2" i="14" a="1"/>
  <c r="AP107" i="14"/>
  <c r="AO117" i="14"/>
  <c r="M45" i="23"/>
  <c r="T45" i="23" s="1"/>
  <c r="V45" i="23" s="1"/>
  <c r="AS86" i="14"/>
  <c r="AS152" i="14" s="1"/>
  <c r="AR117" i="14"/>
  <c r="AM55" i="14"/>
  <c r="AL115" i="14"/>
  <c r="CA84" i="14"/>
  <c r="BK70" i="14"/>
  <c r="L48" i="26" l="1"/>
  <c r="V48" i="26" s="1"/>
  <c r="X48" i="26" s="1"/>
  <c r="L46" i="22"/>
  <c r="S46" i="22" s="1"/>
  <c r="U46" i="22" s="1"/>
  <c r="Q43" i="12"/>
  <c r="Y41" i="12"/>
  <c r="AA41" i="12" s="1"/>
  <c r="Z46" i="24"/>
  <c r="AA45" i="24"/>
  <c r="AB45" i="24" s="1"/>
  <c r="AP117" i="14"/>
  <c r="AP152" i="14"/>
  <c r="AO2" i="14" a="1"/>
  <c r="M46" i="23"/>
  <c r="T46" i="23" s="1"/>
  <c r="V46" i="23" s="1"/>
  <c r="AT87" i="14"/>
  <c r="AT152" i="14" s="1"/>
  <c r="AS117" i="14"/>
  <c r="CB85" i="14"/>
  <c r="BL71" i="14"/>
  <c r="AN56" i="14"/>
  <c r="AM115" i="14"/>
  <c r="L49" i="26" l="1"/>
  <c r="V49" i="26" s="1"/>
  <c r="X49" i="26" s="1"/>
  <c r="L47" i="22"/>
  <c r="S47" i="22" s="1"/>
  <c r="U47" i="22" s="1"/>
  <c r="R42" i="12"/>
  <c r="Q44" i="12"/>
  <c r="R43" i="12"/>
  <c r="Y42" i="12"/>
  <c r="Z47" i="24"/>
  <c r="AA46" i="24"/>
  <c r="AB46" i="24" s="1"/>
  <c r="AP2" i="14" a="1"/>
  <c r="M47" i="23"/>
  <c r="T47" i="23" s="1"/>
  <c r="V47" i="23" s="1"/>
  <c r="AU88" i="14"/>
  <c r="AU152" i="14" s="1"/>
  <c r="AT117" i="14"/>
  <c r="BM72" i="14"/>
  <c r="AO57" i="14"/>
  <c r="AN115" i="14"/>
  <c r="CC86" i="14"/>
  <c r="AA42" i="12"/>
  <c r="L50" i="26" l="1"/>
  <c r="V50" i="26" s="1"/>
  <c r="X50" i="26" s="1"/>
  <c r="L48" i="22"/>
  <c r="S48" i="22" s="1"/>
  <c r="U48" i="22" s="1"/>
  <c r="Q45" i="12"/>
  <c r="R44" i="12" s="1"/>
  <c r="Y43" i="12"/>
  <c r="AA43" i="12" s="1"/>
  <c r="Z48" i="24"/>
  <c r="AA47" i="24"/>
  <c r="AB47" i="24" s="1"/>
  <c r="AQ2" i="14" a="1"/>
  <c r="M48" i="23"/>
  <c r="T48" i="23" s="1"/>
  <c r="V48" i="23" s="1"/>
  <c r="AV89" i="14"/>
  <c r="AV152" i="14" s="1"/>
  <c r="AU117" i="14"/>
  <c r="AP58" i="14"/>
  <c r="AO115" i="14"/>
  <c r="CD87" i="14"/>
  <c r="BN73" i="14"/>
  <c r="L51" i="26" l="1"/>
  <c r="V51" i="26" s="1"/>
  <c r="X51" i="26" s="1"/>
  <c r="L49" i="22"/>
  <c r="S49" i="22" s="1"/>
  <c r="U49" i="22" s="1"/>
  <c r="Q46" i="12"/>
  <c r="R45" i="12" s="1"/>
  <c r="Y44" i="12"/>
  <c r="Z49" i="24"/>
  <c r="AA48" i="24"/>
  <c r="AB48" i="24" s="1"/>
  <c r="AR2" i="14" a="1"/>
  <c r="M49" i="23"/>
  <c r="T49" i="23" s="1"/>
  <c r="V49" i="23" s="1"/>
  <c r="AW90" i="14"/>
  <c r="AW152" i="14" s="1"/>
  <c r="AV117" i="14"/>
  <c r="CE88" i="14"/>
  <c r="BO74" i="14"/>
  <c r="BP75" i="14" s="1"/>
  <c r="BQ76" i="14" s="1"/>
  <c r="BR77" i="14" s="1"/>
  <c r="BS78" i="14" s="1"/>
  <c r="BT79" i="14" s="1"/>
  <c r="BU80" i="14" s="1"/>
  <c r="BV81" i="14" s="1"/>
  <c r="BW82" i="14" s="1"/>
  <c r="AQ59" i="14"/>
  <c r="AP115" i="14"/>
  <c r="AA44" i="12"/>
  <c r="L52" i="26" l="1"/>
  <c r="V52" i="26" s="1"/>
  <c r="X52" i="26" s="1"/>
  <c r="L50" i="22"/>
  <c r="S50" i="22" s="1"/>
  <c r="U50" i="22" s="1"/>
  <c r="Q47" i="12"/>
  <c r="R46" i="12"/>
  <c r="Y45" i="12"/>
  <c r="AA45" i="12" s="1"/>
  <c r="Z50" i="24"/>
  <c r="AA49" i="24"/>
  <c r="AB49" i="24" s="1"/>
  <c r="AS2" i="14" a="1"/>
  <c r="M50" i="23"/>
  <c r="T50" i="23" s="1"/>
  <c r="V50" i="23" s="1"/>
  <c r="AX91" i="14"/>
  <c r="AX152" i="14" s="1"/>
  <c r="AW117" i="14"/>
  <c r="BX83" i="14"/>
  <c r="AR60" i="14"/>
  <c r="AQ115" i="14"/>
  <c r="CF89" i="14"/>
  <c r="L53" i="26" l="1"/>
  <c r="V53" i="26" s="1"/>
  <c r="X53" i="26" s="1"/>
  <c r="L51" i="22"/>
  <c r="S51" i="22" s="1"/>
  <c r="U51" i="22" s="1"/>
  <c r="Q48" i="12"/>
  <c r="Y46" i="12"/>
  <c r="Z51" i="24"/>
  <c r="AA50" i="24"/>
  <c r="AB50" i="24" s="1"/>
  <c r="AT2" i="14" a="1"/>
  <c r="M51" i="23"/>
  <c r="T51" i="23" s="1"/>
  <c r="V51" i="23" s="1"/>
  <c r="AY92" i="14"/>
  <c r="AX117" i="14"/>
  <c r="AS61" i="14"/>
  <c r="AR115" i="14"/>
  <c r="CG90" i="14"/>
  <c r="BY84" i="14"/>
  <c r="AA46" i="12"/>
  <c r="L54" i="26" l="1"/>
  <c r="V54" i="26" s="1"/>
  <c r="X54" i="26" s="1"/>
  <c r="L52" i="22"/>
  <c r="S52" i="22" s="1"/>
  <c r="U52" i="22" s="1"/>
  <c r="R47" i="12"/>
  <c r="Q49" i="12"/>
  <c r="R48" i="12"/>
  <c r="Y47" i="12"/>
  <c r="AA47" i="12" s="1"/>
  <c r="Z52" i="24"/>
  <c r="AA51" i="24"/>
  <c r="AB51" i="24"/>
  <c r="AU2" i="14" a="1"/>
  <c r="BG2" i="14" a="1"/>
  <c r="M52" i="23"/>
  <c r="T52" i="23" s="1"/>
  <c r="V52" i="23" s="1"/>
  <c r="AZ93" i="14"/>
  <c r="AY117" i="14"/>
  <c r="CH91" i="14"/>
  <c r="BZ85" i="14"/>
  <c r="AT62" i="14"/>
  <c r="AS115" i="14"/>
  <c r="L55" i="26" l="1"/>
  <c r="V55" i="26" s="1"/>
  <c r="X55" i="26" s="1"/>
  <c r="L53" i="22"/>
  <c r="S53" i="22" s="1"/>
  <c r="U53" i="22" s="1"/>
  <c r="Q50" i="12"/>
  <c r="R49" i="12"/>
  <c r="Y48" i="12"/>
  <c r="AA48" i="12" s="1"/>
  <c r="Z53" i="24"/>
  <c r="AA52" i="24"/>
  <c r="AB52" i="24" s="1"/>
  <c r="AV2" i="14" a="1"/>
  <c r="M53" i="23"/>
  <c r="T53" i="23" s="1"/>
  <c r="V53" i="23" s="1"/>
  <c r="BA94" i="14"/>
  <c r="AZ117" i="14"/>
  <c r="CA86" i="14"/>
  <c r="AU63" i="14"/>
  <c r="AT116" i="14"/>
  <c r="CI92" i="14"/>
  <c r="CJ93" i="14" s="1"/>
  <c r="CK94" i="14" s="1"/>
  <c r="CL95" i="14" s="1"/>
  <c r="CM96" i="14" s="1"/>
  <c r="CN97" i="14" s="1"/>
  <c r="CO98" i="14" s="1"/>
  <c r="CP99" i="14" s="1"/>
  <c r="CQ100" i="14" s="1"/>
  <c r="CR101" i="14" s="1"/>
  <c r="CS102" i="14" s="1"/>
  <c r="CT103" i="14" s="1"/>
  <c r="CU104" i="14" s="1"/>
  <c r="CV105" i="14" s="1"/>
  <c r="CW106" i="14" s="1"/>
  <c r="CX107" i="14" s="1"/>
  <c r="L56" i="26" l="1"/>
  <c r="V56" i="26" s="1"/>
  <c r="L54" i="22"/>
  <c r="S54" i="22" s="1"/>
  <c r="U54" i="22" s="1"/>
  <c r="Q51" i="12"/>
  <c r="R50" i="12" s="1"/>
  <c r="Y49" i="12"/>
  <c r="AA49" i="12" s="1"/>
  <c r="Z54" i="24"/>
  <c r="AA53" i="24"/>
  <c r="AB53" i="24" s="1"/>
  <c r="AW2" i="14" a="1"/>
  <c r="M54" i="23"/>
  <c r="T54" i="23" s="1"/>
  <c r="V54" i="23" s="1"/>
  <c r="BB95" i="14"/>
  <c r="BA117" i="14"/>
  <c r="AV64" i="14"/>
  <c r="AU116" i="14"/>
  <c r="CB87" i="14"/>
  <c r="X56" i="26" l="1"/>
  <c r="W6" i="26"/>
  <c r="L57" i="26"/>
  <c r="L55" i="22"/>
  <c r="S55" i="22" s="1"/>
  <c r="U55" i="22" s="1"/>
  <c r="Q52" i="12"/>
  <c r="R51" i="12"/>
  <c r="Y50" i="12"/>
  <c r="AA50" i="12" s="1"/>
  <c r="Z55" i="24"/>
  <c r="AA54" i="24"/>
  <c r="AB54" i="24" s="1"/>
  <c r="AX2" i="14" a="1"/>
  <c r="M55" i="23"/>
  <c r="T55" i="23" s="1"/>
  <c r="V55" i="23" s="1"/>
  <c r="BC96" i="14"/>
  <c r="BB117" i="14"/>
  <c r="CC88" i="14"/>
  <c r="AW65" i="14"/>
  <c r="AV116" i="14"/>
  <c r="Y6" i="26" l="1"/>
  <c r="Z6" i="26" s="1"/>
  <c r="L58" i="26"/>
  <c r="L56" i="22"/>
  <c r="S56" i="22" s="1"/>
  <c r="U56" i="22" s="1"/>
  <c r="Q53" i="12"/>
  <c r="R52" i="12" s="1"/>
  <c r="Y51" i="12"/>
  <c r="AA51" i="12" s="1"/>
  <c r="Z56" i="24"/>
  <c r="AA55" i="24"/>
  <c r="AB55" i="24" s="1"/>
  <c r="AY2" i="14" a="1"/>
  <c r="BK2" i="14" a="1"/>
  <c r="M56" i="23"/>
  <c r="T56" i="23" s="1"/>
  <c r="V56" i="23" s="1"/>
  <c r="BD97" i="14"/>
  <c r="BC117" i="14"/>
  <c r="AX66" i="14"/>
  <c r="AW116" i="14"/>
  <c r="CD89" i="14"/>
  <c r="L59" i="26" l="1"/>
  <c r="L57" i="22"/>
  <c r="S57" i="22" s="1"/>
  <c r="Q54" i="12"/>
  <c r="R53" i="12"/>
  <c r="Y52" i="12"/>
  <c r="AA52" i="12" s="1"/>
  <c r="Z57" i="24"/>
  <c r="AA56" i="24"/>
  <c r="AB56" i="24" s="1"/>
  <c r="AZ2" i="14" a="1"/>
  <c r="M57" i="23"/>
  <c r="T57" i="23" s="1"/>
  <c r="V57" i="23" s="1"/>
  <c r="BE98" i="14"/>
  <c r="BD117" i="14"/>
  <c r="CE90" i="14"/>
  <c r="AY67" i="14"/>
  <c r="AY152" i="14" s="1"/>
  <c r="AX116" i="14"/>
  <c r="L60" i="26" l="1"/>
  <c r="U57" i="22"/>
  <c r="T7" i="22"/>
  <c r="L58" i="22"/>
  <c r="Q55" i="12"/>
  <c r="R54" i="12" s="1"/>
  <c r="Y53" i="12"/>
  <c r="AA53" i="12" s="1"/>
  <c r="Z58" i="24"/>
  <c r="AA57" i="24"/>
  <c r="AB57" i="24" s="1"/>
  <c r="BA2" i="14" a="1"/>
  <c r="M58" i="23"/>
  <c r="U7" i="23"/>
  <c r="BF99" i="14"/>
  <c r="BE117" i="14"/>
  <c r="AZ68" i="14"/>
  <c r="AZ152" i="14" s="1"/>
  <c r="AY116" i="14"/>
  <c r="CF91" i="14"/>
  <c r="L61" i="26" l="1"/>
  <c r="V7" i="22"/>
  <c r="W7" i="22" s="1"/>
  <c r="W7" i="23"/>
  <c r="X7" i="23" s="1"/>
  <c r="L59" i="22"/>
  <c r="Q56" i="12"/>
  <c r="R55" i="12"/>
  <c r="Y54" i="12"/>
  <c r="AA54" i="12" s="1"/>
  <c r="Z59" i="24"/>
  <c r="AA58" i="24"/>
  <c r="AB58" i="24" s="1"/>
  <c r="BB2" i="14" a="1"/>
  <c r="M59" i="23"/>
  <c r="BG100" i="14"/>
  <c r="BF117" i="14"/>
  <c r="CG92" i="14"/>
  <c r="BA69" i="14"/>
  <c r="AZ116" i="14"/>
  <c r="L62" i="26" l="1"/>
  <c r="L60" i="22"/>
  <c r="Q57" i="12"/>
  <c r="Y55" i="12"/>
  <c r="Z60" i="24"/>
  <c r="AA59" i="24"/>
  <c r="AB59" i="24" s="1"/>
  <c r="BC2" i="14" a="1"/>
  <c r="BA152" i="14"/>
  <c r="M60" i="23"/>
  <c r="BH101" i="14"/>
  <c r="BG117" i="14"/>
  <c r="BB70" i="14"/>
  <c r="BB152" i="14" s="1"/>
  <c r="BA116" i="14"/>
  <c r="CH93" i="14"/>
  <c r="AA55" i="12"/>
  <c r="L63" i="26" l="1"/>
  <c r="L61" i="22"/>
  <c r="R56" i="12"/>
  <c r="Q58" i="12"/>
  <c r="Y56" i="12"/>
  <c r="AA56" i="12" s="1"/>
  <c r="Z61" i="24"/>
  <c r="AA60" i="24"/>
  <c r="AB60" i="24" s="1"/>
  <c r="BD2" i="14" a="1"/>
  <c r="M61" i="23"/>
  <c r="BI102" i="14"/>
  <c r="BH117" i="14"/>
  <c r="CI94" i="14"/>
  <c r="CJ95" i="14" s="1"/>
  <c r="CK96" i="14" s="1"/>
  <c r="CL97" i="14" s="1"/>
  <c r="CM98" i="14" s="1"/>
  <c r="CN99" i="14" s="1"/>
  <c r="CO100" i="14" s="1"/>
  <c r="CP101" i="14" s="1"/>
  <c r="CQ102" i="14" s="1"/>
  <c r="CR103" i="14" s="1"/>
  <c r="CS104" i="14" s="1"/>
  <c r="CT105" i="14" s="1"/>
  <c r="CU106" i="14" s="1"/>
  <c r="CV107" i="14" s="1"/>
  <c r="BC71" i="14"/>
  <c r="BB116" i="14"/>
  <c r="L64" i="26" l="1"/>
  <c r="L62" i="22"/>
  <c r="R57" i="12"/>
  <c r="Q59" i="12"/>
  <c r="Y57" i="12"/>
  <c r="Z62" i="24"/>
  <c r="AA61" i="24"/>
  <c r="AB61" i="24" s="1"/>
  <c r="BE2" i="14" a="1"/>
  <c r="BC152" i="14"/>
  <c r="BR2" i="14" a="1"/>
  <c r="M62" i="23"/>
  <c r="BJ103" i="14"/>
  <c r="BI117" i="14"/>
  <c r="BD72" i="14"/>
  <c r="BD152" i="14" s="1"/>
  <c r="BC116" i="14"/>
  <c r="L65" i="26" l="1"/>
  <c r="L63" i="22"/>
  <c r="R58" i="12"/>
  <c r="Q60" i="12"/>
  <c r="R59" i="12"/>
  <c r="Z63" i="24"/>
  <c r="AA62" i="24"/>
  <c r="AB62" i="24" s="1"/>
  <c r="Z7" i="12"/>
  <c r="AA57" i="12"/>
  <c r="M63" i="23"/>
  <c r="BK104" i="14"/>
  <c r="BJ117" i="14"/>
  <c r="BE73" i="14"/>
  <c r="BD116" i="14"/>
  <c r="L66" i="26" l="1"/>
  <c r="L64" i="22"/>
  <c r="Q61" i="12"/>
  <c r="R60" i="12" s="1"/>
  <c r="AB7" i="12"/>
  <c r="AC7" i="12" s="1"/>
  <c r="Z64" i="24"/>
  <c r="AA63" i="24"/>
  <c r="AB63" i="24" s="1"/>
  <c r="M64" i="23"/>
  <c r="BL105" i="14"/>
  <c r="BK117" i="14"/>
  <c r="BF74" i="14"/>
  <c r="BE116" i="14"/>
  <c r="L67" i="26" l="1"/>
  <c r="L65" i="22"/>
  <c r="Q62" i="12"/>
  <c r="R61" i="12" s="1"/>
  <c r="Z65" i="24"/>
  <c r="AA64" i="24"/>
  <c r="AB64" i="24" s="1"/>
  <c r="M65" i="23"/>
  <c r="BM106" i="14"/>
  <c r="BL117" i="14"/>
  <c r="BG75" i="14"/>
  <c r="BF116" i="14"/>
  <c r="L68" i="26" l="1"/>
  <c r="L66" i="22"/>
  <c r="Q63" i="12"/>
  <c r="R62" i="12"/>
  <c r="Z66" i="24"/>
  <c r="AA65" i="24"/>
  <c r="AB65" i="24" s="1"/>
  <c r="M66" i="23"/>
  <c r="BN107" i="14"/>
  <c r="BM117" i="14"/>
  <c r="BH76" i="14"/>
  <c r="BG116" i="14"/>
  <c r="L69" i="26" l="1"/>
  <c r="L67" i="22"/>
  <c r="Q64" i="12"/>
  <c r="R63" i="12" s="1"/>
  <c r="Z67" i="24"/>
  <c r="AA66" i="24"/>
  <c r="AB66" i="24" s="1"/>
  <c r="M67" i="23"/>
  <c r="BI77" i="14"/>
  <c r="BH116" i="14"/>
  <c r="L70" i="26" l="1"/>
  <c r="L68" i="22"/>
  <c r="Q65" i="12"/>
  <c r="R64" i="12"/>
  <c r="Z68" i="24"/>
  <c r="AA67" i="24"/>
  <c r="AB67" i="24" s="1"/>
  <c r="M68" i="23"/>
  <c r="BJ78" i="14"/>
  <c r="BI116" i="14"/>
  <c r="L71" i="26" l="1"/>
  <c r="L69" i="22"/>
  <c r="Q66" i="12"/>
  <c r="R65" i="12" s="1"/>
  <c r="Z69" i="24"/>
  <c r="AA68" i="24"/>
  <c r="AB68" i="24" s="1"/>
  <c r="M69" i="23"/>
  <c r="BK79" i="14"/>
  <c r="BJ116" i="14"/>
  <c r="L72" i="26" l="1"/>
  <c r="L70" i="22"/>
  <c r="Q67" i="12"/>
  <c r="R66" i="12"/>
  <c r="Z70" i="24"/>
  <c r="AA69" i="24"/>
  <c r="AB69" i="24" s="1"/>
  <c r="M70" i="23"/>
  <c r="BL80" i="14"/>
  <c r="BK116" i="14"/>
  <c r="L73" i="26" l="1"/>
  <c r="L71" i="22"/>
  <c r="Q68" i="12"/>
  <c r="R67" i="12"/>
  <c r="Z71" i="24"/>
  <c r="AA70" i="24"/>
  <c r="AB70" i="24" s="1"/>
  <c r="M71" i="23"/>
  <c r="BM81" i="14"/>
  <c r="BL116" i="14"/>
  <c r="L74" i="26" l="1"/>
  <c r="L72" i="22"/>
  <c r="Q69" i="12"/>
  <c r="R68" i="12"/>
  <c r="Z72" i="24"/>
  <c r="AA71" i="24"/>
  <c r="AB71" i="24" s="1"/>
  <c r="M72" i="23"/>
  <c r="BN82" i="14"/>
  <c r="BM116" i="14"/>
  <c r="L75" i="26" l="1"/>
  <c r="L73" i="22"/>
  <c r="Q70" i="12"/>
  <c r="R69" i="12" s="1"/>
  <c r="Z73" i="24"/>
  <c r="AA72" i="24"/>
  <c r="AB72" i="24" s="1"/>
  <c r="M73" i="23"/>
  <c r="BO83" i="14"/>
  <c r="BN117" i="14"/>
  <c r="L76" i="26" l="1"/>
  <c r="L74" i="22"/>
  <c r="Q71" i="12"/>
  <c r="R70" i="12"/>
  <c r="Z74" i="24"/>
  <c r="AA73" i="24"/>
  <c r="AB73" i="24" s="1"/>
  <c r="M74" i="23"/>
  <c r="BP84" i="14"/>
  <c r="BO117" i="14"/>
  <c r="L77" i="26" l="1"/>
  <c r="L75" i="22"/>
  <c r="Q72" i="12"/>
  <c r="Z75" i="24"/>
  <c r="AA74" i="24"/>
  <c r="AB74" i="24"/>
  <c r="M75" i="23"/>
  <c r="BQ85" i="14"/>
  <c r="BP117" i="14"/>
  <c r="L78" i="26" l="1"/>
  <c r="L76" i="22"/>
  <c r="R71" i="12"/>
  <c r="Q73" i="12"/>
  <c r="R72" i="12"/>
  <c r="Z76" i="24"/>
  <c r="AA75" i="24"/>
  <c r="AB75" i="24" s="1"/>
  <c r="M76" i="23"/>
  <c r="BR86" i="14"/>
  <c r="BQ117" i="14"/>
  <c r="L79" i="26" l="1"/>
  <c r="L77" i="22"/>
  <c r="Q74" i="12"/>
  <c r="R73" i="12"/>
  <c r="Z77" i="24"/>
  <c r="AA76" i="24"/>
  <c r="AB76" i="24" s="1"/>
  <c r="M77" i="23"/>
  <c r="BS87" i="14"/>
  <c r="BR117" i="14"/>
  <c r="L80" i="26" l="1"/>
  <c r="L78" i="22"/>
  <c r="Q75" i="12"/>
  <c r="R74" i="12"/>
  <c r="Z78" i="24"/>
  <c r="AA77" i="24"/>
  <c r="AB77" i="24" s="1"/>
  <c r="M78" i="23"/>
  <c r="BT88" i="14"/>
  <c r="BS117" i="14"/>
  <c r="L81" i="26" l="1"/>
  <c r="L79" i="22"/>
  <c r="Q76" i="12"/>
  <c r="R75" i="12"/>
  <c r="Z79" i="24"/>
  <c r="AA78" i="24"/>
  <c r="AB78" i="24" s="1"/>
  <c r="M79" i="23"/>
  <c r="BU89" i="14"/>
  <c r="BT117" i="14"/>
  <c r="L82" i="26" l="1"/>
  <c r="L80" i="22"/>
  <c r="Q77" i="12"/>
  <c r="Z80" i="24"/>
  <c r="AA79" i="24"/>
  <c r="AB79" i="24" s="1"/>
  <c r="M80" i="23"/>
  <c r="BV90" i="14"/>
  <c r="BU117" i="14"/>
  <c r="L83" i="26" l="1"/>
  <c r="L81" i="22"/>
  <c r="R76" i="12"/>
  <c r="Q78" i="12"/>
  <c r="R77" i="12"/>
  <c r="Z81" i="24"/>
  <c r="AA80" i="24"/>
  <c r="AB80" i="24" s="1"/>
  <c r="M81" i="23"/>
  <c r="BW91" i="14"/>
  <c r="BV117" i="14"/>
  <c r="L84" i="26" l="1"/>
  <c r="L82" i="22"/>
  <c r="Q79" i="12"/>
  <c r="R78" i="12"/>
  <c r="Z82" i="24"/>
  <c r="AA81" i="24"/>
  <c r="AB81" i="24" s="1"/>
  <c r="M82" i="23"/>
  <c r="BX92" i="14"/>
  <c r="BW117" i="14"/>
  <c r="L85" i="26" l="1"/>
  <c r="L83" i="22"/>
  <c r="Q80" i="12"/>
  <c r="R79" i="12"/>
  <c r="Z83" i="24"/>
  <c r="AA82" i="24"/>
  <c r="AB82" i="24" s="1"/>
  <c r="M83" i="23"/>
  <c r="BY93" i="14"/>
  <c r="BX117" i="14"/>
  <c r="L86" i="26" l="1"/>
  <c r="L84" i="22"/>
  <c r="Q81" i="12"/>
  <c r="R80" i="12"/>
  <c r="Z84" i="24"/>
  <c r="AA83" i="24"/>
  <c r="AB83" i="24" s="1"/>
  <c r="M84" i="23"/>
  <c r="BZ94" i="14"/>
  <c r="BY117" i="14"/>
  <c r="L87" i="26" l="1"/>
  <c r="L85" i="22"/>
  <c r="Q82" i="12"/>
  <c r="Z85" i="24"/>
  <c r="AA84" i="24"/>
  <c r="AB84" i="24" s="1"/>
  <c r="M85" i="23"/>
  <c r="CA95" i="14"/>
  <c r="BZ117" i="14"/>
  <c r="L88" i="26" l="1"/>
  <c r="L86" i="22"/>
  <c r="R81" i="12"/>
  <c r="Q83" i="12"/>
  <c r="Z86" i="24"/>
  <c r="AA85" i="24"/>
  <c r="AB85" i="24" s="1"/>
  <c r="M86" i="23"/>
  <c r="CB96" i="14"/>
  <c r="CA117" i="14"/>
  <c r="L89" i="26" l="1"/>
  <c r="L87" i="22"/>
  <c r="R82" i="12"/>
  <c r="Q84" i="12"/>
  <c r="R83" i="12" s="1"/>
  <c r="Z87" i="24"/>
  <c r="AA86" i="24"/>
  <c r="AB86" i="24"/>
  <c r="M87" i="23"/>
  <c r="CC97" i="14"/>
  <c r="CB117" i="14"/>
  <c r="L90" i="26" l="1"/>
  <c r="L88" i="22"/>
  <c r="Q85" i="12"/>
  <c r="R84" i="12" s="1"/>
  <c r="Z88" i="24"/>
  <c r="AA87" i="24"/>
  <c r="AB87" i="24" s="1"/>
  <c r="M88" i="23"/>
  <c r="CD98" i="14"/>
  <c r="CC117" i="14"/>
  <c r="L91" i="26" l="1"/>
  <c r="L89" i="22"/>
  <c r="Q86" i="12"/>
  <c r="Z89" i="24"/>
  <c r="AA88" i="24"/>
  <c r="AB88" i="24" s="1"/>
  <c r="M89" i="23"/>
  <c r="CE99" i="14"/>
  <c r="CD117" i="14"/>
  <c r="L92" i="26" l="1"/>
  <c r="L90" i="22"/>
  <c r="R85" i="12"/>
  <c r="Q87" i="12"/>
  <c r="R86" i="12"/>
  <c r="Z90" i="24"/>
  <c r="AA89" i="24"/>
  <c r="AB89" i="24" s="1"/>
  <c r="M90" i="23"/>
  <c r="CF100" i="14"/>
  <c r="CE117" i="14"/>
  <c r="L93" i="26" l="1"/>
  <c r="L91" i="22"/>
  <c r="Q88" i="12"/>
  <c r="R87" i="12"/>
  <c r="Z91" i="24"/>
  <c r="AA90" i="24"/>
  <c r="AB90" i="24" s="1"/>
  <c r="M91" i="23"/>
  <c r="CG101" i="14"/>
  <c r="CF117" i="14"/>
  <c r="L94" i="26" l="1"/>
  <c r="L92" i="22"/>
  <c r="Q89" i="12"/>
  <c r="R88" i="12"/>
  <c r="Z92" i="24"/>
  <c r="AA91" i="24"/>
  <c r="AB91" i="24" s="1"/>
  <c r="M92" i="23"/>
  <c r="CH102" i="14"/>
  <c r="CG117" i="14"/>
  <c r="L95" i="26" l="1"/>
  <c r="L93" i="22"/>
  <c r="Q90" i="12"/>
  <c r="R89" i="12"/>
  <c r="Z93" i="24"/>
  <c r="AA92" i="24"/>
  <c r="AB92" i="24" s="1"/>
  <c r="M93" i="23"/>
  <c r="CI103" i="14"/>
  <c r="CJ104" i="14" s="1"/>
  <c r="CK105" i="14" s="1"/>
  <c r="CL106" i="14" s="1"/>
  <c r="CM107" i="14" s="1"/>
  <c r="L96" i="26" l="1"/>
  <c r="L94" i="22"/>
  <c r="Q91" i="12"/>
  <c r="R90" i="12" s="1"/>
  <c r="Z94" i="24"/>
  <c r="AA93" i="24"/>
  <c r="AB93" i="24" s="1"/>
  <c r="M94" i="23"/>
  <c r="L97" i="26" l="1"/>
  <c r="L95" i="22"/>
  <c r="Q92" i="12"/>
  <c r="Z95" i="24"/>
  <c r="AA94" i="24"/>
  <c r="AB94" i="24" s="1"/>
  <c r="M95" i="23"/>
  <c r="L98" i="26" l="1"/>
  <c r="L96" i="22"/>
  <c r="R91" i="12"/>
  <c r="Q93" i="12"/>
  <c r="R92" i="12"/>
  <c r="Z96" i="24"/>
  <c r="AA95" i="24"/>
  <c r="AB95" i="24" s="1"/>
  <c r="M96" i="23"/>
  <c r="L99" i="26" l="1"/>
  <c r="L97" i="22"/>
  <c r="Q94" i="12"/>
  <c r="Z97" i="24"/>
  <c r="AA96" i="24"/>
  <c r="AB96" i="24" s="1"/>
  <c r="M97" i="23"/>
  <c r="L100" i="26" l="1"/>
  <c r="L98" i="22"/>
  <c r="R93" i="12"/>
  <c r="Q95" i="12"/>
  <c r="Z98" i="24"/>
  <c r="AA97" i="24"/>
  <c r="AB97" i="24" s="1"/>
  <c r="M98" i="23"/>
  <c r="L101" i="26" l="1"/>
  <c r="L99" i="22"/>
  <c r="R94" i="12"/>
  <c r="Q96" i="12"/>
  <c r="R95" i="12"/>
  <c r="Z99" i="24"/>
  <c r="AA98" i="24"/>
  <c r="AB98" i="24" s="1"/>
  <c r="M99" i="23"/>
  <c r="L102" i="26" l="1"/>
  <c r="L100" i="22"/>
  <c r="Q97" i="12"/>
  <c r="R96" i="12"/>
  <c r="Z100" i="24"/>
  <c r="AA99" i="24"/>
  <c r="AB99" i="24" s="1"/>
  <c r="M100" i="23"/>
  <c r="L103" i="26" l="1"/>
  <c r="L101" i="22"/>
  <c r="Q98" i="12"/>
  <c r="Z101" i="24"/>
  <c r="AA100" i="24"/>
  <c r="AB100" i="24" s="1"/>
  <c r="M101" i="23"/>
  <c r="L104" i="26" l="1"/>
  <c r="L102" i="22"/>
  <c r="R97" i="12"/>
  <c r="Q99" i="12"/>
  <c r="Z102" i="24"/>
  <c r="AA101" i="24"/>
  <c r="AB101" i="24"/>
  <c r="M102" i="23"/>
  <c r="L105" i="26" l="1"/>
  <c r="L103" i="22"/>
  <c r="R98" i="12"/>
  <c r="Q100" i="12"/>
  <c r="Z103" i="24"/>
  <c r="AA102" i="24"/>
  <c r="AB102" i="24"/>
  <c r="M103" i="23"/>
  <c r="L106" i="26" l="1"/>
  <c r="L104" i="22"/>
  <c r="R99" i="12"/>
  <c r="Q101" i="12"/>
  <c r="Z104" i="24"/>
  <c r="AA103" i="24"/>
  <c r="AB103" i="24" s="1"/>
  <c r="M104" i="23"/>
  <c r="L107" i="26" l="1"/>
  <c r="L105" i="22"/>
  <c r="R100" i="12"/>
  <c r="Q102" i="12"/>
  <c r="R101" i="12" s="1"/>
  <c r="Z105" i="24"/>
  <c r="AA104" i="24"/>
  <c r="AB104" i="24" s="1"/>
  <c r="DI2" i="14" a="1"/>
  <c r="M105" i="23"/>
  <c r="L108" i="26" l="1"/>
  <c r="L106" i="22"/>
  <c r="Q103" i="12"/>
  <c r="Z106" i="24"/>
  <c r="AA105" i="24"/>
  <c r="AB105" i="24" s="1"/>
  <c r="M106" i="23"/>
  <c r="L109" i="26" l="1"/>
  <c r="L107" i="22"/>
  <c r="R102" i="12"/>
  <c r="Q104" i="12"/>
  <c r="R103" i="12"/>
  <c r="Z107" i="24"/>
  <c r="AA106" i="24"/>
  <c r="AB106" i="24" s="1"/>
  <c r="DK2" i="14" a="1"/>
  <c r="M107" i="23"/>
  <c r="L110" i="26" l="1"/>
  <c r="L108" i="22"/>
  <c r="Q105" i="12"/>
  <c r="R104" i="12"/>
  <c r="AA107" i="24"/>
  <c r="AB107" i="24" s="1"/>
  <c r="M108" i="23"/>
  <c r="L111" i="26" l="1"/>
  <c r="M6" i="26" s="1"/>
  <c r="M102" i="26"/>
  <c r="M109" i="26"/>
  <c r="L109" i="22"/>
  <c r="Q106" i="12"/>
  <c r="R105" i="12"/>
  <c r="DM2" i="14" a="1"/>
  <c r="M109" i="23"/>
  <c r="M111" i="26" l="1"/>
  <c r="M7" i="26"/>
  <c r="M10" i="26"/>
  <c r="M8" i="26"/>
  <c r="M11" i="26"/>
  <c r="M9" i="26"/>
  <c r="M13" i="26"/>
  <c r="M12" i="26"/>
  <c r="M14" i="26"/>
  <c r="M15" i="26"/>
  <c r="M16" i="26"/>
  <c r="M17" i="26"/>
  <c r="M20" i="26"/>
  <c r="M18" i="26"/>
  <c r="M19" i="26"/>
  <c r="M21" i="26"/>
  <c r="M22" i="26"/>
  <c r="M23" i="26"/>
  <c r="M24" i="26"/>
  <c r="M25" i="26"/>
  <c r="M26" i="26"/>
  <c r="M27" i="26"/>
  <c r="M28" i="26"/>
  <c r="M29" i="26"/>
  <c r="M30" i="26"/>
  <c r="M31" i="26"/>
  <c r="M32" i="26"/>
  <c r="M33" i="26"/>
  <c r="M35" i="26"/>
  <c r="M34" i="26"/>
  <c r="M36" i="26"/>
  <c r="M37" i="26"/>
  <c r="M38" i="26"/>
  <c r="M39" i="26"/>
  <c r="M41" i="26"/>
  <c r="M40" i="26"/>
  <c r="M43" i="26"/>
  <c r="M42" i="26"/>
  <c r="M44" i="26"/>
  <c r="M46" i="26"/>
  <c r="M45" i="26"/>
  <c r="M48" i="26"/>
  <c r="M47" i="26"/>
  <c r="M49" i="26"/>
  <c r="M50" i="26"/>
  <c r="M51" i="26"/>
  <c r="M52" i="26"/>
  <c r="M53" i="26"/>
  <c r="M54" i="26"/>
  <c r="M56" i="26"/>
  <c r="M55" i="26"/>
  <c r="M58" i="26"/>
  <c r="M57" i="26"/>
  <c r="M59" i="26"/>
  <c r="M60" i="26"/>
  <c r="M61" i="26"/>
  <c r="M63" i="26"/>
  <c r="M62" i="26"/>
  <c r="M65" i="26"/>
  <c r="M64" i="26"/>
  <c r="M66" i="26"/>
  <c r="M67" i="26"/>
  <c r="M69" i="26"/>
  <c r="M68" i="26"/>
  <c r="M70" i="26"/>
  <c r="M71" i="26"/>
  <c r="M72" i="26"/>
  <c r="M73" i="26"/>
  <c r="M74" i="26"/>
  <c r="M75" i="26"/>
  <c r="M76" i="26"/>
  <c r="M77" i="26"/>
  <c r="M78" i="26"/>
  <c r="M79" i="26"/>
  <c r="M82" i="26"/>
  <c r="M80" i="26"/>
  <c r="M81" i="26"/>
  <c r="M83" i="26"/>
  <c r="M84" i="26"/>
  <c r="M85" i="26"/>
  <c r="M86" i="26"/>
  <c r="M87" i="26"/>
  <c r="M88" i="26"/>
  <c r="M92" i="26"/>
  <c r="M89" i="26"/>
  <c r="M90" i="26"/>
  <c r="M91" i="26"/>
  <c r="M93" i="26"/>
  <c r="M94" i="26"/>
  <c r="M95" i="26"/>
  <c r="M97" i="26"/>
  <c r="M98" i="26"/>
  <c r="M96" i="26"/>
  <c r="M99" i="26"/>
  <c r="M100" i="26"/>
  <c r="M101" i="26"/>
  <c r="M105" i="26"/>
  <c r="M107" i="26"/>
  <c r="M108" i="26"/>
  <c r="M103" i="26"/>
  <c r="M104" i="26"/>
  <c r="M106" i="26"/>
  <c r="M110" i="26"/>
  <c r="L110" i="22"/>
  <c r="Q107" i="12"/>
  <c r="R106" i="12"/>
  <c r="M110" i="23"/>
  <c r="L111" i="22" l="1"/>
  <c r="Q108" i="12"/>
  <c r="R107" i="12"/>
  <c r="M111" i="23"/>
  <c r="L112" i="22" l="1"/>
  <c r="M111" i="22"/>
  <c r="M107" i="22"/>
  <c r="M105" i="22"/>
  <c r="M103" i="22"/>
  <c r="M109" i="22"/>
  <c r="Q109" i="12"/>
  <c r="M112" i="23"/>
  <c r="N7" i="23" s="1"/>
  <c r="N109" i="23"/>
  <c r="N105" i="23"/>
  <c r="N103" i="23" l="1"/>
  <c r="N111" i="23"/>
  <c r="N107" i="23"/>
  <c r="M112" i="22"/>
  <c r="M7" i="22"/>
  <c r="M10" i="22"/>
  <c r="M9" i="22"/>
  <c r="M8" i="22"/>
  <c r="M13" i="22"/>
  <c r="M11" i="22"/>
  <c r="M12" i="22"/>
  <c r="M14" i="22"/>
  <c r="M15" i="22"/>
  <c r="M16" i="22"/>
  <c r="M17" i="22"/>
  <c r="M18" i="22"/>
  <c r="M19" i="22"/>
  <c r="M20" i="22"/>
  <c r="M21" i="22"/>
  <c r="M22" i="22"/>
  <c r="M23" i="22"/>
  <c r="M24" i="22"/>
  <c r="M25" i="22"/>
  <c r="M26" i="22"/>
  <c r="M27" i="22"/>
  <c r="M28" i="22"/>
  <c r="M33" i="22"/>
  <c r="M29" i="22"/>
  <c r="M30" i="22"/>
  <c r="M31" i="22"/>
  <c r="M32"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10" i="22"/>
  <c r="M108" i="22"/>
  <c r="M104" i="22"/>
  <c r="M102" i="22"/>
  <c r="M106" i="22"/>
  <c r="R108" i="12"/>
  <c r="Q110" i="12"/>
  <c r="R109" i="12"/>
  <c r="N112" i="23"/>
  <c r="N8" i="23"/>
  <c r="N9" i="23"/>
  <c r="N10" i="23"/>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4" i="23"/>
  <c r="N110" i="23"/>
  <c r="N102" i="23"/>
  <c r="N106" i="23"/>
  <c r="N108" i="23"/>
  <c r="Q111" i="12" l="1"/>
  <c r="R110" i="12" s="1"/>
  <c r="Q112" i="12" l="1"/>
  <c r="R111" i="12" s="1"/>
  <c r="R112" i="12" l="1"/>
  <c r="S112" i="12"/>
  <c r="N14" i="12"/>
  <c r="N12" i="12"/>
  <c r="N10" i="12"/>
  <c r="N106" i="12"/>
  <c r="N17" i="12"/>
  <c r="N112" i="12"/>
  <c r="N8" i="12"/>
  <c r="N13" i="12"/>
  <c r="N9" i="12"/>
  <c r="N11" i="12"/>
  <c r="N15" i="12"/>
  <c r="N16" i="12"/>
  <c r="N18" i="12"/>
  <c r="N19" i="12"/>
  <c r="N21" i="12"/>
  <c r="N20" i="12"/>
  <c r="N22" i="12"/>
  <c r="N23" i="12"/>
  <c r="N25" i="12"/>
  <c r="N24" i="12"/>
  <c r="N26" i="12"/>
  <c r="N28" i="12"/>
  <c r="N27" i="12"/>
  <c r="N29" i="12"/>
  <c r="N30" i="12"/>
  <c r="N32" i="12"/>
  <c r="N31" i="12"/>
  <c r="N35" i="12"/>
  <c r="N33" i="12"/>
  <c r="N34" i="12"/>
  <c r="N36" i="12"/>
  <c r="N38" i="12"/>
  <c r="N37" i="12"/>
  <c r="N40" i="12"/>
  <c r="N39" i="12"/>
  <c r="N41" i="12"/>
  <c r="N42" i="12"/>
  <c r="N44" i="12"/>
  <c r="N45" i="12"/>
  <c r="N48" i="12"/>
  <c r="N46" i="12"/>
  <c r="N47" i="12"/>
  <c r="N51" i="12"/>
  <c r="N49" i="12"/>
  <c r="N50" i="12"/>
  <c r="N52" i="12"/>
  <c r="N53" i="12"/>
  <c r="N54" i="12"/>
  <c r="N55" i="12"/>
  <c r="N56" i="12"/>
  <c r="N57" i="12"/>
  <c r="N58" i="12"/>
  <c r="N59" i="12"/>
  <c r="N60" i="12"/>
  <c r="N61" i="12"/>
  <c r="N62" i="12"/>
  <c r="N63" i="12"/>
  <c r="N64" i="12"/>
  <c r="N65" i="12"/>
  <c r="N66" i="12"/>
  <c r="N67" i="12"/>
  <c r="N69" i="12"/>
  <c r="N68" i="12"/>
  <c r="N70" i="12"/>
  <c r="N71" i="12"/>
  <c r="N72" i="12"/>
  <c r="N73" i="12"/>
  <c r="N74" i="12"/>
  <c r="N75" i="12"/>
  <c r="N76" i="12"/>
  <c r="N77" i="12"/>
  <c r="N78" i="12"/>
  <c r="N79" i="12"/>
  <c r="N80" i="12"/>
  <c r="N81" i="12"/>
  <c r="N82" i="12"/>
  <c r="N83" i="12"/>
  <c r="N84" i="12"/>
  <c r="N86" i="12"/>
  <c r="N85" i="12"/>
  <c r="N88" i="12"/>
  <c r="N87" i="12"/>
  <c r="N90" i="12"/>
  <c r="N89" i="12"/>
  <c r="N91" i="12"/>
  <c r="N93" i="12"/>
  <c r="N92" i="12"/>
  <c r="N94" i="12"/>
  <c r="N95" i="12"/>
  <c r="N96" i="12"/>
  <c r="N97" i="12"/>
  <c r="N98" i="12"/>
  <c r="N99" i="12"/>
  <c r="N100" i="12"/>
  <c r="N102" i="12"/>
  <c r="N101" i="12"/>
  <c r="N108" i="12"/>
  <c r="N110" i="12"/>
  <c r="N107" i="12"/>
  <c r="N105" i="12"/>
  <c r="N109" i="12"/>
  <c r="N104" i="12"/>
  <c r="N103" i="12"/>
  <c r="N111" i="12"/>
  <c r="S8" i="12" l="1"/>
  <c r="S9" i="12"/>
  <c r="S10" i="12"/>
  <c r="S12" i="12"/>
  <c r="S14" i="12"/>
  <c r="S13" i="12"/>
  <c r="S16" i="12"/>
  <c r="S15" i="12"/>
  <c r="S17" i="12"/>
  <c r="S18" i="12"/>
  <c r="S19" i="12"/>
  <c r="S20" i="12"/>
  <c r="S21" i="12"/>
  <c r="S22" i="12"/>
  <c r="S23" i="12"/>
  <c r="S24" i="12"/>
  <c r="S26" i="12"/>
  <c r="S25" i="12"/>
  <c r="S29" i="12"/>
  <c r="S27" i="12"/>
  <c r="S31" i="12"/>
  <c r="S28" i="12"/>
  <c r="S30" i="12"/>
  <c r="S32" i="12"/>
  <c r="S34" i="12"/>
  <c r="S33" i="12"/>
  <c r="S35" i="12"/>
  <c r="S36" i="12"/>
  <c r="S39" i="12"/>
  <c r="S37" i="12"/>
  <c r="S38" i="12"/>
  <c r="S40" i="12"/>
  <c r="S43" i="12"/>
  <c r="S41" i="12"/>
  <c r="S42" i="12"/>
  <c r="S44" i="12"/>
  <c r="S45" i="12"/>
  <c r="S48" i="12"/>
  <c r="S46" i="12"/>
  <c r="S47" i="12"/>
  <c r="S50" i="12"/>
  <c r="S49" i="12"/>
  <c r="S51" i="12"/>
  <c r="S52" i="12"/>
  <c r="S53" i="12"/>
  <c r="S54" i="12"/>
  <c r="S55" i="12"/>
  <c r="S57" i="12"/>
  <c r="S59" i="12"/>
  <c r="S56" i="12"/>
  <c r="S58" i="12"/>
  <c r="S60" i="12"/>
  <c r="S61" i="12"/>
  <c r="S62" i="12"/>
  <c r="S63" i="12"/>
  <c r="S64" i="12"/>
  <c r="S65" i="12"/>
  <c r="S67" i="12"/>
  <c r="S66" i="12"/>
  <c r="S69" i="12"/>
  <c r="S68" i="12"/>
  <c r="S72" i="12"/>
  <c r="S70" i="12"/>
  <c r="S71" i="12"/>
  <c r="S74" i="12"/>
  <c r="S73" i="12"/>
  <c r="S77" i="12"/>
  <c r="S75" i="12"/>
  <c r="S76" i="12"/>
  <c r="S79" i="12"/>
  <c r="S78" i="12"/>
  <c r="S80" i="12"/>
  <c r="S82" i="12"/>
  <c r="S81" i="12"/>
  <c r="S83" i="12"/>
  <c r="S86" i="12"/>
  <c r="S84" i="12"/>
  <c r="S85" i="12"/>
  <c r="S88" i="12"/>
  <c r="S87" i="12"/>
  <c r="S89" i="12"/>
  <c r="S90" i="12"/>
  <c r="S92" i="12"/>
  <c r="S91" i="12"/>
  <c r="S95" i="12"/>
  <c r="S94" i="12"/>
  <c r="S93" i="12"/>
  <c r="S97" i="12"/>
  <c r="S96" i="12"/>
  <c r="S98" i="12"/>
  <c r="S101" i="12"/>
  <c r="S99" i="12"/>
  <c r="S103" i="12"/>
  <c r="S100" i="12"/>
  <c r="S102" i="12"/>
  <c r="S105" i="12"/>
  <c r="S104" i="12"/>
  <c r="S106" i="12"/>
  <c r="S107" i="12"/>
  <c r="S109" i="12"/>
  <c r="S110" i="12"/>
  <c r="S111" i="12"/>
  <c r="S108" i="12"/>
  <c r="FE2" i="14" a="1"/>
  <c r="FF2" i="14" l="1" a="1"/>
  <c r="GX2" i="14" a="1"/>
  <c r="GW2" i="14" a="1"/>
  <c r="GV2" i="14" a="1"/>
  <c r="GU2" i="14" a="1"/>
  <c r="GT2" i="14" a="1"/>
  <c r="GS2" i="14" a="1"/>
  <c r="GR2" i="14" a="1"/>
  <c r="GQ2" i="14" a="1"/>
  <c r="GP2" i="14" a="1"/>
  <c r="GO2" i="14" a="1"/>
  <c r="GN2" i="14" a="1"/>
  <c r="GM2" i="14" a="1"/>
  <c r="GL2" i="14" a="1"/>
  <c r="GK2" i="14" a="1"/>
  <c r="GJ2" i="14" a="1"/>
  <c r="GI2" i="14" a="1"/>
  <c r="GH2" i="14" a="1"/>
  <c r="GG2" i="14" a="1"/>
  <c r="GF2" i="14" a="1"/>
  <c r="GE2" i="14" a="1"/>
  <c r="GD2" i="14" a="1"/>
  <c r="GC2" i="14" a="1"/>
  <c r="GB2" i="14" a="1"/>
  <c r="GA2" i="14" a="1"/>
  <c r="FZ2" i="14" a="1"/>
  <c r="FY2" i="14" a="1"/>
  <c r="FX2" i="14" a="1"/>
  <c r="FW2" i="14" a="1"/>
  <c r="FV2" i="14" a="1"/>
  <c r="FU2" i="14" a="1"/>
  <c r="FT2" i="14" a="1"/>
  <c r="FS2" i="14" a="1"/>
  <c r="FR2" i="14" a="1"/>
  <c r="FQ2" i="14" a="1"/>
  <c r="FD2" i="14" a="1"/>
  <c r="FP2" i="14" a="1"/>
  <c r="FC2" i="14" a="1"/>
  <c r="FO2" i="14" a="1"/>
  <c r="FB2" i="14" a="1"/>
  <c r="FA2" i="14" a="1"/>
  <c r="FN2" i="14" a="1"/>
  <c r="EZ2" i="14" a="1"/>
  <c r="FM2" i="14" a="1"/>
  <c r="EY2" i="14" a="1"/>
  <c r="FL2" i="14" a="1"/>
  <c r="FK2" i="14" a="1"/>
  <c r="EX2" i="14" a="1"/>
  <c r="FJ2" i="14" a="1"/>
  <c r="EW2" i="14" a="1"/>
  <c r="EV2" i="14" a="1"/>
  <c r="FI2" i="14" a="1"/>
  <c r="FH2" i="14" a="1"/>
  <c r="EU2" i="14" a="1"/>
  <c r="FG2" i="14" a="1"/>
  <c r="ET2" i="14" a="1"/>
  <c r="ES2" i="14" a="1"/>
  <c r="ER2" i="14" a="1"/>
  <c r="EQ2" i="14" a="1"/>
  <c r="EP2" i="14" a="1"/>
  <c r="EO2" i="14" a="1"/>
  <c r="EN2" i="14" a="1"/>
  <c r="EM2" i="14" a="1"/>
  <c r="EL2" i="14" a="1"/>
  <c r="EK2" i="14" a="1"/>
  <c r="EJ2" i="14" a="1"/>
  <c r="EI2" i="14" a="1"/>
  <c r="EH2" i="14" a="1"/>
  <c r="EG2" i="14" a="1"/>
  <c r="EF2" i="14" a="1"/>
  <c r="EE2" i="14" a="1"/>
  <c r="ED2" i="14" a="1"/>
  <c r="EC2" i="14" a="1"/>
  <c r="EB2" i="14" a="1"/>
  <c r="EA2" i="14" a="1"/>
  <c r="DZ2" i="14" a="1"/>
  <c r="DY2" i="14" a="1"/>
  <c r="DX2" i="14" a="1"/>
  <c r="DW2" i="14" a="1"/>
  <c r="DV2" i="14" a="1"/>
  <c r="DU2" i="14" a="1"/>
  <c r="DT2" i="14" a="1"/>
  <c r="DS2" i="14" a="1"/>
  <c r="DE2" i="14" a="1"/>
  <c r="DR2" i="14" a="1"/>
  <c r="DD2" i="14" a="1"/>
  <c r="DQ2" i="14" a="1"/>
  <c r="DP2" i="14" a="1"/>
  <c r="DC2" i="14" a="1"/>
  <c r="DB2" i="14" a="1"/>
  <c r="DO2" i="14" a="1"/>
  <c r="DN2" i="14" a="1"/>
  <c r="DA2" i="14" a="1"/>
  <c r="CZ2" i="14" a="1"/>
  <c r="DL2" i="14" a="1"/>
  <c r="CY2" i="14" a="1"/>
  <c r="CX2" i="14" a="1"/>
  <c r="CW2" i="14" a="1"/>
  <c r="DJ2" i="14" a="1"/>
  <c r="CV2" i="14" a="1"/>
  <c r="CU2" i="14" a="1"/>
  <c r="DH2" i="14" a="1"/>
  <c r="CT2" i="14" a="1"/>
  <c r="DG2" i="14" a="1"/>
  <c r="CS2" i="14" a="1"/>
  <c r="DF2" i="14" a="1"/>
  <c r="CR2" i="14" a="1"/>
  <c r="CQ2" i="14" a="1"/>
  <c r="CP2" i="14" a="1"/>
  <c r="CO2" i="14" a="1"/>
  <c r="CN2" i="14" a="1"/>
  <c r="CM2" i="14" a="1"/>
  <c r="CL2" i="14" a="1"/>
  <c r="CK2" i="14" a="1"/>
  <c r="CJ2" i="14" a="1"/>
  <c r="CI2" i="14" a="1"/>
  <c r="CH2" i="14" a="1"/>
  <c r="CG2" i="14" a="1"/>
  <c r="CF2" i="14" a="1"/>
  <c r="CE2" i="14" a="1"/>
  <c r="CD2" i="14" a="1"/>
  <c r="CC2" i="14" a="1"/>
  <c r="CB2" i="14" a="1"/>
  <c r="CA2" i="14" a="1"/>
  <c r="BZ2" i="14" a="1"/>
  <c r="BY2" i="14" a="1"/>
  <c r="BX2" i="14" a="1"/>
  <c r="BW2" i="14" a="1"/>
  <c r="BV2" i="14" a="1"/>
  <c r="BU2" i="14" a="1"/>
  <c r="BT2" i="14" a="1"/>
  <c r="BF2" i="14" a="1"/>
  <c r="BS2" i="14" a="1"/>
  <c r="BQ2" i="14" a="1"/>
  <c r="BP2" i="14" a="1"/>
  <c r="BO2" i="14" a="1"/>
  <c r="BN2" i="14" a="1"/>
  <c r="BM2" i="14" a="1"/>
  <c r="BL2" i="14" a="1"/>
  <c r="BJ2" i="14" a="1"/>
  <c r="BI2" i="14" a="1"/>
  <c r="BH2" i="14" a="1"/>
  <c r="T2" i="14"/>
  <c r="S2" i="14"/>
  <c r="R2" i="14"/>
  <c r="S3" i="14" s="1"/>
  <c r="T4" i="14" s="1"/>
  <c r="U5" i="14" s="1"/>
  <c r="V6" i="14" s="1"/>
  <c r="W7" i="14" s="1"/>
  <c r="X8" i="14" s="1"/>
  <c r="Y9" i="14" s="1"/>
  <c r="Z10" i="14" s="1"/>
  <c r="AA11" i="14" s="1"/>
  <c r="AB12" i="14" s="1"/>
  <c r="AC13" i="14" s="1"/>
  <c r="AD14" i="14" s="1"/>
  <c r="AE15" i="14" s="1"/>
  <c r="AF16" i="14" s="1"/>
  <c r="Q2" i="14"/>
  <c r="P2" i="14"/>
  <c r="Q3" i="14" s="1"/>
  <c r="O2" i="14"/>
  <c r="N2" i="14"/>
  <c r="M2" i="14"/>
  <c r="L2" i="14"/>
  <c r="M3" i="14" s="1"/>
  <c r="K2" i="14"/>
  <c r="L3" i="14" s="1"/>
  <c r="K3" i="14"/>
  <c r="L4" i="14"/>
  <c r="M5" i="14" s="1"/>
  <c r="N6" i="14" s="1"/>
  <c r="O7" i="14" s="1"/>
  <c r="P8" i="14" s="1"/>
  <c r="Q9" i="14" s="1"/>
  <c r="R10" i="14" s="1"/>
  <c r="S11" i="14" s="1"/>
  <c r="T12" i="14" s="1"/>
  <c r="U13" i="14" s="1"/>
  <c r="V14" i="14" s="1"/>
  <c r="W15" i="14" s="1"/>
  <c r="X16" i="14" s="1"/>
  <c r="J2" i="14"/>
  <c r="I2" i="14"/>
  <c r="J3" i="14" s="1"/>
  <c r="G2" i="14"/>
  <c r="H2" i="14"/>
  <c r="I3" i="14" s="1"/>
  <c r="T3" i="14" l="1"/>
  <c r="U4" i="14" s="1"/>
  <c r="V5" i="14" s="1"/>
  <c r="W6" i="14" s="1"/>
  <c r="X7" i="14" s="1"/>
  <c r="Y8" i="14" s="1"/>
  <c r="Z9" i="14" s="1"/>
  <c r="AA10" i="14" s="1"/>
  <c r="AB11" i="14" s="1"/>
  <c r="AC12" i="14" s="1"/>
  <c r="AD13" i="14" s="1"/>
  <c r="AE14" i="14" s="1"/>
  <c r="AF15" i="14" s="1"/>
  <c r="AG16" i="14" s="1"/>
  <c r="F112" i="14"/>
  <c r="F110" i="14" s="1"/>
  <c r="F113" i="14"/>
  <c r="F150" i="14"/>
  <c r="G3" i="14"/>
  <c r="H4" i="14" s="1"/>
  <c r="I5" i="14" s="1"/>
  <c r="J6" i="14" s="1"/>
  <c r="K7" i="14" s="1"/>
  <c r="L8" i="14" s="1"/>
  <c r="M9" i="14" s="1"/>
  <c r="N10" i="14" s="1"/>
  <c r="O11" i="14" s="1"/>
  <c r="P12" i="14" s="1"/>
  <c r="Q13" i="14" s="1"/>
  <c r="R14" i="14" s="1"/>
  <c r="S15" i="14" s="1"/>
  <c r="T16" i="14" s="1"/>
  <c r="N4" i="14"/>
  <c r="O5" i="14" s="1"/>
  <c r="P6" i="14" s="1"/>
  <c r="Q7" i="14" s="1"/>
  <c r="R8" i="14" s="1"/>
  <c r="S9" i="14" s="1"/>
  <c r="T10" i="14" s="1"/>
  <c r="U11" i="14" s="1"/>
  <c r="V12" i="14" s="1"/>
  <c r="W13" i="14" s="1"/>
  <c r="X14" i="14" s="1"/>
  <c r="Y15" i="14" s="1"/>
  <c r="Z16" i="14" s="1"/>
  <c r="R4" i="14"/>
  <c r="S5" i="14" s="1"/>
  <c r="T6" i="14" s="1"/>
  <c r="U7" i="14" s="1"/>
  <c r="V8" i="14" s="1"/>
  <c r="W9" i="14" s="1"/>
  <c r="X10" i="14" s="1"/>
  <c r="Y11" i="14" s="1"/>
  <c r="Z12" i="14" s="1"/>
  <c r="AA13" i="14" s="1"/>
  <c r="AB14" i="14" s="1"/>
  <c r="AC15" i="14" s="1"/>
  <c r="AD16" i="14" s="1"/>
  <c r="AG17" i="14"/>
  <c r="AH18" i="14" s="1"/>
  <c r="AI19" i="14" s="1"/>
  <c r="AJ20" i="14" s="1"/>
  <c r="AK21" i="14" s="1"/>
  <c r="AL22" i="14" s="1"/>
  <c r="M4" i="14"/>
  <c r="N5" i="14" s="1"/>
  <c r="O6" i="14" s="1"/>
  <c r="P7" i="14" s="1"/>
  <c r="Q8" i="14" s="1"/>
  <c r="R9" i="14" s="1"/>
  <c r="S10" i="14" s="1"/>
  <c r="T11" i="14" s="1"/>
  <c r="U12" i="14" s="1"/>
  <c r="V13" i="14" s="1"/>
  <c r="W14" i="14" s="1"/>
  <c r="X15" i="14" s="1"/>
  <c r="Y16" i="14" s="1"/>
  <c r="J4" i="14"/>
  <c r="Y17" i="14"/>
  <c r="Z18" i="14" s="1"/>
  <c r="AA19" i="14" s="1"/>
  <c r="AB20" i="14" s="1"/>
  <c r="AC21" i="14" s="1"/>
  <c r="AD22" i="14" s="1"/>
  <c r="K4" i="14"/>
  <c r="O3" i="14"/>
  <c r="P4" i="14" s="1"/>
  <c r="Q5" i="14" s="1"/>
  <c r="R6" i="14" s="1"/>
  <c r="S7" i="14" s="1"/>
  <c r="T8" i="14" s="1"/>
  <c r="U9" i="14" s="1"/>
  <c r="V10" i="14" s="1"/>
  <c r="W11" i="14" s="1"/>
  <c r="X12" i="14" s="1"/>
  <c r="Y13" i="14" s="1"/>
  <c r="Z14" i="14" s="1"/>
  <c r="AA15" i="14" s="1"/>
  <c r="AB16" i="14" s="1"/>
  <c r="R3" i="14"/>
  <c r="P3" i="14"/>
  <c r="N3" i="14"/>
  <c r="H3" i="14"/>
  <c r="U3" i="14"/>
  <c r="V4" i="14" s="1"/>
  <c r="W5" i="14" s="1"/>
  <c r="X6" i="14" s="1"/>
  <c r="Y7" i="14" s="1"/>
  <c r="Z8" i="14" s="1"/>
  <c r="AA9" i="14" s="1"/>
  <c r="AB10" i="14" s="1"/>
  <c r="AC11" i="14" s="1"/>
  <c r="AD12" i="14" s="1"/>
  <c r="AE13" i="14" s="1"/>
  <c r="AF14" i="14" s="1"/>
  <c r="AG15" i="14" s="1"/>
  <c r="AH16" i="14" s="1"/>
  <c r="U17" i="14" l="1"/>
  <c r="V18" i="14" s="1"/>
  <c r="W19" i="14" s="1"/>
  <c r="X20" i="14" s="1"/>
  <c r="Y21" i="14" s="1"/>
  <c r="Z22" i="14" s="1"/>
  <c r="U2" i="14"/>
  <c r="Q4" i="14"/>
  <c r="G112" i="14"/>
  <c r="G110" i="14" s="1"/>
  <c r="AA17" i="14"/>
  <c r="AB18" i="14" s="1"/>
  <c r="AC19" i="14" s="1"/>
  <c r="AD20" i="14" s="1"/>
  <c r="AE21" i="14" s="1"/>
  <c r="AF22" i="14" s="1"/>
  <c r="AI17" i="14"/>
  <c r="AJ18" i="14" s="1"/>
  <c r="AK19" i="14" s="1"/>
  <c r="AL20" i="14" s="1"/>
  <c r="AM21" i="14" s="1"/>
  <c r="AN22" i="14" s="1"/>
  <c r="G113" i="14"/>
  <c r="K5" i="14"/>
  <c r="L6" i="14" s="1"/>
  <c r="M7" i="14" s="1"/>
  <c r="N8" i="14" s="1"/>
  <c r="O9" i="14" s="1"/>
  <c r="P10" i="14" s="1"/>
  <c r="Q11" i="14" s="1"/>
  <c r="R12" i="14" s="1"/>
  <c r="S13" i="14" s="1"/>
  <c r="T14" i="14" s="1"/>
  <c r="U15" i="14" s="1"/>
  <c r="V16" i="14" s="1"/>
  <c r="AH17" i="14"/>
  <c r="AI18" i="14" s="1"/>
  <c r="AJ19" i="14" s="1"/>
  <c r="AK20" i="14" s="1"/>
  <c r="AL21" i="14" s="1"/>
  <c r="AM22" i="14" s="1"/>
  <c r="Z17" i="14"/>
  <c r="AA18" i="14" s="1"/>
  <c r="AB19" i="14" s="1"/>
  <c r="AC20" i="14" s="1"/>
  <c r="AD21" i="14" s="1"/>
  <c r="AE22" i="14" s="1"/>
  <c r="L5" i="14"/>
  <c r="H150" i="14"/>
  <c r="AE23" i="14"/>
  <c r="AF24" i="14" s="1"/>
  <c r="AG25" i="14" s="1"/>
  <c r="AH26" i="14" s="1"/>
  <c r="AI27" i="14" s="1"/>
  <c r="H113" i="14"/>
  <c r="AM23" i="14"/>
  <c r="AN24" i="14" s="1"/>
  <c r="AO25" i="14" s="1"/>
  <c r="AP26" i="14" s="1"/>
  <c r="AQ27" i="14" s="1"/>
  <c r="G150" i="14"/>
  <c r="S4" i="14"/>
  <c r="I4" i="14"/>
  <c r="H112" i="14"/>
  <c r="H110" i="14" s="1"/>
  <c r="AC17" i="14"/>
  <c r="AD18" i="14" s="1"/>
  <c r="AE19" i="14" s="1"/>
  <c r="AF20" i="14" s="1"/>
  <c r="AG21" i="14" s="1"/>
  <c r="AH22" i="14" s="1"/>
  <c r="AE17" i="14"/>
  <c r="AF18" i="14" s="1"/>
  <c r="AG19" i="14" s="1"/>
  <c r="AH20" i="14" s="1"/>
  <c r="AI21" i="14" s="1"/>
  <c r="AJ22" i="14" s="1"/>
  <c r="O4" i="14"/>
  <c r="P5" i="14" s="1"/>
  <c r="Q6" i="14" s="1"/>
  <c r="R7" i="14" s="1"/>
  <c r="S8" i="14" s="1"/>
  <c r="T9" i="14" s="1"/>
  <c r="U10" i="14" s="1"/>
  <c r="V11" i="14" s="1"/>
  <c r="W12" i="14" s="1"/>
  <c r="X13" i="14" s="1"/>
  <c r="Y14" i="14" s="1"/>
  <c r="Z15" i="14" s="1"/>
  <c r="AA16" i="14" s="1"/>
  <c r="AJ28" i="14" l="1"/>
  <c r="AK29" i="14" s="1"/>
  <c r="AL30" i="14" s="1"/>
  <c r="AM31" i="14" s="1"/>
  <c r="AN32" i="14" s="1"/>
  <c r="AO33" i="14" s="1"/>
  <c r="AP34" i="14" s="1"/>
  <c r="AQ35" i="14" s="1"/>
  <c r="AR36" i="14" s="1"/>
  <c r="AS37" i="14" s="1"/>
  <c r="AT38" i="14" s="1"/>
  <c r="AU39" i="14" s="1"/>
  <c r="AV40" i="14" s="1"/>
  <c r="AW41" i="14" s="1"/>
  <c r="AX42" i="14" s="1"/>
  <c r="AB17" i="14"/>
  <c r="T5" i="14"/>
  <c r="M6" i="14"/>
  <c r="AG23" i="14"/>
  <c r="AH24" i="14" s="1"/>
  <c r="AI25" i="14" s="1"/>
  <c r="AJ26" i="14" s="1"/>
  <c r="AK27" i="14" s="1"/>
  <c r="AK23" i="14"/>
  <c r="AL24" i="14" s="1"/>
  <c r="AM25" i="14" s="1"/>
  <c r="AN26" i="14" s="1"/>
  <c r="AO27" i="14" s="1"/>
  <c r="AF23" i="14"/>
  <c r="AG24" i="14" s="1"/>
  <c r="AH25" i="14" s="1"/>
  <c r="AI26" i="14" s="1"/>
  <c r="AJ27" i="14" s="1"/>
  <c r="J5" i="14"/>
  <c r="I113" i="14"/>
  <c r="I112" i="14"/>
  <c r="I110" i="14" s="1"/>
  <c r="I150" i="14"/>
  <c r="R5" i="14"/>
  <c r="AR28" i="14"/>
  <c r="AS29" i="14" s="1"/>
  <c r="AT30" i="14" s="1"/>
  <c r="AU31" i="14" s="1"/>
  <c r="AV32" i="14" s="1"/>
  <c r="AW33" i="14" s="1"/>
  <c r="AX34" i="14" s="1"/>
  <c r="AY35" i="14" s="1"/>
  <c r="AZ36" i="14" s="1"/>
  <c r="BA37" i="14" s="1"/>
  <c r="BB38" i="14" s="1"/>
  <c r="BC39" i="14" s="1"/>
  <c r="BD40" i="14" s="1"/>
  <c r="BE41" i="14" s="1"/>
  <c r="BF42" i="14" s="1"/>
  <c r="V3" i="14"/>
  <c r="W4" i="14" s="1"/>
  <c r="X5" i="14" s="1"/>
  <c r="Y6" i="14" s="1"/>
  <c r="Z7" i="14" s="1"/>
  <c r="AA8" i="14" s="1"/>
  <c r="AB9" i="14" s="1"/>
  <c r="AC10" i="14" s="1"/>
  <c r="AD11" i="14" s="1"/>
  <c r="AE12" i="14" s="1"/>
  <c r="AF13" i="14" s="1"/>
  <c r="AG14" i="14" s="1"/>
  <c r="AH15" i="14" s="1"/>
  <c r="AI16" i="14" s="1"/>
  <c r="W17" i="14"/>
  <c r="X18" i="14" s="1"/>
  <c r="Y19" i="14" s="1"/>
  <c r="Z20" i="14" s="1"/>
  <c r="AA21" i="14" s="1"/>
  <c r="AB22" i="14" s="1"/>
  <c r="AO23" i="14"/>
  <c r="AP24" i="14" s="1"/>
  <c r="AQ25" i="14" s="1"/>
  <c r="AR26" i="14" s="1"/>
  <c r="AS27" i="14" s="1"/>
  <c r="AI23" i="14"/>
  <c r="AJ24" i="14" s="1"/>
  <c r="AK25" i="14" s="1"/>
  <c r="AL26" i="14" s="1"/>
  <c r="AM27" i="14" s="1"/>
  <c r="AN23" i="14"/>
  <c r="AO24" i="14" s="1"/>
  <c r="AP25" i="14" s="1"/>
  <c r="AQ26" i="14" s="1"/>
  <c r="AR27" i="14" s="1"/>
  <c r="Z114" i="14"/>
  <c r="AA23" i="14"/>
  <c r="AB24" i="14" s="1"/>
  <c r="AC25" i="14" s="1"/>
  <c r="AD26" i="14" s="1"/>
  <c r="AE27" i="14" s="1"/>
  <c r="N7" i="14" l="1"/>
  <c r="BG43" i="14"/>
  <c r="BH44" i="14" s="1"/>
  <c r="BI45" i="14" s="1"/>
  <c r="BJ46" i="14" s="1"/>
  <c r="BK47" i="14" s="1"/>
  <c r="BL48" i="14" s="1"/>
  <c r="BM49" i="14" s="1"/>
  <c r="BN50" i="14" s="1"/>
  <c r="BO51" i="14" s="1"/>
  <c r="BP52" i="14" s="1"/>
  <c r="BQ53" i="14" s="1"/>
  <c r="BR54" i="14" s="1"/>
  <c r="BS55" i="14" s="1"/>
  <c r="BT56" i="14" s="1"/>
  <c r="BU57" i="14" s="1"/>
  <c r="BV58" i="14" s="1"/>
  <c r="BW59" i="14" s="1"/>
  <c r="BX60" i="14" s="1"/>
  <c r="BY61" i="14" s="1"/>
  <c r="BZ62" i="14" s="1"/>
  <c r="U6" i="14"/>
  <c r="AN28" i="14"/>
  <c r="AO29" i="14" s="1"/>
  <c r="AP30" i="14" s="1"/>
  <c r="AQ31" i="14" s="1"/>
  <c r="AR32" i="14" s="1"/>
  <c r="AS33" i="14" s="1"/>
  <c r="AT34" i="14" s="1"/>
  <c r="AU35" i="14" s="1"/>
  <c r="AV36" i="14" s="1"/>
  <c r="AW37" i="14" s="1"/>
  <c r="AX38" i="14" s="1"/>
  <c r="AY39" i="14" s="1"/>
  <c r="AZ40" i="14" s="1"/>
  <c r="BA41" i="14" s="1"/>
  <c r="BB42" i="14" s="1"/>
  <c r="AT28" i="14"/>
  <c r="AU29" i="14" s="1"/>
  <c r="AV30" i="14" s="1"/>
  <c r="AW31" i="14" s="1"/>
  <c r="AX32" i="14" s="1"/>
  <c r="AY33" i="14" s="1"/>
  <c r="AZ34" i="14" s="1"/>
  <c r="BA35" i="14" s="1"/>
  <c r="BB36" i="14" s="1"/>
  <c r="BC37" i="14" s="1"/>
  <c r="BD38" i="14" s="1"/>
  <c r="BE39" i="14" s="1"/>
  <c r="BF40" i="14" s="1"/>
  <c r="BG41" i="14" s="1"/>
  <c r="BH42" i="14" s="1"/>
  <c r="AL28" i="14"/>
  <c r="AM29" i="14" s="1"/>
  <c r="AN30" i="14" s="1"/>
  <c r="AO31" i="14" s="1"/>
  <c r="AP32" i="14" s="1"/>
  <c r="AQ33" i="14" s="1"/>
  <c r="AR34" i="14" s="1"/>
  <c r="AS35" i="14" s="1"/>
  <c r="AT36" i="14" s="1"/>
  <c r="AU37" i="14" s="1"/>
  <c r="AV38" i="14" s="1"/>
  <c r="AW39" i="14" s="1"/>
  <c r="AX40" i="14" s="1"/>
  <c r="AY41" i="14" s="1"/>
  <c r="AZ42" i="14" s="1"/>
  <c r="AC18" i="14"/>
  <c r="AD19" i="14" s="1"/>
  <c r="AE20" i="14" s="1"/>
  <c r="AF21" i="14" s="1"/>
  <c r="AG22" i="14" s="1"/>
  <c r="AP28" i="14"/>
  <c r="AQ29" i="14" s="1"/>
  <c r="AR30" i="14" s="1"/>
  <c r="AS31" i="14" s="1"/>
  <c r="AT32" i="14" s="1"/>
  <c r="AU33" i="14" s="1"/>
  <c r="AV34" i="14" s="1"/>
  <c r="AW35" i="14" s="1"/>
  <c r="AX36" i="14" s="1"/>
  <c r="AY37" i="14" s="1"/>
  <c r="AZ38" i="14" s="1"/>
  <c r="BA39" i="14" s="1"/>
  <c r="BB40" i="14" s="1"/>
  <c r="BC41" i="14" s="1"/>
  <c r="BD42" i="14" s="1"/>
  <c r="AC23" i="14"/>
  <c r="AD24" i="14" s="1"/>
  <c r="AE25" i="14" s="1"/>
  <c r="AF26" i="14" s="1"/>
  <c r="AG27" i="14" s="1"/>
  <c r="S6" i="14"/>
  <c r="AE151" i="14"/>
  <c r="AF28" i="14"/>
  <c r="AG29" i="14" s="1"/>
  <c r="AH30" i="14" s="1"/>
  <c r="AI31" i="14" s="1"/>
  <c r="AJ32" i="14" s="1"/>
  <c r="AK33" i="14" s="1"/>
  <c r="AL34" i="14" s="1"/>
  <c r="AM35" i="14" s="1"/>
  <c r="AN36" i="14" s="1"/>
  <c r="AO37" i="14" s="1"/>
  <c r="AP38" i="14" s="1"/>
  <c r="AQ39" i="14" s="1"/>
  <c r="AR40" i="14" s="1"/>
  <c r="AS41" i="14" s="1"/>
  <c r="AT42" i="14" s="1"/>
  <c r="AJ17" i="14"/>
  <c r="AK18" i="14" s="1"/>
  <c r="AL19" i="14" s="1"/>
  <c r="AM20" i="14" s="1"/>
  <c r="AN21" i="14" s="1"/>
  <c r="AO22" i="14" s="1"/>
  <c r="AS28" i="14"/>
  <c r="AT29" i="14" s="1"/>
  <c r="AU30" i="14" s="1"/>
  <c r="AV31" i="14" s="1"/>
  <c r="AW32" i="14" s="1"/>
  <c r="AX33" i="14" s="1"/>
  <c r="AY34" i="14" s="1"/>
  <c r="AZ35" i="14" s="1"/>
  <c r="BA36" i="14" s="1"/>
  <c r="BB37" i="14" s="1"/>
  <c r="BC38" i="14" s="1"/>
  <c r="BD39" i="14" s="1"/>
  <c r="BE40" i="14" s="1"/>
  <c r="BF41" i="14" s="1"/>
  <c r="BG42" i="14" s="1"/>
  <c r="K6" i="14"/>
  <c r="J112" i="14"/>
  <c r="J110" i="14" s="1"/>
  <c r="J113" i="14"/>
  <c r="J150" i="14"/>
  <c r="AK28" i="14"/>
  <c r="AL29" i="14" s="1"/>
  <c r="AM30" i="14" s="1"/>
  <c r="AN31" i="14" s="1"/>
  <c r="AO32" i="14" s="1"/>
  <c r="AP33" i="14" s="1"/>
  <c r="AQ34" i="14" s="1"/>
  <c r="AR35" i="14" s="1"/>
  <c r="AS36" i="14" s="1"/>
  <c r="AT37" i="14" s="1"/>
  <c r="AU38" i="14" s="1"/>
  <c r="AV39" i="14" s="1"/>
  <c r="AW40" i="14" s="1"/>
  <c r="AX41" i="14" s="1"/>
  <c r="AY42" i="14" s="1"/>
  <c r="AY43" i="14"/>
  <c r="AZ44" i="14" s="1"/>
  <c r="BA45" i="14" s="1"/>
  <c r="BB46" i="14" s="1"/>
  <c r="BC47" i="14" s="1"/>
  <c r="BD48" i="14" s="1"/>
  <c r="BE49" i="14" s="1"/>
  <c r="BF50" i="14" s="1"/>
  <c r="BG51" i="14" s="1"/>
  <c r="BH52" i="14" s="1"/>
  <c r="BI53" i="14" s="1"/>
  <c r="BJ54" i="14" s="1"/>
  <c r="BK55" i="14" s="1"/>
  <c r="BL56" i="14" s="1"/>
  <c r="BM57" i="14" s="1"/>
  <c r="BN58" i="14" s="1"/>
  <c r="BO59" i="14" s="1"/>
  <c r="BP60" i="14" s="1"/>
  <c r="BQ61" i="14" s="1"/>
  <c r="BR62" i="14" s="1"/>
  <c r="BC43" i="14" l="1"/>
  <c r="BD44" i="14" s="1"/>
  <c r="BE45" i="14" s="1"/>
  <c r="BF46" i="14" s="1"/>
  <c r="BG47" i="14" s="1"/>
  <c r="BH48" i="14" s="1"/>
  <c r="BI49" i="14" s="1"/>
  <c r="BJ50" i="14" s="1"/>
  <c r="BK51" i="14" s="1"/>
  <c r="BL52" i="14" s="1"/>
  <c r="BM53" i="14" s="1"/>
  <c r="BN54" i="14" s="1"/>
  <c r="BO55" i="14" s="1"/>
  <c r="BP56" i="14" s="1"/>
  <c r="BQ57" i="14" s="1"/>
  <c r="BR58" i="14" s="1"/>
  <c r="BS59" i="14" s="1"/>
  <c r="BT60" i="14" s="1"/>
  <c r="BU61" i="14" s="1"/>
  <c r="BV62" i="14" s="1"/>
  <c r="L7" i="14"/>
  <c r="K112" i="14"/>
  <c r="K110" i="14" s="1"/>
  <c r="K113" i="14"/>
  <c r="K150" i="14"/>
  <c r="AP23" i="14"/>
  <c r="AQ24" i="14" s="1"/>
  <c r="AR25" i="14" s="1"/>
  <c r="AS26" i="14" s="1"/>
  <c r="AT27" i="14" s="1"/>
  <c r="AU43" i="14"/>
  <c r="AV44" i="14" s="1"/>
  <c r="AW45" i="14" s="1"/>
  <c r="AX46" i="14" s="1"/>
  <c r="AY47" i="14" s="1"/>
  <c r="AZ48" i="14" s="1"/>
  <c r="BA49" i="14" s="1"/>
  <c r="BB50" i="14" s="1"/>
  <c r="BC51" i="14" s="1"/>
  <c r="BD52" i="14" s="1"/>
  <c r="BE53" i="14" s="1"/>
  <c r="BF54" i="14" s="1"/>
  <c r="BG55" i="14" s="1"/>
  <c r="BH56" i="14" s="1"/>
  <c r="BI57" i="14" s="1"/>
  <c r="BJ58" i="14" s="1"/>
  <c r="BK59" i="14" s="1"/>
  <c r="BL60" i="14" s="1"/>
  <c r="BM61" i="14" s="1"/>
  <c r="BN62" i="14" s="1"/>
  <c r="AT115" i="14"/>
  <c r="BS63" i="14"/>
  <c r="BT64" i="14" s="1"/>
  <c r="BU65" i="14" s="1"/>
  <c r="BV66" i="14" s="1"/>
  <c r="BW67" i="14" s="1"/>
  <c r="BX68" i="14" s="1"/>
  <c r="BY69" i="14" s="1"/>
  <c r="BZ70" i="14" s="1"/>
  <c r="CA71" i="14" s="1"/>
  <c r="CB72" i="14" s="1"/>
  <c r="CC73" i="14" s="1"/>
  <c r="CD74" i="14" s="1"/>
  <c r="CE75" i="14" s="1"/>
  <c r="CF76" i="14" s="1"/>
  <c r="CG77" i="14" s="1"/>
  <c r="CH78" i="14" s="1"/>
  <c r="CI79" i="14" s="1"/>
  <c r="CJ80" i="14" s="1"/>
  <c r="CK81" i="14" s="1"/>
  <c r="CL82" i="14" s="1"/>
  <c r="AH28" i="14"/>
  <c r="AI29" i="14" s="1"/>
  <c r="AJ30" i="14" s="1"/>
  <c r="AK31" i="14" s="1"/>
  <c r="AL32" i="14" s="1"/>
  <c r="AM33" i="14" s="1"/>
  <c r="AN34" i="14" s="1"/>
  <c r="AO35" i="14" s="1"/>
  <c r="AP36" i="14" s="1"/>
  <c r="AQ37" i="14" s="1"/>
  <c r="AR38" i="14" s="1"/>
  <c r="AS39" i="14" s="1"/>
  <c r="AT40" i="14" s="1"/>
  <c r="AU41" i="14" s="1"/>
  <c r="AV42" i="14" s="1"/>
  <c r="AZ43" i="14"/>
  <c r="BA44" i="14" s="1"/>
  <c r="BB45" i="14" s="1"/>
  <c r="BC46" i="14" s="1"/>
  <c r="BD47" i="14" s="1"/>
  <c r="BE48" i="14" s="1"/>
  <c r="BF49" i="14" s="1"/>
  <c r="BG50" i="14" s="1"/>
  <c r="BH51" i="14" s="1"/>
  <c r="BI52" i="14" s="1"/>
  <c r="BJ53" i="14" s="1"/>
  <c r="BK54" i="14" s="1"/>
  <c r="BL55" i="14" s="1"/>
  <c r="BM56" i="14" s="1"/>
  <c r="BN57" i="14" s="1"/>
  <c r="BO58" i="14" s="1"/>
  <c r="BP59" i="14" s="1"/>
  <c r="BQ60" i="14" s="1"/>
  <c r="BR61" i="14" s="1"/>
  <c r="BS62" i="14" s="1"/>
  <c r="BA43" i="14"/>
  <c r="BB44" i="14" s="1"/>
  <c r="BC45" i="14" s="1"/>
  <c r="BD46" i="14" s="1"/>
  <c r="BE47" i="14" s="1"/>
  <c r="BF48" i="14" s="1"/>
  <c r="BG49" i="14" s="1"/>
  <c r="BH50" i="14" s="1"/>
  <c r="BI51" i="14" s="1"/>
  <c r="BJ52" i="14" s="1"/>
  <c r="BK53" i="14" s="1"/>
  <c r="BL54" i="14" s="1"/>
  <c r="BM55" i="14" s="1"/>
  <c r="BN56" i="14" s="1"/>
  <c r="BO57" i="14" s="1"/>
  <c r="BP58" i="14" s="1"/>
  <c r="BQ59" i="14" s="1"/>
  <c r="BR60" i="14" s="1"/>
  <c r="BS61" i="14" s="1"/>
  <c r="BT62" i="14" s="1"/>
  <c r="BE43" i="14"/>
  <c r="BF44" i="14" s="1"/>
  <c r="BG45" i="14" s="1"/>
  <c r="BH46" i="14" s="1"/>
  <c r="BI47" i="14" s="1"/>
  <c r="BJ48" i="14" s="1"/>
  <c r="BK49" i="14" s="1"/>
  <c r="BL50" i="14" s="1"/>
  <c r="BM51" i="14" s="1"/>
  <c r="BN52" i="14" s="1"/>
  <c r="BO53" i="14" s="1"/>
  <c r="BP54" i="14" s="1"/>
  <c r="BQ55" i="14" s="1"/>
  <c r="BR56" i="14" s="1"/>
  <c r="BS57" i="14" s="1"/>
  <c r="BT58" i="14" s="1"/>
  <c r="BU59" i="14" s="1"/>
  <c r="BV60" i="14" s="1"/>
  <c r="BW61" i="14" s="1"/>
  <c r="BX62" i="14" s="1"/>
  <c r="V7" i="14"/>
  <c r="W8" i="14" s="1"/>
  <c r="X9" i="14" s="1"/>
  <c r="Y10" i="14" s="1"/>
  <c r="Z11" i="14" s="1"/>
  <c r="AA12" i="14" s="1"/>
  <c r="AB13" i="14" s="1"/>
  <c r="AC14" i="14" s="1"/>
  <c r="AD15" i="14" s="1"/>
  <c r="AE16" i="14" s="1"/>
  <c r="CA63" i="14"/>
  <c r="CB64" i="14" s="1"/>
  <c r="CC65" i="14" s="1"/>
  <c r="CD66" i="14" s="1"/>
  <c r="CE67" i="14" s="1"/>
  <c r="CF68" i="14" s="1"/>
  <c r="CG69" i="14" s="1"/>
  <c r="CH70" i="14" s="1"/>
  <c r="CI71" i="14" s="1"/>
  <c r="CJ72" i="14" s="1"/>
  <c r="CK73" i="14" s="1"/>
  <c r="CL74" i="14" s="1"/>
  <c r="CM75" i="14" s="1"/>
  <c r="CN76" i="14" s="1"/>
  <c r="CO77" i="14" s="1"/>
  <c r="CP78" i="14" s="1"/>
  <c r="CQ79" i="14" s="1"/>
  <c r="CR80" i="14" s="1"/>
  <c r="CS81" i="14" s="1"/>
  <c r="CT82" i="14" s="1"/>
  <c r="BH43" i="14"/>
  <c r="BI44" i="14" s="1"/>
  <c r="BJ45" i="14" s="1"/>
  <c r="BK46" i="14" s="1"/>
  <c r="BL47" i="14" s="1"/>
  <c r="BM48" i="14" s="1"/>
  <c r="BN49" i="14" s="1"/>
  <c r="BO50" i="14" s="1"/>
  <c r="BP51" i="14" s="1"/>
  <c r="BQ52" i="14" s="1"/>
  <c r="BR53" i="14" s="1"/>
  <c r="BS54" i="14" s="1"/>
  <c r="BT55" i="14" s="1"/>
  <c r="BU56" i="14" s="1"/>
  <c r="BV57" i="14" s="1"/>
  <c r="BW58" i="14" s="1"/>
  <c r="BX59" i="14" s="1"/>
  <c r="BY60" i="14" s="1"/>
  <c r="BZ61" i="14" s="1"/>
  <c r="CA62" i="14" s="1"/>
  <c r="AH23" i="14"/>
  <c r="T7" i="14"/>
  <c r="BI43" i="14"/>
  <c r="BJ44" i="14" s="1"/>
  <c r="BK45" i="14" s="1"/>
  <c r="BL46" i="14" s="1"/>
  <c r="BM47" i="14" s="1"/>
  <c r="BN48" i="14" s="1"/>
  <c r="BO49" i="14" s="1"/>
  <c r="BP50" i="14" s="1"/>
  <c r="BQ51" i="14" s="1"/>
  <c r="BR52" i="14" s="1"/>
  <c r="BS53" i="14" s="1"/>
  <c r="BT54" i="14" s="1"/>
  <c r="BU55" i="14" s="1"/>
  <c r="BV56" i="14" s="1"/>
  <c r="BW57" i="14" s="1"/>
  <c r="BX58" i="14" s="1"/>
  <c r="BY59" i="14" s="1"/>
  <c r="BZ60" i="14" s="1"/>
  <c r="CA61" i="14" s="1"/>
  <c r="CB62" i="14" s="1"/>
  <c r="O8" i="14"/>
  <c r="U8" i="14" l="1"/>
  <c r="AU28" i="14"/>
  <c r="AV29" i="14" s="1"/>
  <c r="AW30" i="14" s="1"/>
  <c r="AX31" i="14" s="1"/>
  <c r="AY32" i="14" s="1"/>
  <c r="AZ33" i="14" s="1"/>
  <c r="BA34" i="14" s="1"/>
  <c r="BB35" i="14" s="1"/>
  <c r="BC36" i="14" s="1"/>
  <c r="BD37" i="14" s="1"/>
  <c r="BE38" i="14" s="1"/>
  <c r="BF39" i="14" s="1"/>
  <c r="BG40" i="14" s="1"/>
  <c r="BH41" i="14" s="1"/>
  <c r="BI42" i="14" s="1"/>
  <c r="BY63" i="14"/>
  <c r="BZ64" i="14" s="1"/>
  <c r="CA65" i="14" s="1"/>
  <c r="CB66" i="14" s="1"/>
  <c r="CC67" i="14" s="1"/>
  <c r="CD68" i="14" s="1"/>
  <c r="CE69" i="14" s="1"/>
  <c r="CF70" i="14" s="1"/>
  <c r="CG71" i="14" s="1"/>
  <c r="CH72" i="14" s="1"/>
  <c r="CI73" i="14" s="1"/>
  <c r="CJ74" i="14" s="1"/>
  <c r="CK75" i="14" s="1"/>
  <c r="CL76" i="14" s="1"/>
  <c r="CM77" i="14" s="1"/>
  <c r="CN78" i="14" s="1"/>
  <c r="CO79" i="14" s="1"/>
  <c r="CP80" i="14" s="1"/>
  <c r="CQ81" i="14" s="1"/>
  <c r="CR82" i="14" s="1"/>
  <c r="AI24" i="14"/>
  <c r="AJ25" i="14" s="1"/>
  <c r="AK26" i="14" s="1"/>
  <c r="AL27" i="14" s="1"/>
  <c r="BU63" i="14"/>
  <c r="BV64" i="14" s="1"/>
  <c r="BW65" i="14" s="1"/>
  <c r="BX66" i="14" s="1"/>
  <c r="BY67" i="14" s="1"/>
  <c r="BZ68" i="14" s="1"/>
  <c r="CA69" i="14" s="1"/>
  <c r="CB70" i="14" s="1"/>
  <c r="CC71" i="14" s="1"/>
  <c r="CD72" i="14" s="1"/>
  <c r="CE73" i="14" s="1"/>
  <c r="CF74" i="14" s="1"/>
  <c r="CG75" i="14" s="1"/>
  <c r="CH76" i="14" s="1"/>
  <c r="CI77" i="14" s="1"/>
  <c r="CJ78" i="14" s="1"/>
  <c r="CK79" i="14" s="1"/>
  <c r="CL80" i="14" s="1"/>
  <c r="CM81" i="14" s="1"/>
  <c r="CN82" i="14" s="1"/>
  <c r="AF17" i="14"/>
  <c r="CB63" i="14"/>
  <c r="CC64" i="14" s="1"/>
  <c r="CD65" i="14" s="1"/>
  <c r="CE66" i="14" s="1"/>
  <c r="CF67" i="14" s="1"/>
  <c r="CG68" i="14" s="1"/>
  <c r="CH69" i="14" s="1"/>
  <c r="CI70" i="14" s="1"/>
  <c r="CJ71" i="14" s="1"/>
  <c r="CK72" i="14" s="1"/>
  <c r="CL73" i="14" s="1"/>
  <c r="CM74" i="14" s="1"/>
  <c r="CN75" i="14" s="1"/>
  <c r="CO76" i="14" s="1"/>
  <c r="CP77" i="14" s="1"/>
  <c r="CQ78" i="14" s="1"/>
  <c r="CR79" i="14" s="1"/>
  <c r="CS80" i="14" s="1"/>
  <c r="CT81" i="14" s="1"/>
  <c r="CU82" i="14" s="1"/>
  <c r="BT63" i="14"/>
  <c r="BU64" i="14" s="1"/>
  <c r="BV65" i="14" s="1"/>
  <c r="BW66" i="14" s="1"/>
  <c r="BX67" i="14" s="1"/>
  <c r="BY68" i="14" s="1"/>
  <c r="BZ69" i="14" s="1"/>
  <c r="CA70" i="14" s="1"/>
  <c r="CB71" i="14" s="1"/>
  <c r="CC72" i="14" s="1"/>
  <c r="CD73" i="14" s="1"/>
  <c r="CE74" i="14" s="1"/>
  <c r="CF75" i="14" s="1"/>
  <c r="CG76" i="14" s="1"/>
  <c r="CH77" i="14" s="1"/>
  <c r="CI78" i="14" s="1"/>
  <c r="CJ79" i="14" s="1"/>
  <c r="CK80" i="14" s="1"/>
  <c r="CL81" i="14" s="1"/>
  <c r="CM82" i="14" s="1"/>
  <c r="M8" i="14"/>
  <c r="L112" i="14"/>
  <c r="L110" i="14" s="1"/>
  <c r="L150" i="14"/>
  <c r="L113" i="14"/>
  <c r="BO63" i="14"/>
  <c r="BP64" i="14" s="1"/>
  <c r="BQ65" i="14" s="1"/>
  <c r="BR66" i="14" s="1"/>
  <c r="BS67" i="14" s="1"/>
  <c r="BT68" i="14" s="1"/>
  <c r="BU69" i="14" s="1"/>
  <c r="BV70" i="14" s="1"/>
  <c r="BW71" i="14" s="1"/>
  <c r="BX72" i="14" s="1"/>
  <c r="BY73" i="14" s="1"/>
  <c r="BZ74" i="14" s="1"/>
  <c r="CA75" i="14" s="1"/>
  <c r="CB76" i="14" s="1"/>
  <c r="CC77" i="14" s="1"/>
  <c r="CD78" i="14" s="1"/>
  <c r="CE79" i="14" s="1"/>
  <c r="CF80" i="14" s="1"/>
  <c r="CG81" i="14" s="1"/>
  <c r="CH82" i="14" s="1"/>
  <c r="BN116" i="14"/>
  <c r="P9" i="14"/>
  <c r="CM83" i="14"/>
  <c r="CN84" i="14" s="1"/>
  <c r="CO85" i="14" s="1"/>
  <c r="CP86" i="14" s="1"/>
  <c r="CQ87" i="14" s="1"/>
  <c r="CR88" i="14" s="1"/>
  <c r="CS89" i="14" s="1"/>
  <c r="CT90" i="14" s="1"/>
  <c r="CU91" i="14" s="1"/>
  <c r="CV92" i="14" s="1"/>
  <c r="CW93" i="14" s="1"/>
  <c r="CX94" i="14" s="1"/>
  <c r="CY95" i="14" s="1"/>
  <c r="CZ96" i="14" s="1"/>
  <c r="DA97" i="14" s="1"/>
  <c r="DB98" i="14" s="1"/>
  <c r="DC99" i="14" s="1"/>
  <c r="DD100" i="14" s="1"/>
  <c r="DE101" i="14" s="1"/>
  <c r="DF102" i="14" s="1"/>
  <c r="DG103" i="14" s="1"/>
  <c r="DH104" i="14" s="1"/>
  <c r="DI105" i="14" s="1"/>
  <c r="DJ106" i="14" s="1"/>
  <c r="DK107" i="14" s="1"/>
  <c r="CC63" i="14"/>
  <c r="CD64" i="14" s="1"/>
  <c r="CE65" i="14" s="1"/>
  <c r="CF66" i="14" s="1"/>
  <c r="CG67" i="14" s="1"/>
  <c r="CH68" i="14" s="1"/>
  <c r="CI69" i="14" s="1"/>
  <c r="CJ70" i="14" s="1"/>
  <c r="CK71" i="14" s="1"/>
  <c r="CL72" i="14" s="1"/>
  <c r="CM73" i="14" s="1"/>
  <c r="CN74" i="14" s="1"/>
  <c r="CO75" i="14" s="1"/>
  <c r="CP76" i="14" s="1"/>
  <c r="CQ77" i="14" s="1"/>
  <c r="CR78" i="14" s="1"/>
  <c r="CS79" i="14" s="1"/>
  <c r="CT80" i="14" s="1"/>
  <c r="CU81" i="14" s="1"/>
  <c r="CV82" i="14" s="1"/>
  <c r="CU83" i="14"/>
  <c r="CV84" i="14" s="1"/>
  <c r="CW85" i="14" s="1"/>
  <c r="CX86" i="14" s="1"/>
  <c r="CY87" i="14" s="1"/>
  <c r="CZ88" i="14" s="1"/>
  <c r="DA89" i="14" s="1"/>
  <c r="DB90" i="14" s="1"/>
  <c r="DC91" i="14" s="1"/>
  <c r="DD92" i="14" s="1"/>
  <c r="DE93" i="14" s="1"/>
  <c r="DF94" i="14" s="1"/>
  <c r="DG95" i="14" s="1"/>
  <c r="DH96" i="14" s="1"/>
  <c r="DI97" i="14" s="1"/>
  <c r="DJ98" i="14" s="1"/>
  <c r="DK99" i="14" s="1"/>
  <c r="DL100" i="14" s="1"/>
  <c r="DM101" i="14" s="1"/>
  <c r="DN102" i="14" s="1"/>
  <c r="DO103" i="14" s="1"/>
  <c r="DP104" i="14" s="1"/>
  <c r="DQ105" i="14" s="1"/>
  <c r="DR106" i="14" s="1"/>
  <c r="DS107" i="14" s="1"/>
  <c r="AW43" i="14"/>
  <c r="AX44" i="14" s="1"/>
  <c r="AY45" i="14" s="1"/>
  <c r="AZ46" i="14" s="1"/>
  <c r="BA47" i="14" s="1"/>
  <c r="BB48" i="14" s="1"/>
  <c r="BC49" i="14" s="1"/>
  <c r="BD50" i="14" s="1"/>
  <c r="BE51" i="14" s="1"/>
  <c r="BF52" i="14" s="1"/>
  <c r="BG53" i="14" s="1"/>
  <c r="BH54" i="14" s="1"/>
  <c r="BI55" i="14" s="1"/>
  <c r="BJ56" i="14" s="1"/>
  <c r="BK57" i="14" s="1"/>
  <c r="BL58" i="14" s="1"/>
  <c r="BM59" i="14" s="1"/>
  <c r="BN60" i="14" s="1"/>
  <c r="BO61" i="14" s="1"/>
  <c r="BP62" i="14" s="1"/>
  <c r="BW63" i="14"/>
  <c r="BX64" i="14" s="1"/>
  <c r="BY65" i="14" s="1"/>
  <c r="BZ66" i="14" s="1"/>
  <c r="CA67" i="14" s="1"/>
  <c r="CB68" i="14" s="1"/>
  <c r="CC69" i="14" s="1"/>
  <c r="CD70" i="14" s="1"/>
  <c r="CE71" i="14" s="1"/>
  <c r="CF72" i="14" s="1"/>
  <c r="CG73" i="14" s="1"/>
  <c r="CH74" i="14" s="1"/>
  <c r="CI75" i="14" s="1"/>
  <c r="CJ76" i="14" s="1"/>
  <c r="CK77" i="14" s="1"/>
  <c r="CL78" i="14" s="1"/>
  <c r="CM79" i="14" s="1"/>
  <c r="CN80" i="14" s="1"/>
  <c r="CO81" i="14" s="1"/>
  <c r="CP82" i="14" s="1"/>
  <c r="AM28" i="14" l="1"/>
  <c r="CS83" i="14"/>
  <c r="CT84" i="14" s="1"/>
  <c r="CU85" i="14" s="1"/>
  <c r="CV86" i="14" s="1"/>
  <c r="CW87" i="14" s="1"/>
  <c r="CX88" i="14" s="1"/>
  <c r="CY89" i="14" s="1"/>
  <c r="CZ90" i="14" s="1"/>
  <c r="DA91" i="14" s="1"/>
  <c r="DB92" i="14" s="1"/>
  <c r="DC93" i="14" s="1"/>
  <c r="DD94" i="14" s="1"/>
  <c r="DE95" i="14" s="1"/>
  <c r="DF96" i="14" s="1"/>
  <c r="DG97" i="14" s="1"/>
  <c r="DH98" i="14" s="1"/>
  <c r="DI99" i="14" s="1"/>
  <c r="DJ100" i="14" s="1"/>
  <c r="DK101" i="14" s="1"/>
  <c r="DL102" i="14" s="1"/>
  <c r="DM103" i="14" s="1"/>
  <c r="DN104" i="14" s="1"/>
  <c r="DO105" i="14" s="1"/>
  <c r="DP106" i="14" s="1"/>
  <c r="DQ107" i="14" s="1"/>
  <c r="CO83" i="14"/>
  <c r="CP84" i="14" s="1"/>
  <c r="CQ85" i="14" s="1"/>
  <c r="CR86" i="14" s="1"/>
  <c r="CS87" i="14" s="1"/>
  <c r="CT88" i="14" s="1"/>
  <c r="CU89" i="14" s="1"/>
  <c r="CV90" i="14" s="1"/>
  <c r="CW91" i="14" s="1"/>
  <c r="CX92" i="14" s="1"/>
  <c r="CY93" i="14" s="1"/>
  <c r="CZ94" i="14" s="1"/>
  <c r="DA95" i="14" s="1"/>
  <c r="DB96" i="14" s="1"/>
  <c r="DC97" i="14" s="1"/>
  <c r="DD98" i="14" s="1"/>
  <c r="DE99" i="14" s="1"/>
  <c r="DF100" i="14" s="1"/>
  <c r="DG101" i="14" s="1"/>
  <c r="DH102" i="14" s="1"/>
  <c r="DI103" i="14" s="1"/>
  <c r="DJ104" i="14" s="1"/>
  <c r="DK105" i="14" s="1"/>
  <c r="DL106" i="14" s="1"/>
  <c r="DM107" i="14" s="1"/>
  <c r="N9" i="14"/>
  <c r="M113" i="14"/>
  <c r="M112" i="14"/>
  <c r="M110" i="14" s="1"/>
  <c r="M150" i="14"/>
  <c r="CN83" i="14"/>
  <c r="CO84" i="14" s="1"/>
  <c r="CP85" i="14" s="1"/>
  <c r="CQ86" i="14" s="1"/>
  <c r="CR87" i="14" s="1"/>
  <c r="CS88" i="14" s="1"/>
  <c r="CT89" i="14" s="1"/>
  <c r="CU90" i="14" s="1"/>
  <c r="CV91" i="14" s="1"/>
  <c r="CW92" i="14" s="1"/>
  <c r="CX93" i="14" s="1"/>
  <c r="CY94" i="14" s="1"/>
  <c r="CZ95" i="14" s="1"/>
  <c r="DA96" i="14" s="1"/>
  <c r="DB97" i="14" s="1"/>
  <c r="DC98" i="14" s="1"/>
  <c r="DD99" i="14" s="1"/>
  <c r="DE100" i="14" s="1"/>
  <c r="DF101" i="14" s="1"/>
  <c r="DG102" i="14" s="1"/>
  <c r="DH103" i="14" s="1"/>
  <c r="DI104" i="14" s="1"/>
  <c r="DJ105" i="14" s="1"/>
  <c r="DK106" i="14" s="1"/>
  <c r="DL107" i="14" s="1"/>
  <c r="BJ43" i="14"/>
  <c r="BK44" i="14" s="1"/>
  <c r="BL45" i="14" s="1"/>
  <c r="BM46" i="14" s="1"/>
  <c r="BN47" i="14" s="1"/>
  <c r="BO48" i="14" s="1"/>
  <c r="BP49" i="14" s="1"/>
  <c r="BQ50" i="14" s="1"/>
  <c r="BR51" i="14" s="1"/>
  <c r="BS52" i="14" s="1"/>
  <c r="BT53" i="14" s="1"/>
  <c r="BU54" i="14" s="1"/>
  <c r="BV55" i="14" s="1"/>
  <c r="BW56" i="14" s="1"/>
  <c r="BX57" i="14" s="1"/>
  <c r="BY58" i="14" s="1"/>
  <c r="BZ59" i="14" s="1"/>
  <c r="CA60" i="14" s="1"/>
  <c r="CB61" i="14" s="1"/>
  <c r="CC62" i="14" s="1"/>
  <c r="CW83" i="14"/>
  <c r="CX84" i="14" s="1"/>
  <c r="CY85" i="14" s="1"/>
  <c r="CZ86" i="14" s="1"/>
  <c r="DA87" i="14" s="1"/>
  <c r="DB88" i="14" s="1"/>
  <c r="DC89" i="14" s="1"/>
  <c r="DD90" i="14" s="1"/>
  <c r="DE91" i="14" s="1"/>
  <c r="DF92" i="14" s="1"/>
  <c r="DG93" i="14" s="1"/>
  <c r="DH94" i="14" s="1"/>
  <c r="DI95" i="14" s="1"/>
  <c r="DJ96" i="14" s="1"/>
  <c r="DK97" i="14" s="1"/>
  <c r="DL98" i="14" s="1"/>
  <c r="DM99" i="14" s="1"/>
  <c r="DN100" i="14" s="1"/>
  <c r="DO101" i="14" s="1"/>
  <c r="DP102" i="14" s="1"/>
  <c r="DQ103" i="14" s="1"/>
  <c r="DR104" i="14" s="1"/>
  <c r="DS105" i="14" s="1"/>
  <c r="DT106" i="14" s="1"/>
  <c r="DU107" i="14" s="1"/>
  <c r="CV83" i="14"/>
  <c r="CW84" i="14" s="1"/>
  <c r="CX85" i="14" s="1"/>
  <c r="CY86" i="14" s="1"/>
  <c r="CZ87" i="14" s="1"/>
  <c r="DA88" i="14" s="1"/>
  <c r="DB89" i="14" s="1"/>
  <c r="DC90" i="14" s="1"/>
  <c r="DD91" i="14" s="1"/>
  <c r="DE92" i="14" s="1"/>
  <c r="DF93" i="14" s="1"/>
  <c r="DG94" i="14" s="1"/>
  <c r="DH95" i="14" s="1"/>
  <c r="DI96" i="14" s="1"/>
  <c r="DJ97" i="14" s="1"/>
  <c r="DK98" i="14" s="1"/>
  <c r="DL99" i="14" s="1"/>
  <c r="DM100" i="14" s="1"/>
  <c r="DN101" i="14" s="1"/>
  <c r="DO102" i="14" s="1"/>
  <c r="DP103" i="14" s="1"/>
  <c r="DQ104" i="14" s="1"/>
  <c r="DR105" i="14" s="1"/>
  <c r="DS106" i="14" s="1"/>
  <c r="DT107" i="14" s="1"/>
  <c r="CH117" i="14"/>
  <c r="CI83" i="14"/>
  <c r="CJ84" i="14" s="1"/>
  <c r="CK85" i="14" s="1"/>
  <c r="CL86" i="14" s="1"/>
  <c r="CM87" i="14" s="1"/>
  <c r="CN88" i="14" s="1"/>
  <c r="CO89" i="14" s="1"/>
  <c r="CP90" i="14" s="1"/>
  <c r="CQ91" i="14" s="1"/>
  <c r="CR92" i="14" s="1"/>
  <c r="CS93" i="14" s="1"/>
  <c r="CT94" i="14" s="1"/>
  <c r="CU95" i="14" s="1"/>
  <c r="CV96" i="14" s="1"/>
  <c r="CW97" i="14" s="1"/>
  <c r="CX98" i="14" s="1"/>
  <c r="CY99" i="14" s="1"/>
  <c r="CZ100" i="14" s="1"/>
  <c r="DA101" i="14" s="1"/>
  <c r="DB102" i="14" s="1"/>
  <c r="DC103" i="14" s="1"/>
  <c r="DD104" i="14" s="1"/>
  <c r="DE105" i="14" s="1"/>
  <c r="DF106" i="14" s="1"/>
  <c r="DG107" i="14" s="1"/>
  <c r="CQ83" i="14"/>
  <c r="CR84" i="14" s="1"/>
  <c r="CS85" i="14" s="1"/>
  <c r="CT86" i="14" s="1"/>
  <c r="CU87" i="14" s="1"/>
  <c r="CV88" i="14" s="1"/>
  <c r="CW89" i="14" s="1"/>
  <c r="CX90" i="14" s="1"/>
  <c r="CY91" i="14" s="1"/>
  <c r="CZ92" i="14" s="1"/>
  <c r="DA93" i="14" s="1"/>
  <c r="DB94" i="14" s="1"/>
  <c r="DC95" i="14" s="1"/>
  <c r="DD96" i="14" s="1"/>
  <c r="DE97" i="14" s="1"/>
  <c r="DF98" i="14" s="1"/>
  <c r="DG99" i="14" s="1"/>
  <c r="DH100" i="14" s="1"/>
  <c r="DI101" i="14" s="1"/>
  <c r="DJ102" i="14" s="1"/>
  <c r="DK103" i="14" s="1"/>
  <c r="DL104" i="14" s="1"/>
  <c r="DM105" i="14" s="1"/>
  <c r="DN106" i="14" s="1"/>
  <c r="DO107" i="14" s="1"/>
  <c r="AG18" i="14"/>
  <c r="BQ63" i="14"/>
  <c r="BR64" i="14" s="1"/>
  <c r="BS65" i="14" s="1"/>
  <c r="BT66" i="14" s="1"/>
  <c r="BU67" i="14" s="1"/>
  <c r="BV68" i="14" s="1"/>
  <c r="BW69" i="14" s="1"/>
  <c r="BX70" i="14" s="1"/>
  <c r="BY71" i="14" s="1"/>
  <c r="BZ72" i="14" s="1"/>
  <c r="CA73" i="14" s="1"/>
  <c r="CB74" i="14" s="1"/>
  <c r="CC75" i="14" s="1"/>
  <c r="CD76" i="14" s="1"/>
  <c r="CE77" i="14" s="1"/>
  <c r="CF78" i="14" s="1"/>
  <c r="CG79" i="14" s="1"/>
  <c r="CH80" i="14" s="1"/>
  <c r="CI81" i="14" s="1"/>
  <c r="CJ82" i="14" s="1"/>
  <c r="Q10" i="14"/>
  <c r="V9" i="14"/>
  <c r="W10" i="14" s="1"/>
  <c r="X11" i="14" s="1"/>
  <c r="Y12" i="14" s="1"/>
  <c r="Z13" i="14" s="1"/>
  <c r="AA14" i="14" s="1"/>
  <c r="AB15" i="14" s="1"/>
  <c r="AC16" i="14" s="1"/>
  <c r="AD17" i="14" l="1"/>
  <c r="O10" i="14"/>
  <c r="N112" i="14"/>
  <c r="N110" i="14" s="1"/>
  <c r="N150" i="14"/>
  <c r="N113" i="14"/>
  <c r="AH19" i="14"/>
  <c r="R11" i="14"/>
  <c r="CK83" i="14"/>
  <c r="CL84" i="14" s="1"/>
  <c r="CM85" i="14" s="1"/>
  <c r="CN86" i="14" s="1"/>
  <c r="CO87" i="14" s="1"/>
  <c r="CP88" i="14" s="1"/>
  <c r="CQ89" i="14" s="1"/>
  <c r="CR90" i="14" s="1"/>
  <c r="CS91" i="14" s="1"/>
  <c r="CT92" i="14" s="1"/>
  <c r="CU93" i="14" s="1"/>
  <c r="CV94" i="14" s="1"/>
  <c r="CW95" i="14" s="1"/>
  <c r="CX96" i="14" s="1"/>
  <c r="CY97" i="14" s="1"/>
  <c r="CZ98" i="14" s="1"/>
  <c r="DA99" i="14" s="1"/>
  <c r="DB100" i="14" s="1"/>
  <c r="DC101" i="14" s="1"/>
  <c r="DD102" i="14" s="1"/>
  <c r="DE103" i="14" s="1"/>
  <c r="DF104" i="14" s="1"/>
  <c r="DG105" i="14" s="1"/>
  <c r="DH106" i="14" s="1"/>
  <c r="DI107" i="14" s="1"/>
  <c r="CD63" i="14"/>
  <c r="CE64" i="14" s="1"/>
  <c r="CF65" i="14" s="1"/>
  <c r="CG66" i="14" s="1"/>
  <c r="CH67" i="14" s="1"/>
  <c r="CI68" i="14" s="1"/>
  <c r="CJ69" i="14" s="1"/>
  <c r="CK70" i="14" s="1"/>
  <c r="CL71" i="14" s="1"/>
  <c r="CM72" i="14" s="1"/>
  <c r="CN73" i="14" s="1"/>
  <c r="CO74" i="14" s="1"/>
  <c r="CP75" i="14" s="1"/>
  <c r="CQ76" i="14" s="1"/>
  <c r="CR77" i="14" s="1"/>
  <c r="CS78" i="14" s="1"/>
  <c r="CT79" i="14" s="1"/>
  <c r="CU80" i="14" s="1"/>
  <c r="CV81" i="14" s="1"/>
  <c r="CW82" i="14" s="1"/>
  <c r="AN29" i="14"/>
  <c r="AO30" i="14" s="1"/>
  <c r="AP31" i="14" s="1"/>
  <c r="AQ32" i="14" s="1"/>
  <c r="AR33" i="14" s="1"/>
  <c r="AS34" i="14" s="1"/>
  <c r="AT35" i="14" s="1"/>
  <c r="AU36" i="14" s="1"/>
  <c r="AV37" i="14" s="1"/>
  <c r="AW38" i="14" s="1"/>
  <c r="AX39" i="14" s="1"/>
  <c r="AY40" i="14" s="1"/>
  <c r="AZ41" i="14" s="1"/>
  <c r="BA42" i="14" s="1"/>
  <c r="S12" i="14" l="1"/>
  <c r="BB43" i="14"/>
  <c r="P11" i="14"/>
  <c r="O112" i="14"/>
  <c r="O110" i="14" s="1"/>
  <c r="O113" i="14"/>
  <c r="O150" i="14"/>
  <c r="AI20" i="14"/>
  <c r="CX83" i="14"/>
  <c r="CY84" i="14" s="1"/>
  <c r="CZ85" i="14" s="1"/>
  <c r="DA86" i="14" s="1"/>
  <c r="DB87" i="14" s="1"/>
  <c r="DC88" i="14" s="1"/>
  <c r="DD89" i="14" s="1"/>
  <c r="DE90" i="14" s="1"/>
  <c r="DF91" i="14" s="1"/>
  <c r="DG92" i="14" s="1"/>
  <c r="DH93" i="14" s="1"/>
  <c r="DI94" i="14" s="1"/>
  <c r="DJ95" i="14" s="1"/>
  <c r="DK96" i="14" s="1"/>
  <c r="DL97" i="14" s="1"/>
  <c r="DM98" i="14" s="1"/>
  <c r="DN99" i="14" s="1"/>
  <c r="DO100" i="14" s="1"/>
  <c r="DP101" i="14" s="1"/>
  <c r="DQ102" i="14" s="1"/>
  <c r="DR103" i="14" s="1"/>
  <c r="DS104" i="14" s="1"/>
  <c r="DT105" i="14" s="1"/>
  <c r="DU106" i="14" s="1"/>
  <c r="DV107" i="14" s="1"/>
  <c r="AE18" i="14"/>
  <c r="BC44" i="14" l="1"/>
  <c r="BD45" i="14" s="1"/>
  <c r="BE46" i="14" s="1"/>
  <c r="BF47" i="14" s="1"/>
  <c r="BG48" i="14" s="1"/>
  <c r="BH49" i="14" s="1"/>
  <c r="BI50" i="14" s="1"/>
  <c r="BJ51" i="14" s="1"/>
  <c r="BK52" i="14" s="1"/>
  <c r="BL53" i="14" s="1"/>
  <c r="BM54" i="14" s="1"/>
  <c r="BN55" i="14" s="1"/>
  <c r="BO56" i="14" s="1"/>
  <c r="BP57" i="14" s="1"/>
  <c r="BQ58" i="14" s="1"/>
  <c r="BR59" i="14" s="1"/>
  <c r="BS60" i="14" s="1"/>
  <c r="BT61" i="14" s="1"/>
  <c r="BU62" i="14" s="1"/>
  <c r="AJ21" i="14"/>
  <c r="AK22" i="14" s="1"/>
  <c r="AF19" i="14"/>
  <c r="Q12" i="14"/>
  <c r="P112" i="14"/>
  <c r="P110" i="14" s="1"/>
  <c r="P150" i="14"/>
  <c r="P113" i="14"/>
  <c r="T13" i="14"/>
  <c r="AL23" i="14" l="1"/>
  <c r="U14" i="14"/>
  <c r="R13" i="14"/>
  <c r="Q113" i="14"/>
  <c r="Q112" i="14"/>
  <c r="Q110" i="14" s="1"/>
  <c r="Q150" i="14"/>
  <c r="AG20" i="14"/>
  <c r="BV63" i="14"/>
  <c r="AH21" i="14" l="1"/>
  <c r="S14" i="14"/>
  <c r="R150" i="14"/>
  <c r="R112" i="14"/>
  <c r="R110" i="14" s="1"/>
  <c r="R113" i="14"/>
  <c r="AM24" i="14"/>
  <c r="V15" i="14"/>
  <c r="W16" i="14" s="1"/>
  <c r="BW64" i="14"/>
  <c r="BX65" i="14" s="1"/>
  <c r="BY66" i="14" s="1"/>
  <c r="BZ67" i="14" s="1"/>
  <c r="CA68" i="14" s="1"/>
  <c r="CB69" i="14" s="1"/>
  <c r="CC70" i="14" s="1"/>
  <c r="CD71" i="14" s="1"/>
  <c r="CE72" i="14" s="1"/>
  <c r="CF73" i="14" s="1"/>
  <c r="CG74" i="14" s="1"/>
  <c r="CH75" i="14" s="1"/>
  <c r="CI76" i="14" s="1"/>
  <c r="CJ77" i="14" s="1"/>
  <c r="CK78" i="14" s="1"/>
  <c r="CL79" i="14" s="1"/>
  <c r="CM80" i="14" s="1"/>
  <c r="CN81" i="14" s="1"/>
  <c r="CO82" i="14" s="1"/>
  <c r="AN25" i="14" l="1"/>
  <c r="T15" i="14"/>
  <c r="S112" i="14"/>
  <c r="S110" i="14" s="1"/>
  <c r="S113" i="14"/>
  <c r="S150" i="14"/>
  <c r="X17" i="14"/>
  <c r="CP83" i="14"/>
  <c r="AI22" i="14"/>
  <c r="CQ84" i="14" l="1"/>
  <c r="CR85" i="14" s="1"/>
  <c r="CS86" i="14" s="1"/>
  <c r="CT87" i="14" s="1"/>
  <c r="CU88" i="14" s="1"/>
  <c r="CV89" i="14" s="1"/>
  <c r="CW90" i="14" s="1"/>
  <c r="CX91" i="14" s="1"/>
  <c r="CY92" i="14" s="1"/>
  <c r="CZ93" i="14" s="1"/>
  <c r="DA94" i="14" s="1"/>
  <c r="DB95" i="14" s="1"/>
  <c r="DC96" i="14" s="1"/>
  <c r="DD97" i="14" s="1"/>
  <c r="DE98" i="14" s="1"/>
  <c r="DF99" i="14" s="1"/>
  <c r="DG100" i="14" s="1"/>
  <c r="DH101" i="14" s="1"/>
  <c r="DI102" i="14" s="1"/>
  <c r="DJ103" i="14" s="1"/>
  <c r="DK104" i="14" s="1"/>
  <c r="DL105" i="14" s="1"/>
  <c r="DM106" i="14" s="1"/>
  <c r="DN107" i="14" s="1"/>
  <c r="Y18" i="14"/>
  <c r="U16" i="14"/>
  <c r="T113" i="14"/>
  <c r="T150" i="14"/>
  <c r="T112" i="14"/>
  <c r="T110" i="14" s="1"/>
  <c r="AJ23" i="14"/>
  <c r="AO26" i="14"/>
  <c r="AP27" i="14" l="1"/>
  <c r="AK24" i="14"/>
  <c r="V17" i="14"/>
  <c r="V2" i="14"/>
  <c r="U113" i="14"/>
  <c r="U150" i="14"/>
  <c r="U112" i="14"/>
  <c r="U110" i="14" s="1"/>
  <c r="Z19" i="14"/>
  <c r="AA20" i="14" l="1"/>
  <c r="W18" i="14"/>
  <c r="W2" i="14"/>
  <c r="AL25" i="14"/>
  <c r="V113" i="14"/>
  <c r="V150" i="14"/>
  <c r="V112" i="14"/>
  <c r="V110" i="14" s="1"/>
  <c r="W3" i="14"/>
  <c r="X4" i="14" s="1"/>
  <c r="Y5" i="14" s="1"/>
  <c r="Z6" i="14" s="1"/>
  <c r="AA7" i="14" s="1"/>
  <c r="AB8" i="14" s="1"/>
  <c r="AC9" i="14" s="1"/>
  <c r="AD10" i="14" s="1"/>
  <c r="AE11" i="14" s="1"/>
  <c r="AF12" i="14" s="1"/>
  <c r="AG13" i="14" s="1"/>
  <c r="AH14" i="14" s="1"/>
  <c r="AI15" i="14" s="1"/>
  <c r="AJ16" i="14" s="1"/>
  <c r="AQ28" i="14"/>
  <c r="AR29" i="14" l="1"/>
  <c r="AK17" i="14"/>
  <c r="AL18" i="14" s="1"/>
  <c r="AM19" i="14" s="1"/>
  <c r="AN20" i="14" s="1"/>
  <c r="AO21" i="14" s="1"/>
  <c r="AP22" i="14" s="1"/>
  <c r="AM26" i="14"/>
  <c r="W112" i="14"/>
  <c r="W110" i="14" s="1"/>
  <c r="W150" i="14"/>
  <c r="W113" i="14"/>
  <c r="X3" i="14"/>
  <c r="Y4" i="14" s="1"/>
  <c r="Z5" i="14" s="1"/>
  <c r="AA6" i="14" s="1"/>
  <c r="AB7" i="14" s="1"/>
  <c r="AC8" i="14" s="1"/>
  <c r="AD9" i="14" s="1"/>
  <c r="AE10" i="14" s="1"/>
  <c r="AF11" i="14" s="1"/>
  <c r="AG12" i="14" s="1"/>
  <c r="AH13" i="14" s="1"/>
  <c r="AI14" i="14" s="1"/>
  <c r="AJ15" i="14" s="1"/>
  <c r="AK16" i="14" s="1"/>
  <c r="X19" i="14"/>
  <c r="X2" i="14"/>
  <c r="AB21" i="14"/>
  <c r="AL17" i="14" l="1"/>
  <c r="AM18" i="14" s="1"/>
  <c r="AN19" i="14" s="1"/>
  <c r="AO20" i="14" s="1"/>
  <c r="AP21" i="14" s="1"/>
  <c r="AQ22" i="14" s="1"/>
  <c r="Y20" i="14"/>
  <c r="Y2" i="14"/>
  <c r="X113" i="14"/>
  <c r="X112" i="14"/>
  <c r="X110" i="14" s="1"/>
  <c r="X150" i="14"/>
  <c r="Y3" i="14"/>
  <c r="Z4" i="14" s="1"/>
  <c r="AA5" i="14" s="1"/>
  <c r="AB6" i="14" s="1"/>
  <c r="AC7" i="14" s="1"/>
  <c r="AD8" i="14" s="1"/>
  <c r="AE9" i="14" s="1"/>
  <c r="AF10" i="14" s="1"/>
  <c r="AG11" i="14" s="1"/>
  <c r="AH12" i="14" s="1"/>
  <c r="AI13" i="14" s="1"/>
  <c r="AJ14" i="14" s="1"/>
  <c r="AK15" i="14" s="1"/>
  <c r="AL16" i="14" s="1"/>
  <c r="AN27" i="14"/>
  <c r="AQ23" i="14"/>
  <c r="AR24" i="14" s="1"/>
  <c r="AS25" i="14" s="1"/>
  <c r="AT26" i="14" s="1"/>
  <c r="AU27" i="14" s="1"/>
  <c r="AC22" i="14"/>
  <c r="AS30" i="14"/>
  <c r="AM17" i="14" l="1"/>
  <c r="AN18" i="14" s="1"/>
  <c r="AO19" i="14" s="1"/>
  <c r="AP20" i="14" s="1"/>
  <c r="AQ21" i="14" s="1"/>
  <c r="AR22" i="14" s="1"/>
  <c r="Z3" i="14"/>
  <c r="AA4" i="14" s="1"/>
  <c r="AB5" i="14" s="1"/>
  <c r="AC6" i="14" s="1"/>
  <c r="AD7" i="14" s="1"/>
  <c r="AE8" i="14" s="1"/>
  <c r="AF9" i="14" s="1"/>
  <c r="AG10" i="14" s="1"/>
  <c r="AH11" i="14" s="1"/>
  <c r="AI12" i="14" s="1"/>
  <c r="AJ13" i="14" s="1"/>
  <c r="AK14" i="14" s="1"/>
  <c r="AL15" i="14" s="1"/>
  <c r="AM16" i="14" s="1"/>
  <c r="Y150" i="14"/>
  <c r="Y112" i="14"/>
  <c r="Y110" i="14" s="1"/>
  <c r="Y113" i="14"/>
  <c r="AV28" i="14"/>
  <c r="AW29" i="14" s="1"/>
  <c r="AX30" i="14" s="1"/>
  <c r="AY31" i="14" s="1"/>
  <c r="AZ32" i="14" s="1"/>
  <c r="BA33" i="14" s="1"/>
  <c r="BB34" i="14" s="1"/>
  <c r="BC35" i="14" s="1"/>
  <c r="BD36" i="14" s="1"/>
  <c r="BE37" i="14" s="1"/>
  <c r="BF38" i="14" s="1"/>
  <c r="BG39" i="14" s="1"/>
  <c r="BH40" i="14" s="1"/>
  <c r="BI41" i="14" s="1"/>
  <c r="BJ42" i="14" s="1"/>
  <c r="AT31" i="14"/>
  <c r="Z21" i="14"/>
  <c r="Z2" i="14"/>
  <c r="AO28" i="14"/>
  <c r="AR23" i="14"/>
  <c r="AS24" i="14" s="1"/>
  <c r="AT25" i="14" s="1"/>
  <c r="AU26" i="14" s="1"/>
  <c r="AV27" i="14" s="1"/>
  <c r="AD23" i="14"/>
  <c r="AA3" i="14" l="1"/>
  <c r="AB4" i="14" s="1"/>
  <c r="AC5" i="14" s="1"/>
  <c r="AD6" i="14" s="1"/>
  <c r="AE7" i="14" s="1"/>
  <c r="AF8" i="14" s="1"/>
  <c r="AG9" i="14" s="1"/>
  <c r="AH10" i="14" s="1"/>
  <c r="AI11" i="14" s="1"/>
  <c r="AJ12" i="14" s="1"/>
  <c r="AK13" i="14" s="1"/>
  <c r="AL14" i="14" s="1"/>
  <c r="AM15" i="14" s="1"/>
  <c r="AN16" i="14" s="1"/>
  <c r="Z150" i="14"/>
  <c r="Z113" i="14"/>
  <c r="Z112" i="14"/>
  <c r="Z110" i="14" s="1"/>
  <c r="AU32" i="14"/>
  <c r="AE24" i="14"/>
  <c r="BK43" i="14"/>
  <c r="BL44" i="14" s="1"/>
  <c r="BM45" i="14" s="1"/>
  <c r="BN46" i="14" s="1"/>
  <c r="BO47" i="14" s="1"/>
  <c r="BP48" i="14" s="1"/>
  <c r="BQ49" i="14" s="1"/>
  <c r="BR50" i="14" s="1"/>
  <c r="BS51" i="14" s="1"/>
  <c r="BT52" i="14" s="1"/>
  <c r="BU53" i="14" s="1"/>
  <c r="BV54" i="14" s="1"/>
  <c r="BW55" i="14" s="1"/>
  <c r="BX56" i="14" s="1"/>
  <c r="BY57" i="14" s="1"/>
  <c r="BZ58" i="14" s="1"/>
  <c r="CA59" i="14" s="1"/>
  <c r="CB60" i="14" s="1"/>
  <c r="CC61" i="14" s="1"/>
  <c r="CD62" i="14" s="1"/>
  <c r="AW28" i="14"/>
  <c r="AX29" i="14" s="1"/>
  <c r="AY30" i="14" s="1"/>
  <c r="AZ31" i="14" s="1"/>
  <c r="BA32" i="14" s="1"/>
  <c r="BB33" i="14" s="1"/>
  <c r="BC34" i="14" s="1"/>
  <c r="BD35" i="14" s="1"/>
  <c r="BE36" i="14" s="1"/>
  <c r="BF37" i="14" s="1"/>
  <c r="BG38" i="14" s="1"/>
  <c r="BH39" i="14" s="1"/>
  <c r="BI40" i="14" s="1"/>
  <c r="BJ41" i="14" s="1"/>
  <c r="BK42" i="14" s="1"/>
  <c r="AN17" i="14"/>
  <c r="AO18" i="14" s="1"/>
  <c r="AP19" i="14" s="1"/>
  <c r="AQ20" i="14" s="1"/>
  <c r="AR21" i="14" s="1"/>
  <c r="AS22" i="14" s="1"/>
  <c r="AS23" i="14"/>
  <c r="AT24" i="14" s="1"/>
  <c r="AU25" i="14" s="1"/>
  <c r="AV26" i="14" s="1"/>
  <c r="AW27" i="14" s="1"/>
  <c r="AA22" i="14"/>
  <c r="AA2" i="14"/>
  <c r="AP29" i="14"/>
  <c r="BL43" i="14" l="1"/>
  <c r="BM44" i="14" s="1"/>
  <c r="BN45" i="14" s="1"/>
  <c r="BO46" i="14" s="1"/>
  <c r="BP47" i="14" s="1"/>
  <c r="BQ48" i="14" s="1"/>
  <c r="BR49" i="14" s="1"/>
  <c r="BS50" i="14" s="1"/>
  <c r="BT51" i="14" s="1"/>
  <c r="BU52" i="14" s="1"/>
  <c r="BV53" i="14" s="1"/>
  <c r="BW54" i="14" s="1"/>
  <c r="BX55" i="14" s="1"/>
  <c r="BY56" i="14" s="1"/>
  <c r="BZ57" i="14" s="1"/>
  <c r="CA58" i="14" s="1"/>
  <c r="CB59" i="14" s="1"/>
  <c r="CC60" i="14" s="1"/>
  <c r="CD61" i="14" s="1"/>
  <c r="CE62" i="14" s="1"/>
  <c r="CE63" i="14"/>
  <c r="CF64" i="14" s="1"/>
  <c r="CG65" i="14" s="1"/>
  <c r="CH66" i="14" s="1"/>
  <c r="CI67" i="14" s="1"/>
  <c r="CJ68" i="14" s="1"/>
  <c r="CK69" i="14" s="1"/>
  <c r="CL70" i="14" s="1"/>
  <c r="CM71" i="14" s="1"/>
  <c r="CN72" i="14" s="1"/>
  <c r="CO73" i="14" s="1"/>
  <c r="CP74" i="14" s="1"/>
  <c r="CQ75" i="14" s="1"/>
  <c r="CR76" i="14" s="1"/>
  <c r="CS77" i="14" s="1"/>
  <c r="CT78" i="14" s="1"/>
  <c r="CU79" i="14" s="1"/>
  <c r="CV80" i="14" s="1"/>
  <c r="CW81" i="14" s="1"/>
  <c r="CX82" i="14" s="1"/>
  <c r="AQ30" i="14"/>
  <c r="AX28" i="14"/>
  <c r="AY29" i="14" s="1"/>
  <c r="AZ30" i="14" s="1"/>
  <c r="BA31" i="14" s="1"/>
  <c r="BB32" i="14" s="1"/>
  <c r="BC33" i="14" s="1"/>
  <c r="BD34" i="14" s="1"/>
  <c r="BE35" i="14" s="1"/>
  <c r="BF36" i="14" s="1"/>
  <c r="BG37" i="14" s="1"/>
  <c r="BH38" i="14" s="1"/>
  <c r="BI39" i="14" s="1"/>
  <c r="BJ40" i="14" s="1"/>
  <c r="BK41" i="14" s="1"/>
  <c r="BL42" i="14" s="1"/>
  <c r="AB3" i="14"/>
  <c r="AC4" i="14" s="1"/>
  <c r="AD5" i="14" s="1"/>
  <c r="AE6" i="14" s="1"/>
  <c r="AF7" i="14" s="1"/>
  <c r="AG8" i="14" s="1"/>
  <c r="AH9" i="14" s="1"/>
  <c r="AI10" i="14" s="1"/>
  <c r="AJ11" i="14" s="1"/>
  <c r="AK12" i="14" s="1"/>
  <c r="AL13" i="14" s="1"/>
  <c r="AM14" i="14" s="1"/>
  <c r="AN15" i="14" s="1"/>
  <c r="AO16" i="14" s="1"/>
  <c r="AA113" i="14"/>
  <c r="AA112" i="14"/>
  <c r="AA110" i="14" s="1"/>
  <c r="AA150" i="14"/>
  <c r="AF25" i="14"/>
  <c r="AB23" i="14"/>
  <c r="AA114" i="14"/>
  <c r="AB2" i="14"/>
  <c r="AV33" i="14"/>
  <c r="AT23" i="14"/>
  <c r="AU24" i="14" s="1"/>
  <c r="AV25" i="14" s="1"/>
  <c r="AW26" i="14" s="1"/>
  <c r="AX27" i="14" s="1"/>
  <c r="AO17" i="14"/>
  <c r="AP18" i="14" s="1"/>
  <c r="AQ19" i="14" s="1"/>
  <c r="AR20" i="14" s="1"/>
  <c r="AS21" i="14" s="1"/>
  <c r="AT22" i="14" s="1"/>
  <c r="AU23" i="14" l="1"/>
  <c r="AV24" i="14" s="1"/>
  <c r="AW25" i="14" s="1"/>
  <c r="AX26" i="14" s="1"/>
  <c r="AY27" i="14" s="1"/>
  <c r="BM43" i="14"/>
  <c r="BN44" i="14" s="1"/>
  <c r="BO45" i="14" s="1"/>
  <c r="BP46" i="14" s="1"/>
  <c r="BQ47" i="14" s="1"/>
  <c r="BR48" i="14" s="1"/>
  <c r="BS49" i="14" s="1"/>
  <c r="BT50" i="14" s="1"/>
  <c r="BU51" i="14" s="1"/>
  <c r="BV52" i="14" s="1"/>
  <c r="BW53" i="14" s="1"/>
  <c r="BX54" i="14" s="1"/>
  <c r="BY55" i="14" s="1"/>
  <c r="BZ56" i="14" s="1"/>
  <c r="CA57" i="14" s="1"/>
  <c r="CB58" i="14" s="1"/>
  <c r="CC59" i="14" s="1"/>
  <c r="CD60" i="14" s="1"/>
  <c r="CE61" i="14" s="1"/>
  <c r="CF62" i="14" s="1"/>
  <c r="AB113" i="14"/>
  <c r="AC3" i="14"/>
  <c r="AD4" i="14" s="1"/>
  <c r="AE5" i="14" s="1"/>
  <c r="AF6" i="14" s="1"/>
  <c r="AG7" i="14" s="1"/>
  <c r="AH8" i="14" s="1"/>
  <c r="AI9" i="14" s="1"/>
  <c r="AJ10" i="14" s="1"/>
  <c r="AK11" i="14" s="1"/>
  <c r="AL12" i="14" s="1"/>
  <c r="AM13" i="14" s="1"/>
  <c r="AN14" i="14" s="1"/>
  <c r="AO15" i="14" s="1"/>
  <c r="AP16" i="14" s="1"/>
  <c r="AB150" i="14"/>
  <c r="AB112" i="14"/>
  <c r="AB110" i="14" s="1"/>
  <c r="AR31" i="14"/>
  <c r="AP17" i="14"/>
  <c r="AQ18" i="14" s="1"/>
  <c r="AR19" i="14" s="1"/>
  <c r="AS20" i="14" s="1"/>
  <c r="AT21" i="14" s="1"/>
  <c r="AU22" i="14" s="1"/>
  <c r="AW34" i="14"/>
  <c r="AC24" i="14"/>
  <c r="AB114" i="14"/>
  <c r="AC2" i="14"/>
  <c r="CY83" i="14"/>
  <c r="CZ84" i="14" s="1"/>
  <c r="DA85" i="14" s="1"/>
  <c r="DB86" i="14" s="1"/>
  <c r="DC87" i="14" s="1"/>
  <c r="DD88" i="14" s="1"/>
  <c r="DE89" i="14" s="1"/>
  <c r="DF90" i="14" s="1"/>
  <c r="DG91" i="14" s="1"/>
  <c r="DH92" i="14" s="1"/>
  <c r="DI93" i="14" s="1"/>
  <c r="DJ94" i="14" s="1"/>
  <c r="DK95" i="14" s="1"/>
  <c r="DL96" i="14" s="1"/>
  <c r="DM97" i="14" s="1"/>
  <c r="DN98" i="14" s="1"/>
  <c r="DO99" i="14" s="1"/>
  <c r="DP100" i="14" s="1"/>
  <c r="DQ101" i="14" s="1"/>
  <c r="DR102" i="14" s="1"/>
  <c r="DS103" i="14" s="1"/>
  <c r="DT104" i="14" s="1"/>
  <c r="DU105" i="14" s="1"/>
  <c r="DV106" i="14" s="1"/>
  <c r="DW107" i="14" s="1"/>
  <c r="AY28" i="14"/>
  <c r="AZ29" i="14" s="1"/>
  <c r="BA30" i="14" s="1"/>
  <c r="BB31" i="14" s="1"/>
  <c r="BC32" i="14" s="1"/>
  <c r="BD33" i="14" s="1"/>
  <c r="BE34" i="14" s="1"/>
  <c r="BF35" i="14" s="1"/>
  <c r="BG36" i="14" s="1"/>
  <c r="BH37" i="14" s="1"/>
  <c r="BI38" i="14" s="1"/>
  <c r="BJ39" i="14" s="1"/>
  <c r="BK40" i="14" s="1"/>
  <c r="BL41" i="14" s="1"/>
  <c r="BM42" i="14" s="1"/>
  <c r="AG26" i="14"/>
  <c r="CF63" i="14"/>
  <c r="CG64" i="14" s="1"/>
  <c r="CH65" i="14" s="1"/>
  <c r="CI66" i="14" s="1"/>
  <c r="CJ67" i="14" s="1"/>
  <c r="CK68" i="14" s="1"/>
  <c r="CL69" i="14" s="1"/>
  <c r="CM70" i="14" s="1"/>
  <c r="CN71" i="14" s="1"/>
  <c r="CO72" i="14" s="1"/>
  <c r="CP73" i="14" s="1"/>
  <c r="CQ74" i="14" s="1"/>
  <c r="CR75" i="14" s="1"/>
  <c r="CS76" i="14" s="1"/>
  <c r="CT77" i="14" s="1"/>
  <c r="CU78" i="14" s="1"/>
  <c r="CV79" i="14" s="1"/>
  <c r="CW80" i="14" s="1"/>
  <c r="CX81" i="14" s="1"/>
  <c r="CY82" i="14" s="1"/>
  <c r="AH27" i="14" l="1"/>
  <c r="BN43" i="14"/>
  <c r="BO44" i="14" s="1"/>
  <c r="BP45" i="14" s="1"/>
  <c r="BQ46" i="14" s="1"/>
  <c r="BR47" i="14" s="1"/>
  <c r="BS48" i="14" s="1"/>
  <c r="BT49" i="14" s="1"/>
  <c r="BU50" i="14" s="1"/>
  <c r="BV51" i="14" s="1"/>
  <c r="BW52" i="14" s="1"/>
  <c r="BX53" i="14" s="1"/>
  <c r="BY54" i="14" s="1"/>
  <c r="BZ55" i="14" s="1"/>
  <c r="CA56" i="14" s="1"/>
  <c r="CB57" i="14" s="1"/>
  <c r="CC58" i="14" s="1"/>
  <c r="CD59" i="14" s="1"/>
  <c r="CE60" i="14" s="1"/>
  <c r="CF61" i="14" s="1"/>
  <c r="CG62" i="14" s="1"/>
  <c r="CG63" i="14"/>
  <c r="CH64" i="14" s="1"/>
  <c r="CI65" i="14" s="1"/>
  <c r="CJ66" i="14" s="1"/>
  <c r="CK67" i="14" s="1"/>
  <c r="CL68" i="14" s="1"/>
  <c r="CM69" i="14" s="1"/>
  <c r="CN70" i="14" s="1"/>
  <c r="CO71" i="14" s="1"/>
  <c r="CP72" i="14" s="1"/>
  <c r="CQ73" i="14" s="1"/>
  <c r="CR74" i="14" s="1"/>
  <c r="CS75" i="14" s="1"/>
  <c r="CT76" i="14" s="1"/>
  <c r="CU77" i="14" s="1"/>
  <c r="CV78" i="14" s="1"/>
  <c r="CW79" i="14" s="1"/>
  <c r="CX80" i="14" s="1"/>
  <c r="CY81" i="14" s="1"/>
  <c r="CZ82" i="14" s="1"/>
  <c r="AQ17" i="14"/>
  <c r="AR18" i="14" s="1"/>
  <c r="AS19" i="14" s="1"/>
  <c r="AT20" i="14" s="1"/>
  <c r="AU21" i="14" s="1"/>
  <c r="AV22" i="14" s="1"/>
  <c r="AD25" i="14"/>
  <c r="AD2" i="14"/>
  <c r="AC114" i="14"/>
  <c r="AC113" i="14"/>
  <c r="AD3" i="14"/>
  <c r="AE4" i="14" s="1"/>
  <c r="AF5" i="14" s="1"/>
  <c r="AG6" i="14" s="1"/>
  <c r="AH7" i="14" s="1"/>
  <c r="AI8" i="14" s="1"/>
  <c r="AJ9" i="14" s="1"/>
  <c r="AK10" i="14" s="1"/>
  <c r="AL11" i="14" s="1"/>
  <c r="AM12" i="14" s="1"/>
  <c r="AN13" i="14" s="1"/>
  <c r="AO14" i="14" s="1"/>
  <c r="AP15" i="14" s="1"/>
  <c r="AQ16" i="14" s="1"/>
  <c r="AC150" i="14"/>
  <c r="AC112" i="14"/>
  <c r="AC110" i="14" s="1"/>
  <c r="CZ83" i="14"/>
  <c r="DA84" i="14" s="1"/>
  <c r="DB85" i="14" s="1"/>
  <c r="DC86" i="14" s="1"/>
  <c r="DD87" i="14" s="1"/>
  <c r="DE88" i="14" s="1"/>
  <c r="DF89" i="14" s="1"/>
  <c r="DG90" i="14" s="1"/>
  <c r="DH91" i="14" s="1"/>
  <c r="DI92" i="14" s="1"/>
  <c r="DJ93" i="14" s="1"/>
  <c r="DK94" i="14" s="1"/>
  <c r="DL95" i="14" s="1"/>
  <c r="DM96" i="14" s="1"/>
  <c r="DN97" i="14" s="1"/>
  <c r="DO98" i="14" s="1"/>
  <c r="DP99" i="14" s="1"/>
  <c r="DQ100" i="14" s="1"/>
  <c r="DR101" i="14" s="1"/>
  <c r="DS102" i="14" s="1"/>
  <c r="DT103" i="14" s="1"/>
  <c r="DU104" i="14" s="1"/>
  <c r="DV105" i="14" s="1"/>
  <c r="DW106" i="14" s="1"/>
  <c r="DX107" i="14" s="1"/>
  <c r="AX35" i="14"/>
  <c r="AS32" i="14"/>
  <c r="AV23" i="14"/>
  <c r="AW24" i="14" s="1"/>
  <c r="AX25" i="14" s="1"/>
  <c r="AY26" i="14" s="1"/>
  <c r="AZ27" i="14" s="1"/>
  <c r="AZ28" i="14"/>
  <c r="BA29" i="14" s="1"/>
  <c r="BB30" i="14" s="1"/>
  <c r="BC31" i="14" s="1"/>
  <c r="BD32" i="14" s="1"/>
  <c r="BE33" i="14" s="1"/>
  <c r="BF34" i="14" s="1"/>
  <c r="BG35" i="14" s="1"/>
  <c r="BH36" i="14" s="1"/>
  <c r="BI37" i="14" s="1"/>
  <c r="BJ38" i="14" s="1"/>
  <c r="BK39" i="14" s="1"/>
  <c r="BL40" i="14" s="1"/>
  <c r="BM41" i="14" s="1"/>
  <c r="BN42" i="14" s="1"/>
  <c r="AE26" i="14" l="1"/>
  <c r="AD114" i="14"/>
  <c r="AE2" i="14"/>
  <c r="AT33" i="14"/>
  <c r="AY36" i="14"/>
  <c r="AD112" i="14"/>
  <c r="AD110" i="14" s="1"/>
  <c r="AE3" i="14"/>
  <c r="AF4" i="14" s="1"/>
  <c r="AG5" i="14" s="1"/>
  <c r="AH6" i="14" s="1"/>
  <c r="AI7" i="14" s="1"/>
  <c r="AJ8" i="14" s="1"/>
  <c r="AK9" i="14" s="1"/>
  <c r="AL10" i="14" s="1"/>
  <c r="AM11" i="14" s="1"/>
  <c r="AN12" i="14" s="1"/>
  <c r="AO13" i="14" s="1"/>
  <c r="AP14" i="14" s="1"/>
  <c r="AQ15" i="14" s="1"/>
  <c r="AR16" i="14" s="1"/>
  <c r="AD150" i="14"/>
  <c r="AD113" i="14"/>
  <c r="CH63" i="14"/>
  <c r="CI64" i="14" s="1"/>
  <c r="CJ65" i="14" s="1"/>
  <c r="CK66" i="14" s="1"/>
  <c r="CL67" i="14" s="1"/>
  <c r="CM68" i="14" s="1"/>
  <c r="CN69" i="14" s="1"/>
  <c r="CO70" i="14" s="1"/>
  <c r="CP71" i="14" s="1"/>
  <c r="CQ72" i="14" s="1"/>
  <c r="CR73" i="14" s="1"/>
  <c r="CS74" i="14" s="1"/>
  <c r="CT75" i="14" s="1"/>
  <c r="CU76" i="14" s="1"/>
  <c r="CV77" i="14" s="1"/>
  <c r="CW78" i="14" s="1"/>
  <c r="CX79" i="14" s="1"/>
  <c r="CY80" i="14" s="1"/>
  <c r="CZ81" i="14" s="1"/>
  <c r="DA82" i="14" s="1"/>
  <c r="BA28" i="14"/>
  <c r="BB29" i="14" s="1"/>
  <c r="BC30" i="14" s="1"/>
  <c r="BD31" i="14" s="1"/>
  <c r="BE32" i="14" s="1"/>
  <c r="BF33" i="14" s="1"/>
  <c r="BG34" i="14" s="1"/>
  <c r="BH35" i="14" s="1"/>
  <c r="BI36" i="14" s="1"/>
  <c r="BJ37" i="14" s="1"/>
  <c r="BK38" i="14" s="1"/>
  <c r="BL39" i="14" s="1"/>
  <c r="BM40" i="14" s="1"/>
  <c r="BN41" i="14" s="1"/>
  <c r="BO42" i="14" s="1"/>
  <c r="AW23" i="14"/>
  <c r="AX24" i="14" s="1"/>
  <c r="AY25" i="14" s="1"/>
  <c r="AZ26" i="14" s="1"/>
  <c r="BA27" i="14" s="1"/>
  <c r="DA83" i="14"/>
  <c r="DB84" i="14" s="1"/>
  <c r="DC85" i="14" s="1"/>
  <c r="DD86" i="14" s="1"/>
  <c r="DE87" i="14" s="1"/>
  <c r="DF88" i="14" s="1"/>
  <c r="DG89" i="14" s="1"/>
  <c r="DH90" i="14" s="1"/>
  <c r="DI91" i="14" s="1"/>
  <c r="DJ92" i="14" s="1"/>
  <c r="DK93" i="14" s="1"/>
  <c r="DL94" i="14" s="1"/>
  <c r="DM95" i="14" s="1"/>
  <c r="DN96" i="14" s="1"/>
  <c r="DO97" i="14" s="1"/>
  <c r="DP98" i="14" s="1"/>
  <c r="DQ99" i="14" s="1"/>
  <c r="DR100" i="14" s="1"/>
  <c r="DS101" i="14" s="1"/>
  <c r="DT102" i="14" s="1"/>
  <c r="DU103" i="14" s="1"/>
  <c r="DV104" i="14" s="1"/>
  <c r="DW105" i="14" s="1"/>
  <c r="DX106" i="14" s="1"/>
  <c r="DY107" i="14" s="1"/>
  <c r="AR17" i="14"/>
  <c r="AS18" i="14" s="1"/>
  <c r="AT19" i="14" s="1"/>
  <c r="AU20" i="14" s="1"/>
  <c r="AV21" i="14" s="1"/>
  <c r="AW22" i="14" s="1"/>
  <c r="BO43" i="14"/>
  <c r="BP44" i="14" s="1"/>
  <c r="BQ45" i="14" s="1"/>
  <c r="BR46" i="14" s="1"/>
  <c r="BS47" i="14" s="1"/>
  <c r="BT48" i="14" s="1"/>
  <c r="BU49" i="14" s="1"/>
  <c r="BV50" i="14" s="1"/>
  <c r="BW51" i="14" s="1"/>
  <c r="BX52" i="14" s="1"/>
  <c r="BY53" i="14" s="1"/>
  <c r="BZ54" i="14" s="1"/>
  <c r="CA55" i="14" s="1"/>
  <c r="CB56" i="14" s="1"/>
  <c r="CC57" i="14" s="1"/>
  <c r="CD58" i="14" s="1"/>
  <c r="CE59" i="14" s="1"/>
  <c r="CF60" i="14" s="1"/>
  <c r="CG61" i="14" s="1"/>
  <c r="CH62" i="14" s="1"/>
  <c r="AI28" i="14"/>
  <c r="CI63" i="14" l="1"/>
  <c r="CJ64" i="14" s="1"/>
  <c r="CK65" i="14" s="1"/>
  <c r="CL66" i="14" s="1"/>
  <c r="CM67" i="14" s="1"/>
  <c r="CN68" i="14" s="1"/>
  <c r="CO69" i="14" s="1"/>
  <c r="CP70" i="14" s="1"/>
  <c r="CQ71" i="14" s="1"/>
  <c r="CR72" i="14" s="1"/>
  <c r="CS73" i="14" s="1"/>
  <c r="CT74" i="14" s="1"/>
  <c r="CU75" i="14" s="1"/>
  <c r="CV76" i="14" s="1"/>
  <c r="CW77" i="14" s="1"/>
  <c r="CX78" i="14" s="1"/>
  <c r="CY79" i="14" s="1"/>
  <c r="CZ80" i="14" s="1"/>
  <c r="DA81" i="14" s="1"/>
  <c r="DB82" i="14" s="1"/>
  <c r="BB28" i="14"/>
  <c r="BC29" i="14" s="1"/>
  <c r="BD30" i="14" s="1"/>
  <c r="BE31" i="14" s="1"/>
  <c r="BF32" i="14" s="1"/>
  <c r="BG33" i="14" s="1"/>
  <c r="BH34" i="14" s="1"/>
  <c r="BI35" i="14" s="1"/>
  <c r="BJ36" i="14" s="1"/>
  <c r="BK37" i="14" s="1"/>
  <c r="BL38" i="14" s="1"/>
  <c r="BM39" i="14" s="1"/>
  <c r="BN40" i="14" s="1"/>
  <c r="BO41" i="14" s="1"/>
  <c r="BP42" i="14" s="1"/>
  <c r="AZ37" i="14"/>
  <c r="AU34" i="14"/>
  <c r="AS17" i="14"/>
  <c r="AT18" i="14" s="1"/>
  <c r="AU19" i="14" s="1"/>
  <c r="AV20" i="14" s="1"/>
  <c r="AW21" i="14" s="1"/>
  <c r="AX22" i="14" s="1"/>
  <c r="AE150" i="14"/>
  <c r="AF3" i="14"/>
  <c r="AG4" i="14" s="1"/>
  <c r="AH5" i="14" s="1"/>
  <c r="AI6" i="14" s="1"/>
  <c r="AJ7" i="14" s="1"/>
  <c r="AK8" i="14" s="1"/>
  <c r="AL9" i="14" s="1"/>
  <c r="AM10" i="14" s="1"/>
  <c r="AN11" i="14" s="1"/>
  <c r="AO12" i="14" s="1"/>
  <c r="AP13" i="14" s="1"/>
  <c r="AQ14" i="14" s="1"/>
  <c r="AR15" i="14" s="1"/>
  <c r="AS16" i="14" s="1"/>
  <c r="AE113" i="14"/>
  <c r="AE112" i="14"/>
  <c r="AE110" i="14" s="1"/>
  <c r="AX23" i="14"/>
  <c r="AY24" i="14" s="1"/>
  <c r="AZ25" i="14" s="1"/>
  <c r="BA26" i="14" s="1"/>
  <c r="BB27" i="14" s="1"/>
  <c r="BP43" i="14"/>
  <c r="BQ44" i="14" s="1"/>
  <c r="BR45" i="14" s="1"/>
  <c r="BS46" i="14" s="1"/>
  <c r="BT47" i="14" s="1"/>
  <c r="BU48" i="14" s="1"/>
  <c r="BV49" i="14" s="1"/>
  <c r="BW50" i="14" s="1"/>
  <c r="BX51" i="14" s="1"/>
  <c r="BY52" i="14" s="1"/>
  <c r="BZ53" i="14" s="1"/>
  <c r="CA54" i="14" s="1"/>
  <c r="CB55" i="14" s="1"/>
  <c r="CC56" i="14" s="1"/>
  <c r="CD57" i="14" s="1"/>
  <c r="CE58" i="14" s="1"/>
  <c r="CF59" i="14" s="1"/>
  <c r="CG60" i="14" s="1"/>
  <c r="CH61" i="14" s="1"/>
  <c r="CI62" i="14" s="1"/>
  <c r="AJ29" i="14"/>
  <c r="DB83" i="14"/>
  <c r="DC84" i="14" s="1"/>
  <c r="DD85" i="14" s="1"/>
  <c r="DE86" i="14" s="1"/>
  <c r="DF87" i="14" s="1"/>
  <c r="DG88" i="14" s="1"/>
  <c r="DH89" i="14" s="1"/>
  <c r="DI90" i="14" s="1"/>
  <c r="DJ91" i="14" s="1"/>
  <c r="DK92" i="14" s="1"/>
  <c r="DL93" i="14" s="1"/>
  <c r="DM94" i="14" s="1"/>
  <c r="DN95" i="14" s="1"/>
  <c r="DO96" i="14" s="1"/>
  <c r="DP97" i="14" s="1"/>
  <c r="DQ98" i="14" s="1"/>
  <c r="DR99" i="14" s="1"/>
  <c r="DS100" i="14" s="1"/>
  <c r="DT101" i="14" s="1"/>
  <c r="DU102" i="14" s="1"/>
  <c r="DV103" i="14" s="1"/>
  <c r="DW104" i="14" s="1"/>
  <c r="DX105" i="14" s="1"/>
  <c r="DY106" i="14" s="1"/>
  <c r="DZ107" i="14" s="1"/>
  <c r="AF27" i="14"/>
  <c r="AE114" i="14"/>
  <c r="AF2" i="14"/>
  <c r="AV35" i="14" l="1"/>
  <c r="BA38" i="14"/>
  <c r="AK30" i="14"/>
  <c r="BC28" i="14"/>
  <c r="BD29" i="14" s="1"/>
  <c r="BE30" i="14" s="1"/>
  <c r="BF31" i="14" s="1"/>
  <c r="BG32" i="14" s="1"/>
  <c r="BH33" i="14" s="1"/>
  <c r="BI34" i="14" s="1"/>
  <c r="BJ35" i="14" s="1"/>
  <c r="BK36" i="14" s="1"/>
  <c r="BL37" i="14" s="1"/>
  <c r="BM38" i="14" s="1"/>
  <c r="BN39" i="14" s="1"/>
  <c r="BO40" i="14" s="1"/>
  <c r="BP41" i="14" s="1"/>
  <c r="BQ42" i="14" s="1"/>
  <c r="AF150" i="14"/>
  <c r="AF113" i="14"/>
  <c r="AG3" i="14"/>
  <c r="AH4" i="14" s="1"/>
  <c r="AI5" i="14" s="1"/>
  <c r="AJ6" i="14" s="1"/>
  <c r="AK7" i="14" s="1"/>
  <c r="AL8" i="14" s="1"/>
  <c r="AM9" i="14" s="1"/>
  <c r="AN10" i="14" s="1"/>
  <c r="AO11" i="14" s="1"/>
  <c r="AP12" i="14" s="1"/>
  <c r="AQ13" i="14" s="1"/>
  <c r="AR14" i="14" s="1"/>
  <c r="AS15" i="14" s="1"/>
  <c r="AT16" i="14" s="1"/>
  <c r="AF112" i="14"/>
  <c r="AF110" i="14" s="1"/>
  <c r="BQ43" i="14"/>
  <c r="BR44" i="14" s="1"/>
  <c r="BS45" i="14" s="1"/>
  <c r="BT46" i="14" s="1"/>
  <c r="BU47" i="14" s="1"/>
  <c r="BV48" i="14" s="1"/>
  <c r="BW49" i="14" s="1"/>
  <c r="BX50" i="14" s="1"/>
  <c r="BY51" i="14" s="1"/>
  <c r="BZ52" i="14" s="1"/>
  <c r="CA53" i="14" s="1"/>
  <c r="CB54" i="14" s="1"/>
  <c r="CC55" i="14" s="1"/>
  <c r="CD56" i="14" s="1"/>
  <c r="CE57" i="14" s="1"/>
  <c r="CF58" i="14" s="1"/>
  <c r="CG59" i="14" s="1"/>
  <c r="CH60" i="14" s="1"/>
  <c r="CI61" i="14" s="1"/>
  <c r="CJ62" i="14" s="1"/>
  <c r="AY23" i="14"/>
  <c r="AZ24" i="14" s="1"/>
  <c r="BA25" i="14" s="1"/>
  <c r="BB26" i="14" s="1"/>
  <c r="BC27" i="14" s="1"/>
  <c r="CJ63" i="14"/>
  <c r="CK64" i="14" s="1"/>
  <c r="CL65" i="14" s="1"/>
  <c r="CM66" i="14" s="1"/>
  <c r="CN67" i="14" s="1"/>
  <c r="CO68" i="14" s="1"/>
  <c r="CP69" i="14" s="1"/>
  <c r="CQ70" i="14" s="1"/>
  <c r="CR71" i="14" s="1"/>
  <c r="CS72" i="14" s="1"/>
  <c r="CT73" i="14" s="1"/>
  <c r="CU74" i="14" s="1"/>
  <c r="CV75" i="14" s="1"/>
  <c r="CW76" i="14" s="1"/>
  <c r="CX77" i="14" s="1"/>
  <c r="CY78" i="14" s="1"/>
  <c r="CZ79" i="14" s="1"/>
  <c r="DA80" i="14" s="1"/>
  <c r="DB81" i="14" s="1"/>
  <c r="DC82" i="14" s="1"/>
  <c r="AG28" i="14"/>
  <c r="AF151" i="14"/>
  <c r="AG2" i="14"/>
  <c r="AF114" i="14"/>
  <c r="AT17" i="14"/>
  <c r="AU18" i="14" s="1"/>
  <c r="AV19" i="14" s="1"/>
  <c r="AW20" i="14" s="1"/>
  <c r="AX21" i="14" s="1"/>
  <c r="AY22" i="14" s="1"/>
  <c r="DC83" i="14"/>
  <c r="DD84" i="14" s="1"/>
  <c r="DE85" i="14" s="1"/>
  <c r="DF86" i="14" s="1"/>
  <c r="DG87" i="14" s="1"/>
  <c r="DH88" i="14" s="1"/>
  <c r="DI89" i="14" s="1"/>
  <c r="DJ90" i="14" s="1"/>
  <c r="DK91" i="14" s="1"/>
  <c r="DL92" i="14" s="1"/>
  <c r="DM93" i="14" s="1"/>
  <c r="DN94" i="14" s="1"/>
  <c r="DO95" i="14" s="1"/>
  <c r="DP96" i="14" s="1"/>
  <c r="DQ97" i="14" s="1"/>
  <c r="DR98" i="14" s="1"/>
  <c r="DS99" i="14" s="1"/>
  <c r="DT100" i="14" s="1"/>
  <c r="DU101" i="14" s="1"/>
  <c r="DV102" i="14" s="1"/>
  <c r="DW103" i="14" s="1"/>
  <c r="DX104" i="14" s="1"/>
  <c r="DY105" i="14" s="1"/>
  <c r="DZ106" i="14" s="1"/>
  <c r="EA107" i="14" s="1"/>
  <c r="AH3" i="14" l="1"/>
  <c r="AI4" i="14" s="1"/>
  <c r="AJ5" i="14" s="1"/>
  <c r="AK6" i="14" s="1"/>
  <c r="AL7" i="14" s="1"/>
  <c r="AM8" i="14" s="1"/>
  <c r="AN9" i="14" s="1"/>
  <c r="AO10" i="14" s="1"/>
  <c r="AP11" i="14" s="1"/>
  <c r="AQ12" i="14" s="1"/>
  <c r="AR13" i="14" s="1"/>
  <c r="AS14" i="14" s="1"/>
  <c r="AT15" i="14" s="1"/>
  <c r="AU16" i="14" s="1"/>
  <c r="AG150" i="14"/>
  <c r="AG112" i="14"/>
  <c r="AG110" i="14" s="1"/>
  <c r="AG113" i="14"/>
  <c r="AH29" i="14"/>
  <c r="AG151" i="14"/>
  <c r="AG114" i="14"/>
  <c r="AH2" i="14"/>
  <c r="CK63" i="14"/>
  <c r="CL64" i="14" s="1"/>
  <c r="CM65" i="14" s="1"/>
  <c r="CN66" i="14" s="1"/>
  <c r="CO67" i="14" s="1"/>
  <c r="CP68" i="14" s="1"/>
  <c r="CQ69" i="14" s="1"/>
  <c r="CR70" i="14" s="1"/>
  <c r="CS71" i="14" s="1"/>
  <c r="CT72" i="14" s="1"/>
  <c r="CU73" i="14" s="1"/>
  <c r="CV74" i="14" s="1"/>
  <c r="CW75" i="14" s="1"/>
  <c r="CX76" i="14" s="1"/>
  <c r="CY77" i="14" s="1"/>
  <c r="CZ78" i="14" s="1"/>
  <c r="DA79" i="14" s="1"/>
  <c r="DB80" i="14" s="1"/>
  <c r="DC81" i="14" s="1"/>
  <c r="DD82" i="14" s="1"/>
  <c r="BB39" i="14"/>
  <c r="BR43" i="14"/>
  <c r="BS44" i="14" s="1"/>
  <c r="BT45" i="14" s="1"/>
  <c r="BU46" i="14" s="1"/>
  <c r="BV47" i="14" s="1"/>
  <c r="BW48" i="14" s="1"/>
  <c r="BX49" i="14" s="1"/>
  <c r="BY50" i="14" s="1"/>
  <c r="BZ51" i="14" s="1"/>
  <c r="CA52" i="14" s="1"/>
  <c r="CB53" i="14" s="1"/>
  <c r="CC54" i="14" s="1"/>
  <c r="CD55" i="14" s="1"/>
  <c r="CE56" i="14" s="1"/>
  <c r="CF57" i="14" s="1"/>
  <c r="CG58" i="14" s="1"/>
  <c r="CH59" i="14" s="1"/>
  <c r="CI60" i="14" s="1"/>
  <c r="CJ61" i="14" s="1"/>
  <c r="CK62" i="14" s="1"/>
  <c r="BD28" i="14"/>
  <c r="BE29" i="14" s="1"/>
  <c r="BF30" i="14" s="1"/>
  <c r="BG31" i="14" s="1"/>
  <c r="BH32" i="14" s="1"/>
  <c r="BI33" i="14" s="1"/>
  <c r="BJ34" i="14" s="1"/>
  <c r="BK35" i="14" s="1"/>
  <c r="BL36" i="14" s="1"/>
  <c r="BM37" i="14" s="1"/>
  <c r="BN38" i="14" s="1"/>
  <c r="BO39" i="14" s="1"/>
  <c r="BP40" i="14" s="1"/>
  <c r="BQ41" i="14" s="1"/>
  <c r="BR42" i="14" s="1"/>
  <c r="AL31" i="14"/>
  <c r="DD83" i="14"/>
  <c r="DE84" i="14" s="1"/>
  <c r="DF85" i="14" s="1"/>
  <c r="DG86" i="14" s="1"/>
  <c r="DH87" i="14" s="1"/>
  <c r="DI88" i="14" s="1"/>
  <c r="DJ89" i="14" s="1"/>
  <c r="DK90" i="14" s="1"/>
  <c r="DL91" i="14" s="1"/>
  <c r="DM92" i="14" s="1"/>
  <c r="DN93" i="14" s="1"/>
  <c r="DO94" i="14" s="1"/>
  <c r="DP95" i="14" s="1"/>
  <c r="DQ96" i="14" s="1"/>
  <c r="DR97" i="14" s="1"/>
  <c r="DS98" i="14" s="1"/>
  <c r="DT99" i="14" s="1"/>
  <c r="DU100" i="14" s="1"/>
  <c r="DV101" i="14" s="1"/>
  <c r="DW102" i="14" s="1"/>
  <c r="DX103" i="14" s="1"/>
  <c r="DY104" i="14" s="1"/>
  <c r="DZ105" i="14" s="1"/>
  <c r="EA106" i="14" s="1"/>
  <c r="EB107" i="14" s="1"/>
  <c r="AZ23" i="14"/>
  <c r="BA24" i="14" s="1"/>
  <c r="BB25" i="14" s="1"/>
  <c r="BC26" i="14" s="1"/>
  <c r="BD27" i="14" s="1"/>
  <c r="AU17" i="14"/>
  <c r="AV18" i="14" s="1"/>
  <c r="AW19" i="14" s="1"/>
  <c r="AX20" i="14" s="1"/>
  <c r="AY21" i="14" s="1"/>
  <c r="AZ22" i="14" s="1"/>
  <c r="AW36" i="14"/>
  <c r="DE83" i="14" l="1"/>
  <c r="DF84" i="14" s="1"/>
  <c r="DG85" i="14" s="1"/>
  <c r="DH86" i="14" s="1"/>
  <c r="DI87" i="14" s="1"/>
  <c r="DJ88" i="14" s="1"/>
  <c r="DK89" i="14" s="1"/>
  <c r="DL90" i="14" s="1"/>
  <c r="DM91" i="14" s="1"/>
  <c r="DN92" i="14" s="1"/>
  <c r="DO93" i="14" s="1"/>
  <c r="DP94" i="14" s="1"/>
  <c r="DQ95" i="14" s="1"/>
  <c r="DR96" i="14" s="1"/>
  <c r="DS97" i="14" s="1"/>
  <c r="DT98" i="14" s="1"/>
  <c r="DU99" i="14" s="1"/>
  <c r="DV100" i="14" s="1"/>
  <c r="DW101" i="14" s="1"/>
  <c r="DX102" i="14" s="1"/>
  <c r="DY103" i="14" s="1"/>
  <c r="DZ104" i="14" s="1"/>
  <c r="EA105" i="14" s="1"/>
  <c r="EB106" i="14" s="1"/>
  <c r="EC107" i="14" s="1"/>
  <c r="BS43" i="14"/>
  <c r="BT44" i="14" s="1"/>
  <c r="BU45" i="14" s="1"/>
  <c r="BV46" i="14" s="1"/>
  <c r="BW47" i="14" s="1"/>
  <c r="BX48" i="14" s="1"/>
  <c r="BY49" i="14" s="1"/>
  <c r="BZ50" i="14" s="1"/>
  <c r="CA51" i="14" s="1"/>
  <c r="CB52" i="14" s="1"/>
  <c r="CC53" i="14" s="1"/>
  <c r="CD54" i="14" s="1"/>
  <c r="CE55" i="14" s="1"/>
  <c r="CF56" i="14" s="1"/>
  <c r="CG57" i="14" s="1"/>
  <c r="CH58" i="14" s="1"/>
  <c r="CI59" i="14" s="1"/>
  <c r="CJ60" i="14" s="1"/>
  <c r="CK61" i="14" s="1"/>
  <c r="CL62" i="14" s="1"/>
  <c r="AI3" i="14"/>
  <c r="AJ4" i="14" s="1"/>
  <c r="AK5" i="14" s="1"/>
  <c r="AL6" i="14" s="1"/>
  <c r="AM7" i="14" s="1"/>
  <c r="AN8" i="14" s="1"/>
  <c r="AO9" i="14" s="1"/>
  <c r="AP10" i="14" s="1"/>
  <c r="AQ11" i="14" s="1"/>
  <c r="AR12" i="14" s="1"/>
  <c r="AS13" i="14" s="1"/>
  <c r="AT14" i="14" s="1"/>
  <c r="AU15" i="14" s="1"/>
  <c r="AV16" i="14" s="1"/>
  <c r="AH113" i="14"/>
  <c r="AH150" i="14"/>
  <c r="AH112" i="14"/>
  <c r="AH110" i="14" s="1"/>
  <c r="AI30" i="14"/>
  <c r="AH151" i="14"/>
  <c r="AH114" i="14"/>
  <c r="AI2" i="14"/>
  <c r="AX37" i="14"/>
  <c r="AW114" i="14"/>
  <c r="BE28" i="14"/>
  <c r="BF29" i="14" s="1"/>
  <c r="BG30" i="14" s="1"/>
  <c r="BH31" i="14" s="1"/>
  <c r="BI32" i="14" s="1"/>
  <c r="BJ33" i="14" s="1"/>
  <c r="BK34" i="14" s="1"/>
  <c r="BL35" i="14" s="1"/>
  <c r="BM36" i="14" s="1"/>
  <c r="BN37" i="14" s="1"/>
  <c r="BO38" i="14" s="1"/>
  <c r="BP39" i="14" s="1"/>
  <c r="BQ40" i="14" s="1"/>
  <c r="BR41" i="14" s="1"/>
  <c r="BS42" i="14" s="1"/>
  <c r="BC40" i="14"/>
  <c r="AM32" i="14"/>
  <c r="BA23" i="14"/>
  <c r="BB24" i="14" s="1"/>
  <c r="BC25" i="14" s="1"/>
  <c r="BD26" i="14" s="1"/>
  <c r="BE27" i="14" s="1"/>
  <c r="BF28" i="14" s="1"/>
  <c r="BG29" i="14" s="1"/>
  <c r="BH30" i="14" s="1"/>
  <c r="BI31" i="14" s="1"/>
  <c r="BJ32" i="14" s="1"/>
  <c r="BK33" i="14" s="1"/>
  <c r="BL34" i="14" s="1"/>
  <c r="BM35" i="14" s="1"/>
  <c r="BN36" i="14" s="1"/>
  <c r="BO37" i="14" s="1"/>
  <c r="BP38" i="14" s="1"/>
  <c r="BQ39" i="14" s="1"/>
  <c r="BR40" i="14" s="1"/>
  <c r="BS41" i="14" s="1"/>
  <c r="BT42" i="14" s="1"/>
  <c r="CL63" i="14"/>
  <c r="CM64" i="14" s="1"/>
  <c r="CN65" i="14" s="1"/>
  <c r="CO66" i="14" s="1"/>
  <c r="CP67" i="14" s="1"/>
  <c r="CQ68" i="14" s="1"/>
  <c r="CR69" i="14" s="1"/>
  <c r="CS70" i="14" s="1"/>
  <c r="CT71" i="14" s="1"/>
  <c r="CU72" i="14" s="1"/>
  <c r="CV73" i="14" s="1"/>
  <c r="CW74" i="14" s="1"/>
  <c r="CX75" i="14" s="1"/>
  <c r="CY76" i="14" s="1"/>
  <c r="CZ77" i="14" s="1"/>
  <c r="DA78" i="14" s="1"/>
  <c r="DB79" i="14" s="1"/>
  <c r="DC80" i="14" s="1"/>
  <c r="DD81" i="14" s="1"/>
  <c r="DE82" i="14" s="1"/>
  <c r="AV17" i="14"/>
  <c r="AW18" i="14" s="1"/>
  <c r="AX19" i="14" s="1"/>
  <c r="AY20" i="14" s="1"/>
  <c r="AZ21" i="14" s="1"/>
  <c r="BA22" i="14" s="1"/>
  <c r="AI113" i="14" l="1"/>
  <c r="AJ3" i="14"/>
  <c r="AK4" i="14" s="1"/>
  <c r="AL5" i="14" s="1"/>
  <c r="AM6" i="14" s="1"/>
  <c r="AN7" i="14" s="1"/>
  <c r="AO8" i="14" s="1"/>
  <c r="AP9" i="14" s="1"/>
  <c r="AQ10" i="14" s="1"/>
  <c r="AR11" i="14" s="1"/>
  <c r="AS12" i="14" s="1"/>
  <c r="AT13" i="14" s="1"/>
  <c r="AU14" i="14" s="1"/>
  <c r="AV15" i="14" s="1"/>
  <c r="AW16" i="14" s="1"/>
  <c r="AI150" i="14"/>
  <c r="AI112" i="14"/>
  <c r="AI110" i="14" s="1"/>
  <c r="AJ31" i="14"/>
  <c r="AI114" i="14"/>
  <c r="AJ2" i="14"/>
  <c r="AI151" i="14"/>
  <c r="AN33" i="14"/>
  <c r="BD41" i="14"/>
  <c r="AW17" i="14"/>
  <c r="AX18" i="14" s="1"/>
  <c r="AY19" i="14" s="1"/>
  <c r="AZ20" i="14" s="1"/>
  <c r="BA21" i="14" s="1"/>
  <c r="BB22" i="14" s="1"/>
  <c r="BT43" i="14"/>
  <c r="BU44" i="14" s="1"/>
  <c r="BV45" i="14" s="1"/>
  <c r="BW46" i="14" s="1"/>
  <c r="BX47" i="14" s="1"/>
  <c r="BY48" i="14" s="1"/>
  <c r="BZ49" i="14" s="1"/>
  <c r="CA50" i="14" s="1"/>
  <c r="CB51" i="14" s="1"/>
  <c r="CC52" i="14" s="1"/>
  <c r="CD53" i="14" s="1"/>
  <c r="CE54" i="14" s="1"/>
  <c r="CF55" i="14" s="1"/>
  <c r="CG56" i="14" s="1"/>
  <c r="CH57" i="14" s="1"/>
  <c r="CI58" i="14" s="1"/>
  <c r="CJ59" i="14" s="1"/>
  <c r="CK60" i="14" s="1"/>
  <c r="CL61" i="14" s="1"/>
  <c r="CM62" i="14" s="1"/>
  <c r="CM63" i="14"/>
  <c r="CN64" i="14" s="1"/>
  <c r="CO65" i="14" s="1"/>
  <c r="CP66" i="14" s="1"/>
  <c r="CQ67" i="14" s="1"/>
  <c r="CR68" i="14" s="1"/>
  <c r="CS69" i="14" s="1"/>
  <c r="CT70" i="14" s="1"/>
  <c r="CU71" i="14" s="1"/>
  <c r="CV72" i="14" s="1"/>
  <c r="CW73" i="14" s="1"/>
  <c r="CX74" i="14" s="1"/>
  <c r="CY75" i="14" s="1"/>
  <c r="CZ76" i="14" s="1"/>
  <c r="DA77" i="14" s="1"/>
  <c r="DB78" i="14" s="1"/>
  <c r="DC79" i="14" s="1"/>
  <c r="DD80" i="14" s="1"/>
  <c r="DE81" i="14" s="1"/>
  <c r="DF82" i="14" s="1"/>
  <c r="BB23" i="14"/>
  <c r="BC24" i="14" s="1"/>
  <c r="BD25" i="14" s="1"/>
  <c r="BE26" i="14" s="1"/>
  <c r="BF27" i="14" s="1"/>
  <c r="BG28" i="14" s="1"/>
  <c r="BH29" i="14" s="1"/>
  <c r="BI30" i="14" s="1"/>
  <c r="BJ31" i="14" s="1"/>
  <c r="BK32" i="14" s="1"/>
  <c r="BL33" i="14" s="1"/>
  <c r="BM34" i="14" s="1"/>
  <c r="BN35" i="14" s="1"/>
  <c r="BO36" i="14" s="1"/>
  <c r="BP37" i="14" s="1"/>
  <c r="BQ38" i="14" s="1"/>
  <c r="BR39" i="14" s="1"/>
  <c r="BS40" i="14" s="1"/>
  <c r="BT41" i="14" s="1"/>
  <c r="BU42" i="14" s="1"/>
  <c r="DF83" i="14"/>
  <c r="DG84" i="14" s="1"/>
  <c r="DH85" i="14" s="1"/>
  <c r="DI86" i="14" s="1"/>
  <c r="DJ87" i="14" s="1"/>
  <c r="DK88" i="14" s="1"/>
  <c r="DL89" i="14" s="1"/>
  <c r="DM90" i="14" s="1"/>
  <c r="DN91" i="14" s="1"/>
  <c r="DO92" i="14" s="1"/>
  <c r="DP93" i="14" s="1"/>
  <c r="DQ94" i="14" s="1"/>
  <c r="DR95" i="14" s="1"/>
  <c r="DS96" i="14" s="1"/>
  <c r="DT97" i="14" s="1"/>
  <c r="DU98" i="14" s="1"/>
  <c r="DV99" i="14" s="1"/>
  <c r="DW100" i="14" s="1"/>
  <c r="DX101" i="14" s="1"/>
  <c r="DY102" i="14" s="1"/>
  <c r="DZ103" i="14" s="1"/>
  <c r="EA104" i="14" s="1"/>
  <c r="EB105" i="14" s="1"/>
  <c r="EC106" i="14" s="1"/>
  <c r="ED107" i="14" s="1"/>
  <c r="BU43" i="14"/>
  <c r="BV44" i="14" s="1"/>
  <c r="BW45" i="14" s="1"/>
  <c r="BX46" i="14" s="1"/>
  <c r="BY47" i="14" s="1"/>
  <c r="BZ48" i="14" s="1"/>
  <c r="CA49" i="14" s="1"/>
  <c r="CB50" i="14" s="1"/>
  <c r="CC51" i="14" s="1"/>
  <c r="CD52" i="14" s="1"/>
  <c r="CE53" i="14" s="1"/>
  <c r="CF54" i="14" s="1"/>
  <c r="CG55" i="14" s="1"/>
  <c r="CH56" i="14" s="1"/>
  <c r="CI57" i="14" s="1"/>
  <c r="CJ58" i="14" s="1"/>
  <c r="CK59" i="14" s="1"/>
  <c r="CL60" i="14" s="1"/>
  <c r="CM61" i="14" s="1"/>
  <c r="CN62" i="14" s="1"/>
  <c r="AY38" i="14"/>
  <c r="AX114" i="14"/>
  <c r="DG83" i="14" l="1"/>
  <c r="DH84" i="14" s="1"/>
  <c r="DI85" i="14" s="1"/>
  <c r="DJ86" i="14" s="1"/>
  <c r="DK87" i="14" s="1"/>
  <c r="DL88" i="14" s="1"/>
  <c r="DM89" i="14" s="1"/>
  <c r="DN90" i="14" s="1"/>
  <c r="DO91" i="14" s="1"/>
  <c r="DP92" i="14" s="1"/>
  <c r="DQ93" i="14" s="1"/>
  <c r="DR94" i="14" s="1"/>
  <c r="DS95" i="14" s="1"/>
  <c r="DT96" i="14" s="1"/>
  <c r="DU97" i="14" s="1"/>
  <c r="DV98" i="14" s="1"/>
  <c r="DW99" i="14" s="1"/>
  <c r="DX100" i="14" s="1"/>
  <c r="DY101" i="14" s="1"/>
  <c r="DZ102" i="14" s="1"/>
  <c r="EA103" i="14" s="1"/>
  <c r="EB104" i="14" s="1"/>
  <c r="EC105" i="14" s="1"/>
  <c r="ED106" i="14" s="1"/>
  <c r="EE107" i="14" s="1"/>
  <c r="AK3" i="14"/>
  <c r="AL4" i="14" s="1"/>
  <c r="AM5" i="14" s="1"/>
  <c r="AN6" i="14" s="1"/>
  <c r="AO7" i="14" s="1"/>
  <c r="AP8" i="14" s="1"/>
  <c r="AQ9" i="14" s="1"/>
  <c r="AR10" i="14" s="1"/>
  <c r="AS11" i="14" s="1"/>
  <c r="AT12" i="14" s="1"/>
  <c r="AU13" i="14" s="1"/>
  <c r="AV14" i="14" s="1"/>
  <c r="AW15" i="14" s="1"/>
  <c r="AX16" i="14" s="1"/>
  <c r="AJ113" i="14"/>
  <c r="AJ112" i="14"/>
  <c r="AJ110" i="14" s="1"/>
  <c r="AJ150" i="14"/>
  <c r="CN63" i="14"/>
  <c r="CO64" i="14" s="1"/>
  <c r="CP65" i="14" s="1"/>
  <c r="CQ66" i="14" s="1"/>
  <c r="CR67" i="14" s="1"/>
  <c r="CS68" i="14" s="1"/>
  <c r="CT69" i="14" s="1"/>
  <c r="CU70" i="14" s="1"/>
  <c r="CV71" i="14" s="1"/>
  <c r="CW72" i="14" s="1"/>
  <c r="CX73" i="14" s="1"/>
  <c r="CY74" i="14" s="1"/>
  <c r="CZ75" i="14" s="1"/>
  <c r="DA76" i="14" s="1"/>
  <c r="DB77" i="14" s="1"/>
  <c r="DC78" i="14" s="1"/>
  <c r="DD79" i="14" s="1"/>
  <c r="DE80" i="14" s="1"/>
  <c r="DF81" i="14" s="1"/>
  <c r="DG82" i="14" s="1"/>
  <c r="AK32" i="14"/>
  <c r="AJ151" i="14"/>
  <c r="AJ114" i="14"/>
  <c r="AK2" i="14"/>
  <c r="AZ39" i="14"/>
  <c r="AY114" i="14"/>
  <c r="AX17" i="14"/>
  <c r="AY18" i="14" s="1"/>
  <c r="AZ19" i="14" s="1"/>
  <c r="BA20" i="14" s="1"/>
  <c r="BB21" i="14" s="1"/>
  <c r="BC22" i="14" s="1"/>
  <c r="BV43" i="14"/>
  <c r="BW44" i="14" s="1"/>
  <c r="BX45" i="14" s="1"/>
  <c r="BY46" i="14" s="1"/>
  <c r="BZ47" i="14" s="1"/>
  <c r="CA48" i="14" s="1"/>
  <c r="CB49" i="14" s="1"/>
  <c r="CC50" i="14" s="1"/>
  <c r="CD51" i="14" s="1"/>
  <c r="CE52" i="14" s="1"/>
  <c r="CF53" i="14" s="1"/>
  <c r="CG54" i="14" s="1"/>
  <c r="CH55" i="14" s="1"/>
  <c r="CI56" i="14" s="1"/>
  <c r="CJ57" i="14" s="1"/>
  <c r="CK58" i="14" s="1"/>
  <c r="CL59" i="14" s="1"/>
  <c r="CM60" i="14" s="1"/>
  <c r="CN61" i="14" s="1"/>
  <c r="CO62" i="14" s="1"/>
  <c r="AO34" i="14"/>
  <c r="BC23" i="14"/>
  <c r="BD24" i="14" s="1"/>
  <c r="BE25" i="14" s="1"/>
  <c r="BF26" i="14" s="1"/>
  <c r="BG27" i="14" s="1"/>
  <c r="BH28" i="14" s="1"/>
  <c r="BI29" i="14" s="1"/>
  <c r="BJ30" i="14" s="1"/>
  <c r="BK31" i="14" s="1"/>
  <c r="BL32" i="14" s="1"/>
  <c r="BM33" i="14" s="1"/>
  <c r="BN34" i="14" s="1"/>
  <c r="BO35" i="14" s="1"/>
  <c r="BP36" i="14" s="1"/>
  <c r="BQ37" i="14" s="1"/>
  <c r="BR38" i="14" s="1"/>
  <c r="BS39" i="14" s="1"/>
  <c r="BT40" i="14" s="1"/>
  <c r="BU41" i="14" s="1"/>
  <c r="BV42" i="14" s="1"/>
  <c r="CO63" i="14"/>
  <c r="CP64" i="14" s="1"/>
  <c r="CQ65" i="14" s="1"/>
  <c r="CR66" i="14" s="1"/>
  <c r="CS67" i="14" s="1"/>
  <c r="CT68" i="14" s="1"/>
  <c r="CU69" i="14" s="1"/>
  <c r="CV70" i="14" s="1"/>
  <c r="CW71" i="14" s="1"/>
  <c r="CX72" i="14" s="1"/>
  <c r="CY73" i="14" s="1"/>
  <c r="CZ74" i="14" s="1"/>
  <c r="DA75" i="14" s="1"/>
  <c r="DB76" i="14" s="1"/>
  <c r="DC77" i="14" s="1"/>
  <c r="DD78" i="14" s="1"/>
  <c r="DE79" i="14" s="1"/>
  <c r="DF80" i="14" s="1"/>
  <c r="DG81" i="14" s="1"/>
  <c r="DH82" i="14" s="1"/>
  <c r="BE42" i="14"/>
  <c r="CP63" i="14" l="1"/>
  <c r="CQ64" i="14" s="1"/>
  <c r="CR65" i="14" s="1"/>
  <c r="CS66" i="14" s="1"/>
  <c r="CT67" i="14" s="1"/>
  <c r="CU68" i="14" s="1"/>
  <c r="CV69" i="14" s="1"/>
  <c r="CW70" i="14" s="1"/>
  <c r="CX71" i="14" s="1"/>
  <c r="CY72" i="14" s="1"/>
  <c r="CZ73" i="14" s="1"/>
  <c r="DA74" i="14" s="1"/>
  <c r="DB75" i="14" s="1"/>
  <c r="DC76" i="14" s="1"/>
  <c r="DD77" i="14" s="1"/>
  <c r="DE78" i="14" s="1"/>
  <c r="DF79" i="14" s="1"/>
  <c r="DG80" i="14" s="1"/>
  <c r="DH81" i="14" s="1"/>
  <c r="DI82" i="14" s="1"/>
  <c r="BF43" i="14"/>
  <c r="AK112" i="14"/>
  <c r="AK110" i="14" s="1"/>
  <c r="AK113" i="14"/>
  <c r="AK150" i="14"/>
  <c r="AL3" i="14"/>
  <c r="AM4" i="14" s="1"/>
  <c r="AN5" i="14" s="1"/>
  <c r="AO6" i="14" s="1"/>
  <c r="AP7" i="14" s="1"/>
  <c r="AQ8" i="14" s="1"/>
  <c r="AR9" i="14" s="1"/>
  <c r="AS10" i="14" s="1"/>
  <c r="AT11" i="14" s="1"/>
  <c r="AU12" i="14" s="1"/>
  <c r="AV13" i="14" s="1"/>
  <c r="AW14" i="14" s="1"/>
  <c r="AX15" i="14" s="1"/>
  <c r="AY16" i="14" s="1"/>
  <c r="DI83" i="14"/>
  <c r="DJ84" i="14" s="1"/>
  <c r="DK85" i="14" s="1"/>
  <c r="DL86" i="14" s="1"/>
  <c r="DM87" i="14" s="1"/>
  <c r="DN88" i="14" s="1"/>
  <c r="DO89" i="14" s="1"/>
  <c r="DP90" i="14" s="1"/>
  <c r="DQ91" i="14" s="1"/>
  <c r="DR92" i="14" s="1"/>
  <c r="DS93" i="14" s="1"/>
  <c r="DT94" i="14" s="1"/>
  <c r="DU95" i="14" s="1"/>
  <c r="DV96" i="14" s="1"/>
  <c r="DW97" i="14" s="1"/>
  <c r="DX98" i="14" s="1"/>
  <c r="DY99" i="14" s="1"/>
  <c r="DZ100" i="14" s="1"/>
  <c r="EA101" i="14" s="1"/>
  <c r="EB102" i="14" s="1"/>
  <c r="EC103" i="14" s="1"/>
  <c r="ED104" i="14" s="1"/>
  <c r="EE105" i="14" s="1"/>
  <c r="EF106" i="14" s="1"/>
  <c r="EG107" i="14" s="1"/>
  <c r="DH83" i="14"/>
  <c r="DI84" i="14" s="1"/>
  <c r="DJ85" i="14" s="1"/>
  <c r="DK86" i="14" s="1"/>
  <c r="DL87" i="14" s="1"/>
  <c r="DM88" i="14" s="1"/>
  <c r="DN89" i="14" s="1"/>
  <c r="DO90" i="14" s="1"/>
  <c r="DP91" i="14" s="1"/>
  <c r="DQ92" i="14" s="1"/>
  <c r="DR93" i="14" s="1"/>
  <c r="DS94" i="14" s="1"/>
  <c r="DT95" i="14" s="1"/>
  <c r="DU96" i="14" s="1"/>
  <c r="DV97" i="14" s="1"/>
  <c r="DW98" i="14" s="1"/>
  <c r="DX99" i="14" s="1"/>
  <c r="DY100" i="14" s="1"/>
  <c r="DZ101" i="14" s="1"/>
  <c r="EA102" i="14" s="1"/>
  <c r="EB103" i="14" s="1"/>
  <c r="EC104" i="14" s="1"/>
  <c r="ED105" i="14" s="1"/>
  <c r="EE106" i="14" s="1"/>
  <c r="EF107" i="14" s="1"/>
  <c r="BD23" i="14"/>
  <c r="BE24" i="14" s="1"/>
  <c r="BF25" i="14" s="1"/>
  <c r="BG26" i="14" s="1"/>
  <c r="BH27" i="14" s="1"/>
  <c r="BI28" i="14" s="1"/>
  <c r="BJ29" i="14" s="1"/>
  <c r="BK30" i="14" s="1"/>
  <c r="BL31" i="14" s="1"/>
  <c r="BM32" i="14" s="1"/>
  <c r="BN33" i="14" s="1"/>
  <c r="BO34" i="14" s="1"/>
  <c r="BP35" i="14" s="1"/>
  <c r="BQ36" i="14" s="1"/>
  <c r="BR37" i="14" s="1"/>
  <c r="BS38" i="14" s="1"/>
  <c r="BT39" i="14" s="1"/>
  <c r="BU40" i="14" s="1"/>
  <c r="BV41" i="14" s="1"/>
  <c r="BW42" i="14" s="1"/>
  <c r="BC114" i="14"/>
  <c r="AY17" i="14"/>
  <c r="AZ18" i="14" s="1"/>
  <c r="BA19" i="14" s="1"/>
  <c r="BB20" i="14" s="1"/>
  <c r="BC21" i="14" s="1"/>
  <c r="BD22" i="14" s="1"/>
  <c r="AL33" i="14"/>
  <c r="AK151" i="14"/>
  <c r="AK114" i="14"/>
  <c r="AL2" i="14"/>
  <c r="AP35" i="14"/>
  <c r="BW43" i="14"/>
  <c r="BX44" i="14" s="1"/>
  <c r="BY45" i="14" s="1"/>
  <c r="BZ46" i="14" s="1"/>
  <c r="CA47" i="14" s="1"/>
  <c r="CB48" i="14" s="1"/>
  <c r="CC49" i="14" s="1"/>
  <c r="CD50" i="14" s="1"/>
  <c r="CE51" i="14" s="1"/>
  <c r="CF52" i="14" s="1"/>
  <c r="CG53" i="14" s="1"/>
  <c r="CH54" i="14" s="1"/>
  <c r="CI55" i="14" s="1"/>
  <c r="CJ56" i="14" s="1"/>
  <c r="CK57" i="14" s="1"/>
  <c r="CL58" i="14" s="1"/>
  <c r="CM59" i="14" s="1"/>
  <c r="CN60" i="14" s="1"/>
  <c r="CO61" i="14" s="1"/>
  <c r="CP62" i="14" s="1"/>
  <c r="BA40" i="14"/>
  <c r="AZ114" i="14"/>
  <c r="AQ36" i="14" l="1"/>
  <c r="AZ17" i="14"/>
  <c r="BA18" i="14" s="1"/>
  <c r="BB19" i="14" s="1"/>
  <c r="BC20" i="14" s="1"/>
  <c r="BD21" i="14" s="1"/>
  <c r="BE22" i="14" s="1"/>
  <c r="BB41" i="14"/>
  <c r="BA114" i="14"/>
  <c r="BE23" i="14"/>
  <c r="BF24" i="14" s="1"/>
  <c r="BG25" i="14" s="1"/>
  <c r="BH26" i="14" s="1"/>
  <c r="BI27" i="14" s="1"/>
  <c r="BJ28" i="14" s="1"/>
  <c r="BK29" i="14" s="1"/>
  <c r="BL30" i="14" s="1"/>
  <c r="BM31" i="14" s="1"/>
  <c r="BN32" i="14" s="1"/>
  <c r="BO33" i="14" s="1"/>
  <c r="BP34" i="14" s="1"/>
  <c r="BQ35" i="14" s="1"/>
  <c r="BR36" i="14" s="1"/>
  <c r="BS37" i="14" s="1"/>
  <c r="BT38" i="14" s="1"/>
  <c r="BU39" i="14" s="1"/>
  <c r="BV40" i="14" s="1"/>
  <c r="BW41" i="14" s="1"/>
  <c r="BX42" i="14" s="1"/>
  <c r="BD114" i="14"/>
  <c r="BG44" i="14"/>
  <c r="AL150" i="14"/>
  <c r="AL112" i="14"/>
  <c r="AL110" i="14" s="1"/>
  <c r="AM3" i="14"/>
  <c r="AN4" i="14" s="1"/>
  <c r="AO5" i="14" s="1"/>
  <c r="AP6" i="14" s="1"/>
  <c r="AQ7" i="14" s="1"/>
  <c r="AR8" i="14" s="1"/>
  <c r="AS9" i="14" s="1"/>
  <c r="AT10" i="14" s="1"/>
  <c r="AU11" i="14" s="1"/>
  <c r="AV12" i="14" s="1"/>
  <c r="AW13" i="14" s="1"/>
  <c r="AX14" i="14" s="1"/>
  <c r="AY15" i="14" s="1"/>
  <c r="AZ16" i="14" s="1"/>
  <c r="AL113" i="14"/>
  <c r="AM34" i="14"/>
  <c r="AL151" i="14"/>
  <c r="AM2" i="14"/>
  <c r="AL114" i="14"/>
  <c r="CQ63" i="14"/>
  <c r="CR64" i="14" s="1"/>
  <c r="CS65" i="14" s="1"/>
  <c r="CT66" i="14" s="1"/>
  <c r="CU67" i="14" s="1"/>
  <c r="CV68" i="14" s="1"/>
  <c r="CW69" i="14" s="1"/>
  <c r="CX70" i="14" s="1"/>
  <c r="CY71" i="14" s="1"/>
  <c r="CZ72" i="14" s="1"/>
  <c r="DA73" i="14" s="1"/>
  <c r="DB74" i="14" s="1"/>
  <c r="DC75" i="14" s="1"/>
  <c r="DD76" i="14" s="1"/>
  <c r="DE77" i="14" s="1"/>
  <c r="DF78" i="14" s="1"/>
  <c r="DG79" i="14" s="1"/>
  <c r="DH80" i="14" s="1"/>
  <c r="DI81" i="14" s="1"/>
  <c r="DJ82" i="14" s="1"/>
  <c r="BX43" i="14"/>
  <c r="BY44" i="14" s="1"/>
  <c r="BZ45" i="14" s="1"/>
  <c r="CA46" i="14" s="1"/>
  <c r="CB47" i="14" s="1"/>
  <c r="CC48" i="14" s="1"/>
  <c r="CD49" i="14" s="1"/>
  <c r="CE50" i="14" s="1"/>
  <c r="CF51" i="14" s="1"/>
  <c r="CG52" i="14" s="1"/>
  <c r="CH53" i="14" s="1"/>
  <c r="CI54" i="14" s="1"/>
  <c r="CJ55" i="14" s="1"/>
  <c r="CK56" i="14" s="1"/>
  <c r="CL57" i="14" s="1"/>
  <c r="CM58" i="14" s="1"/>
  <c r="CN59" i="14" s="1"/>
  <c r="CO60" i="14" s="1"/>
  <c r="CP61" i="14" s="1"/>
  <c r="CQ62" i="14" s="1"/>
  <c r="DJ83" i="14"/>
  <c r="DK84" i="14" s="1"/>
  <c r="DL85" i="14" s="1"/>
  <c r="DM86" i="14" s="1"/>
  <c r="DN87" i="14" s="1"/>
  <c r="DO88" i="14" s="1"/>
  <c r="DP89" i="14" s="1"/>
  <c r="DQ90" i="14" s="1"/>
  <c r="DR91" i="14" s="1"/>
  <c r="DS92" i="14" s="1"/>
  <c r="DT93" i="14" s="1"/>
  <c r="DU94" i="14" s="1"/>
  <c r="DV95" i="14" s="1"/>
  <c r="DW96" i="14" s="1"/>
  <c r="DX97" i="14" s="1"/>
  <c r="DY98" i="14" s="1"/>
  <c r="DZ99" i="14" s="1"/>
  <c r="EA100" i="14" s="1"/>
  <c r="EB101" i="14" s="1"/>
  <c r="EC102" i="14" s="1"/>
  <c r="ED103" i="14" s="1"/>
  <c r="EE104" i="14" s="1"/>
  <c r="EF105" i="14" s="1"/>
  <c r="EG106" i="14" s="1"/>
  <c r="EH107" i="14" s="1"/>
  <c r="DK83" i="14" l="1"/>
  <c r="DL84" i="14" s="1"/>
  <c r="DM85" i="14" s="1"/>
  <c r="DN86" i="14" s="1"/>
  <c r="DO87" i="14" s="1"/>
  <c r="DP88" i="14" s="1"/>
  <c r="DQ89" i="14" s="1"/>
  <c r="DR90" i="14" s="1"/>
  <c r="DS91" i="14" s="1"/>
  <c r="DT92" i="14" s="1"/>
  <c r="DU93" i="14" s="1"/>
  <c r="DV94" i="14" s="1"/>
  <c r="DW95" i="14" s="1"/>
  <c r="DX96" i="14" s="1"/>
  <c r="DY97" i="14" s="1"/>
  <c r="DZ98" i="14" s="1"/>
  <c r="EA99" i="14" s="1"/>
  <c r="EB100" i="14" s="1"/>
  <c r="EC101" i="14" s="1"/>
  <c r="ED102" i="14" s="1"/>
  <c r="EE103" i="14" s="1"/>
  <c r="EF104" i="14" s="1"/>
  <c r="EG105" i="14" s="1"/>
  <c r="EH106" i="14" s="1"/>
  <c r="EI107" i="14" s="1"/>
  <c r="BE114" i="14"/>
  <c r="BF23" i="14"/>
  <c r="BG24" i="14" s="1"/>
  <c r="BH25" i="14" s="1"/>
  <c r="BI26" i="14" s="1"/>
  <c r="BJ27" i="14" s="1"/>
  <c r="BK28" i="14" s="1"/>
  <c r="BL29" i="14" s="1"/>
  <c r="BM30" i="14" s="1"/>
  <c r="BN31" i="14" s="1"/>
  <c r="BO32" i="14" s="1"/>
  <c r="BP33" i="14" s="1"/>
  <c r="BQ34" i="14" s="1"/>
  <c r="BR35" i="14" s="1"/>
  <c r="BS36" i="14" s="1"/>
  <c r="BT37" i="14" s="1"/>
  <c r="BU38" i="14" s="1"/>
  <c r="BV39" i="14" s="1"/>
  <c r="BW40" i="14" s="1"/>
  <c r="BX41" i="14" s="1"/>
  <c r="BY42" i="14" s="1"/>
  <c r="BY43" i="14"/>
  <c r="BZ44" i="14" s="1"/>
  <c r="CA45" i="14" s="1"/>
  <c r="CB46" i="14" s="1"/>
  <c r="CC47" i="14" s="1"/>
  <c r="CD48" i="14" s="1"/>
  <c r="CE49" i="14" s="1"/>
  <c r="CF50" i="14" s="1"/>
  <c r="CG51" i="14" s="1"/>
  <c r="CH52" i="14" s="1"/>
  <c r="CI53" i="14" s="1"/>
  <c r="CJ54" i="14" s="1"/>
  <c r="CK55" i="14" s="1"/>
  <c r="CL56" i="14" s="1"/>
  <c r="CM57" i="14" s="1"/>
  <c r="CN58" i="14" s="1"/>
  <c r="CO59" i="14" s="1"/>
  <c r="CP60" i="14" s="1"/>
  <c r="CQ61" i="14" s="1"/>
  <c r="CR62" i="14" s="1"/>
  <c r="BA17" i="14"/>
  <c r="BB18" i="14" s="1"/>
  <c r="BC19" i="14" s="1"/>
  <c r="BD20" i="14" s="1"/>
  <c r="BE21" i="14" s="1"/>
  <c r="BF22" i="14" s="1"/>
  <c r="AN3" i="14"/>
  <c r="AO4" i="14" s="1"/>
  <c r="AP5" i="14" s="1"/>
  <c r="AQ6" i="14" s="1"/>
  <c r="AR7" i="14" s="1"/>
  <c r="AS8" i="14" s="1"/>
  <c r="AT9" i="14" s="1"/>
  <c r="AU10" i="14" s="1"/>
  <c r="AV11" i="14" s="1"/>
  <c r="AW12" i="14" s="1"/>
  <c r="AX13" i="14" s="1"/>
  <c r="AY14" i="14" s="1"/>
  <c r="AZ15" i="14" s="1"/>
  <c r="BA16" i="14" s="1"/>
  <c r="AM112" i="14"/>
  <c r="AM110" i="14" s="1"/>
  <c r="AM113" i="14"/>
  <c r="AM150" i="14"/>
  <c r="BC42" i="14"/>
  <c r="BB114" i="14"/>
  <c r="AN35" i="14"/>
  <c r="AN2" i="14"/>
  <c r="AM114" i="14"/>
  <c r="AM151" i="14"/>
  <c r="CR63" i="14"/>
  <c r="CS64" i="14" s="1"/>
  <c r="CT65" i="14" s="1"/>
  <c r="CU66" i="14" s="1"/>
  <c r="CV67" i="14" s="1"/>
  <c r="CW68" i="14" s="1"/>
  <c r="CX69" i="14" s="1"/>
  <c r="CY70" i="14" s="1"/>
  <c r="CZ71" i="14" s="1"/>
  <c r="DA72" i="14" s="1"/>
  <c r="DB73" i="14" s="1"/>
  <c r="DC74" i="14" s="1"/>
  <c r="DD75" i="14" s="1"/>
  <c r="DE76" i="14" s="1"/>
  <c r="DF77" i="14" s="1"/>
  <c r="DG78" i="14" s="1"/>
  <c r="DH79" i="14" s="1"/>
  <c r="DI80" i="14" s="1"/>
  <c r="DJ81" i="14" s="1"/>
  <c r="DK82" i="14" s="1"/>
  <c r="BH45" i="14"/>
  <c r="AR37" i="14"/>
  <c r="DL83" i="14" l="1"/>
  <c r="DM84" i="14" s="1"/>
  <c r="DN85" i="14" s="1"/>
  <c r="DO86" i="14" s="1"/>
  <c r="DP87" i="14" s="1"/>
  <c r="DQ88" i="14" s="1"/>
  <c r="DR89" i="14" s="1"/>
  <c r="DS90" i="14" s="1"/>
  <c r="DT91" i="14" s="1"/>
  <c r="DU92" i="14" s="1"/>
  <c r="DV93" i="14" s="1"/>
  <c r="DW94" i="14" s="1"/>
  <c r="DX95" i="14" s="1"/>
  <c r="DY96" i="14" s="1"/>
  <c r="DZ97" i="14" s="1"/>
  <c r="EA98" i="14" s="1"/>
  <c r="EB99" i="14" s="1"/>
  <c r="EC100" i="14" s="1"/>
  <c r="ED101" i="14" s="1"/>
  <c r="EE102" i="14" s="1"/>
  <c r="EF103" i="14" s="1"/>
  <c r="EG104" i="14" s="1"/>
  <c r="EH105" i="14" s="1"/>
  <c r="EI106" i="14" s="1"/>
  <c r="EJ107" i="14" s="1"/>
  <c r="AS38" i="14"/>
  <c r="BI46" i="14"/>
  <c r="BB17" i="14"/>
  <c r="BC18" i="14" s="1"/>
  <c r="BD19" i="14" s="1"/>
  <c r="BE20" i="14" s="1"/>
  <c r="BF21" i="14" s="1"/>
  <c r="BG22" i="14" s="1"/>
  <c r="BZ43" i="14"/>
  <c r="CA44" i="14" s="1"/>
  <c r="CB45" i="14" s="1"/>
  <c r="CC46" i="14" s="1"/>
  <c r="CD47" i="14" s="1"/>
  <c r="CE48" i="14" s="1"/>
  <c r="CF49" i="14" s="1"/>
  <c r="CG50" i="14" s="1"/>
  <c r="CH51" i="14" s="1"/>
  <c r="CI52" i="14" s="1"/>
  <c r="CJ53" i="14" s="1"/>
  <c r="CK54" i="14" s="1"/>
  <c r="CL55" i="14" s="1"/>
  <c r="CM56" i="14" s="1"/>
  <c r="CN57" i="14" s="1"/>
  <c r="CO58" i="14" s="1"/>
  <c r="CP59" i="14" s="1"/>
  <c r="CQ60" i="14" s="1"/>
  <c r="CR61" i="14" s="1"/>
  <c r="CS62" i="14" s="1"/>
  <c r="BY115" i="14"/>
  <c r="BF114" i="14"/>
  <c r="BG23" i="14"/>
  <c r="BH24" i="14" s="1"/>
  <c r="BI25" i="14" s="1"/>
  <c r="BJ26" i="14" s="1"/>
  <c r="BK27" i="14" s="1"/>
  <c r="BL28" i="14" s="1"/>
  <c r="BM29" i="14" s="1"/>
  <c r="BN30" i="14" s="1"/>
  <c r="BO31" i="14" s="1"/>
  <c r="BP32" i="14" s="1"/>
  <c r="BQ33" i="14" s="1"/>
  <c r="BR34" i="14" s="1"/>
  <c r="BS35" i="14" s="1"/>
  <c r="BT36" i="14" s="1"/>
  <c r="BU37" i="14" s="1"/>
  <c r="BV38" i="14" s="1"/>
  <c r="BW39" i="14" s="1"/>
  <c r="BX40" i="14" s="1"/>
  <c r="BY41" i="14" s="1"/>
  <c r="BZ42" i="14" s="1"/>
  <c r="CS63" i="14"/>
  <c r="CT64" i="14" s="1"/>
  <c r="CU65" i="14" s="1"/>
  <c r="CV66" i="14" s="1"/>
  <c r="CW67" i="14" s="1"/>
  <c r="CX68" i="14" s="1"/>
  <c r="CY69" i="14" s="1"/>
  <c r="CZ70" i="14" s="1"/>
  <c r="DA71" i="14" s="1"/>
  <c r="DB72" i="14" s="1"/>
  <c r="DC73" i="14" s="1"/>
  <c r="DD74" i="14" s="1"/>
  <c r="DE75" i="14" s="1"/>
  <c r="DF76" i="14" s="1"/>
  <c r="DG77" i="14" s="1"/>
  <c r="DH78" i="14" s="1"/>
  <c r="DI79" i="14" s="1"/>
  <c r="DJ80" i="14" s="1"/>
  <c r="DK81" i="14" s="1"/>
  <c r="DL82" i="14" s="1"/>
  <c r="AO36" i="14"/>
  <c r="AN151" i="14"/>
  <c r="AO2" i="14"/>
  <c r="AN114" i="14"/>
  <c r="AN150" i="14"/>
  <c r="AN112" i="14"/>
  <c r="AN110" i="14" s="1"/>
  <c r="AN113" i="14"/>
  <c r="AO3" i="14"/>
  <c r="AP4" i="14" s="1"/>
  <c r="AQ5" i="14" s="1"/>
  <c r="AR6" i="14" s="1"/>
  <c r="AS7" i="14" s="1"/>
  <c r="AT8" i="14" s="1"/>
  <c r="AU9" i="14" s="1"/>
  <c r="AV10" i="14" s="1"/>
  <c r="AW11" i="14" s="1"/>
  <c r="AX12" i="14" s="1"/>
  <c r="AY13" i="14" s="1"/>
  <c r="AZ14" i="14" s="1"/>
  <c r="BA15" i="14" s="1"/>
  <c r="BB16" i="14" s="1"/>
  <c r="BD43" i="14"/>
  <c r="BC17" i="14" l="1"/>
  <c r="BD18" i="14" s="1"/>
  <c r="BE19" i="14" s="1"/>
  <c r="BF20" i="14" s="1"/>
  <c r="BG21" i="14" s="1"/>
  <c r="BH22" i="14" s="1"/>
  <c r="BH23" i="14"/>
  <c r="BI24" i="14" s="1"/>
  <c r="BJ25" i="14" s="1"/>
  <c r="BK26" i="14" s="1"/>
  <c r="BL27" i="14" s="1"/>
  <c r="BM28" i="14" s="1"/>
  <c r="BN29" i="14" s="1"/>
  <c r="BO30" i="14" s="1"/>
  <c r="BP31" i="14" s="1"/>
  <c r="BQ32" i="14" s="1"/>
  <c r="BR33" i="14" s="1"/>
  <c r="BS34" i="14" s="1"/>
  <c r="BT35" i="14" s="1"/>
  <c r="BU36" i="14" s="1"/>
  <c r="BV37" i="14" s="1"/>
  <c r="BW38" i="14" s="1"/>
  <c r="BX39" i="14" s="1"/>
  <c r="BY40" i="14" s="1"/>
  <c r="BZ41" i="14" s="1"/>
  <c r="CA42" i="14" s="1"/>
  <c r="BG114" i="14"/>
  <c r="AP37" i="14"/>
  <c r="AO114" i="14"/>
  <c r="AO151" i="14"/>
  <c r="AP2" i="14"/>
  <c r="AO112" i="14"/>
  <c r="AO110" i="14" s="1"/>
  <c r="AO113" i="14"/>
  <c r="AP3" i="14"/>
  <c r="AQ4" i="14" s="1"/>
  <c r="AR5" i="14" s="1"/>
  <c r="AS6" i="14" s="1"/>
  <c r="AT7" i="14" s="1"/>
  <c r="AU8" i="14" s="1"/>
  <c r="AV9" i="14" s="1"/>
  <c r="AW10" i="14" s="1"/>
  <c r="AX11" i="14" s="1"/>
  <c r="AY12" i="14" s="1"/>
  <c r="AZ13" i="14" s="1"/>
  <c r="BA14" i="14" s="1"/>
  <c r="BB15" i="14" s="1"/>
  <c r="BC16" i="14" s="1"/>
  <c r="AO150" i="14"/>
  <c r="DM83" i="14"/>
  <c r="DN84" i="14" s="1"/>
  <c r="DO85" i="14" s="1"/>
  <c r="DP86" i="14" s="1"/>
  <c r="DQ87" i="14" s="1"/>
  <c r="DR88" i="14" s="1"/>
  <c r="DS89" i="14" s="1"/>
  <c r="DT90" i="14" s="1"/>
  <c r="DU91" i="14" s="1"/>
  <c r="DV92" i="14" s="1"/>
  <c r="DW93" i="14" s="1"/>
  <c r="DX94" i="14" s="1"/>
  <c r="DY95" i="14" s="1"/>
  <c r="DZ96" i="14" s="1"/>
  <c r="EA97" i="14" s="1"/>
  <c r="EB98" i="14" s="1"/>
  <c r="EC99" i="14" s="1"/>
  <c r="ED100" i="14" s="1"/>
  <c r="EE101" i="14" s="1"/>
  <c r="EF102" i="14" s="1"/>
  <c r="EG103" i="14" s="1"/>
  <c r="EH104" i="14" s="1"/>
  <c r="EI105" i="14" s="1"/>
  <c r="EJ106" i="14" s="1"/>
  <c r="EK107" i="14" s="1"/>
  <c r="AT39" i="14"/>
  <c r="CT63" i="14"/>
  <c r="CU64" i="14" s="1"/>
  <c r="CV65" i="14" s="1"/>
  <c r="CW66" i="14" s="1"/>
  <c r="CX67" i="14" s="1"/>
  <c r="CY68" i="14" s="1"/>
  <c r="CZ69" i="14" s="1"/>
  <c r="DA70" i="14" s="1"/>
  <c r="DB71" i="14" s="1"/>
  <c r="DC72" i="14" s="1"/>
  <c r="DD73" i="14" s="1"/>
  <c r="DE74" i="14" s="1"/>
  <c r="DF75" i="14" s="1"/>
  <c r="DG76" i="14" s="1"/>
  <c r="DH77" i="14" s="1"/>
  <c r="DI78" i="14" s="1"/>
  <c r="DJ79" i="14" s="1"/>
  <c r="DK80" i="14" s="1"/>
  <c r="DL81" i="14" s="1"/>
  <c r="DM82" i="14" s="1"/>
  <c r="CS116" i="14"/>
  <c r="CA43" i="14"/>
  <c r="CB44" i="14" s="1"/>
  <c r="CC45" i="14" s="1"/>
  <c r="CD46" i="14" s="1"/>
  <c r="CE47" i="14" s="1"/>
  <c r="CF48" i="14" s="1"/>
  <c r="CG49" i="14" s="1"/>
  <c r="CH50" i="14" s="1"/>
  <c r="CI51" i="14" s="1"/>
  <c r="CJ52" i="14" s="1"/>
  <c r="CK53" i="14" s="1"/>
  <c r="CL54" i="14" s="1"/>
  <c r="CM55" i="14" s="1"/>
  <c r="CN56" i="14" s="1"/>
  <c r="CO57" i="14" s="1"/>
  <c r="CP58" i="14" s="1"/>
  <c r="CQ59" i="14" s="1"/>
  <c r="CR60" i="14" s="1"/>
  <c r="CS61" i="14" s="1"/>
  <c r="CT62" i="14" s="1"/>
  <c r="BZ115" i="14"/>
  <c r="BJ47" i="14"/>
  <c r="BE44" i="14"/>
  <c r="BD17" i="14" l="1"/>
  <c r="BE18" i="14" s="1"/>
  <c r="BF19" i="14" s="1"/>
  <c r="BG20" i="14" s="1"/>
  <c r="BH21" i="14" s="1"/>
  <c r="BI22" i="14" s="1"/>
  <c r="AQ3" i="14"/>
  <c r="AR4" i="14" s="1"/>
  <c r="AS5" i="14" s="1"/>
  <c r="AT6" i="14" s="1"/>
  <c r="AU7" i="14" s="1"/>
  <c r="AV8" i="14" s="1"/>
  <c r="AW9" i="14" s="1"/>
  <c r="AX10" i="14" s="1"/>
  <c r="AY11" i="14" s="1"/>
  <c r="AZ12" i="14" s="1"/>
  <c r="BA13" i="14" s="1"/>
  <c r="BB14" i="14" s="1"/>
  <c r="BC15" i="14" s="1"/>
  <c r="BD16" i="14" s="1"/>
  <c r="AP113" i="14"/>
  <c r="AP150" i="14"/>
  <c r="AP112" i="14"/>
  <c r="AP110" i="14" s="1"/>
  <c r="DN83" i="14"/>
  <c r="DO84" i="14" s="1"/>
  <c r="DP85" i="14" s="1"/>
  <c r="DQ86" i="14" s="1"/>
  <c r="DR87" i="14" s="1"/>
  <c r="DS88" i="14" s="1"/>
  <c r="DT89" i="14" s="1"/>
  <c r="DU90" i="14" s="1"/>
  <c r="DV91" i="14" s="1"/>
  <c r="DW92" i="14" s="1"/>
  <c r="DX93" i="14" s="1"/>
  <c r="DY94" i="14" s="1"/>
  <c r="DZ95" i="14" s="1"/>
  <c r="EA96" i="14" s="1"/>
  <c r="EB97" i="14" s="1"/>
  <c r="EC98" i="14" s="1"/>
  <c r="ED99" i="14" s="1"/>
  <c r="EE100" i="14" s="1"/>
  <c r="EF101" i="14" s="1"/>
  <c r="EG102" i="14" s="1"/>
  <c r="EH103" i="14" s="1"/>
  <c r="EI104" i="14" s="1"/>
  <c r="EJ105" i="14" s="1"/>
  <c r="EK106" i="14" s="1"/>
  <c r="EL107" i="14" s="1"/>
  <c r="CT116" i="14"/>
  <c r="CU63" i="14"/>
  <c r="CV64" i="14" s="1"/>
  <c r="CW65" i="14" s="1"/>
  <c r="CX66" i="14" s="1"/>
  <c r="CY67" i="14" s="1"/>
  <c r="CZ68" i="14" s="1"/>
  <c r="DA69" i="14" s="1"/>
  <c r="DB70" i="14" s="1"/>
  <c r="DC71" i="14" s="1"/>
  <c r="DD72" i="14" s="1"/>
  <c r="DE73" i="14" s="1"/>
  <c r="DF74" i="14" s="1"/>
  <c r="DG75" i="14" s="1"/>
  <c r="DH76" i="14" s="1"/>
  <c r="DI77" i="14" s="1"/>
  <c r="DJ78" i="14" s="1"/>
  <c r="DK79" i="14" s="1"/>
  <c r="DL80" i="14" s="1"/>
  <c r="DM81" i="14" s="1"/>
  <c r="DN82" i="14" s="1"/>
  <c r="CB43" i="14"/>
  <c r="CC44" i="14" s="1"/>
  <c r="CD45" i="14" s="1"/>
  <c r="CE46" i="14" s="1"/>
  <c r="CF47" i="14" s="1"/>
  <c r="CG48" i="14" s="1"/>
  <c r="CH49" i="14" s="1"/>
  <c r="CI50" i="14" s="1"/>
  <c r="CJ51" i="14" s="1"/>
  <c r="CK52" i="14" s="1"/>
  <c r="CL53" i="14" s="1"/>
  <c r="CM54" i="14" s="1"/>
  <c r="CN55" i="14" s="1"/>
  <c r="CO56" i="14" s="1"/>
  <c r="CP57" i="14" s="1"/>
  <c r="CQ58" i="14" s="1"/>
  <c r="CR59" i="14" s="1"/>
  <c r="CS60" i="14" s="1"/>
  <c r="CT61" i="14" s="1"/>
  <c r="CU62" i="14" s="1"/>
  <c r="CA115" i="14"/>
  <c r="AQ38" i="14"/>
  <c r="AP151" i="14"/>
  <c r="AP114" i="14"/>
  <c r="AQ2" i="14"/>
  <c r="AU40" i="14"/>
  <c r="BH114" i="14"/>
  <c r="BI23" i="14"/>
  <c r="BJ24" i="14" s="1"/>
  <c r="BK25" i="14" s="1"/>
  <c r="BL26" i="14" s="1"/>
  <c r="BM27" i="14" s="1"/>
  <c r="BN28" i="14" s="1"/>
  <c r="BO29" i="14" s="1"/>
  <c r="BP30" i="14" s="1"/>
  <c r="BQ31" i="14" s="1"/>
  <c r="BR32" i="14" s="1"/>
  <c r="BS33" i="14" s="1"/>
  <c r="BT34" i="14" s="1"/>
  <c r="BU35" i="14" s="1"/>
  <c r="BV36" i="14" s="1"/>
  <c r="BW37" i="14" s="1"/>
  <c r="BX38" i="14" s="1"/>
  <c r="BY39" i="14" s="1"/>
  <c r="BZ40" i="14" s="1"/>
  <c r="CA41" i="14" s="1"/>
  <c r="CB42" i="14" s="1"/>
  <c r="BK48" i="14"/>
  <c r="BF45" i="14"/>
  <c r="DO83" i="14" l="1"/>
  <c r="DP84" i="14" s="1"/>
  <c r="DQ85" i="14" s="1"/>
  <c r="DR86" i="14" s="1"/>
  <c r="DS87" i="14" s="1"/>
  <c r="DT88" i="14" s="1"/>
  <c r="DU89" i="14" s="1"/>
  <c r="DV90" i="14" s="1"/>
  <c r="DW91" i="14" s="1"/>
  <c r="DX92" i="14" s="1"/>
  <c r="DY93" i="14" s="1"/>
  <c r="DZ94" i="14" s="1"/>
  <c r="EA95" i="14" s="1"/>
  <c r="EB96" i="14" s="1"/>
  <c r="EC97" i="14" s="1"/>
  <c r="ED98" i="14" s="1"/>
  <c r="EE99" i="14" s="1"/>
  <c r="EF100" i="14" s="1"/>
  <c r="EG101" i="14" s="1"/>
  <c r="EH102" i="14" s="1"/>
  <c r="EI103" i="14" s="1"/>
  <c r="EJ104" i="14" s="1"/>
  <c r="EK105" i="14" s="1"/>
  <c r="EL106" i="14" s="1"/>
  <c r="EM107" i="14" s="1"/>
  <c r="CC43" i="14"/>
  <c r="CD44" i="14" s="1"/>
  <c r="CE45" i="14" s="1"/>
  <c r="CF46" i="14" s="1"/>
  <c r="CG47" i="14" s="1"/>
  <c r="CH48" i="14" s="1"/>
  <c r="CI49" i="14" s="1"/>
  <c r="CJ50" i="14" s="1"/>
  <c r="CK51" i="14" s="1"/>
  <c r="CL52" i="14" s="1"/>
  <c r="CM53" i="14" s="1"/>
  <c r="CN54" i="14" s="1"/>
  <c r="CO55" i="14" s="1"/>
  <c r="CP56" i="14" s="1"/>
  <c r="CQ57" i="14" s="1"/>
  <c r="CR58" i="14" s="1"/>
  <c r="CS59" i="14" s="1"/>
  <c r="CT60" i="14" s="1"/>
  <c r="CU61" i="14" s="1"/>
  <c r="CV62" i="14" s="1"/>
  <c r="CB115" i="14"/>
  <c r="AV41" i="14"/>
  <c r="AU114" i="14"/>
  <c r="BE17" i="14"/>
  <c r="BF18" i="14" s="1"/>
  <c r="BG19" i="14" s="1"/>
  <c r="BH20" i="14" s="1"/>
  <c r="BI21" i="14" s="1"/>
  <c r="BJ22" i="14" s="1"/>
  <c r="BL49" i="14"/>
  <c r="AR3" i="14"/>
  <c r="AS4" i="14" s="1"/>
  <c r="AT5" i="14" s="1"/>
  <c r="AU6" i="14" s="1"/>
  <c r="AV7" i="14" s="1"/>
  <c r="AW8" i="14" s="1"/>
  <c r="AX9" i="14" s="1"/>
  <c r="AY10" i="14" s="1"/>
  <c r="AZ11" i="14" s="1"/>
  <c r="BA12" i="14" s="1"/>
  <c r="BB13" i="14" s="1"/>
  <c r="BC14" i="14" s="1"/>
  <c r="BD15" i="14" s="1"/>
  <c r="BE16" i="14" s="1"/>
  <c r="AQ150" i="14"/>
  <c r="AQ112" i="14"/>
  <c r="AQ110" i="14" s="1"/>
  <c r="AQ113" i="14"/>
  <c r="BJ23" i="14"/>
  <c r="BK24" i="14" s="1"/>
  <c r="BL25" i="14" s="1"/>
  <c r="BM26" i="14" s="1"/>
  <c r="BN27" i="14" s="1"/>
  <c r="BO28" i="14" s="1"/>
  <c r="BP29" i="14" s="1"/>
  <c r="BQ30" i="14" s="1"/>
  <c r="BR31" i="14" s="1"/>
  <c r="BS32" i="14" s="1"/>
  <c r="BT33" i="14" s="1"/>
  <c r="BU34" i="14" s="1"/>
  <c r="BV35" i="14" s="1"/>
  <c r="BW36" i="14" s="1"/>
  <c r="BX37" i="14" s="1"/>
  <c r="BY38" i="14" s="1"/>
  <c r="BZ39" i="14" s="1"/>
  <c r="CA40" i="14" s="1"/>
  <c r="CB41" i="14" s="1"/>
  <c r="CC42" i="14" s="1"/>
  <c r="BI114" i="14"/>
  <c r="CV63" i="14"/>
  <c r="CW64" i="14" s="1"/>
  <c r="CX65" i="14" s="1"/>
  <c r="CY66" i="14" s="1"/>
  <c r="CZ67" i="14" s="1"/>
  <c r="DA68" i="14" s="1"/>
  <c r="DB69" i="14" s="1"/>
  <c r="DC70" i="14" s="1"/>
  <c r="DD71" i="14" s="1"/>
  <c r="DE72" i="14" s="1"/>
  <c r="DF73" i="14" s="1"/>
  <c r="DG74" i="14" s="1"/>
  <c r="DH75" i="14" s="1"/>
  <c r="DI76" i="14" s="1"/>
  <c r="DJ77" i="14" s="1"/>
  <c r="DK78" i="14" s="1"/>
  <c r="DL79" i="14" s="1"/>
  <c r="DM80" i="14" s="1"/>
  <c r="DN81" i="14" s="1"/>
  <c r="DO82" i="14" s="1"/>
  <c r="CU116" i="14"/>
  <c r="BG46" i="14"/>
  <c r="AR39" i="14"/>
  <c r="AQ114" i="14"/>
  <c r="AQ151" i="14"/>
  <c r="AR2" i="14"/>
  <c r="BM50" i="14" l="1"/>
  <c r="BH47" i="14"/>
  <c r="CD43" i="14"/>
  <c r="CE44" i="14" s="1"/>
  <c r="CF45" i="14" s="1"/>
  <c r="CG46" i="14" s="1"/>
  <c r="CH47" i="14" s="1"/>
  <c r="CI48" i="14" s="1"/>
  <c r="CJ49" i="14" s="1"/>
  <c r="CK50" i="14" s="1"/>
  <c r="CL51" i="14" s="1"/>
  <c r="CM52" i="14" s="1"/>
  <c r="CN53" i="14" s="1"/>
  <c r="CO54" i="14" s="1"/>
  <c r="CP55" i="14" s="1"/>
  <c r="CQ56" i="14" s="1"/>
  <c r="CR57" i="14" s="1"/>
  <c r="CS58" i="14" s="1"/>
  <c r="CT59" i="14" s="1"/>
  <c r="CU60" i="14" s="1"/>
  <c r="CV61" i="14" s="1"/>
  <c r="CW62" i="14" s="1"/>
  <c r="CC115" i="14"/>
  <c r="AS40" i="14"/>
  <c r="AR114" i="14"/>
  <c r="AR151" i="14"/>
  <c r="AS2" i="14"/>
  <c r="BK23" i="14"/>
  <c r="BL24" i="14" s="1"/>
  <c r="BM25" i="14" s="1"/>
  <c r="BN26" i="14" s="1"/>
  <c r="BO27" i="14" s="1"/>
  <c r="BP28" i="14" s="1"/>
  <c r="BQ29" i="14" s="1"/>
  <c r="BR30" i="14" s="1"/>
  <c r="BS31" i="14" s="1"/>
  <c r="BT32" i="14" s="1"/>
  <c r="BU33" i="14" s="1"/>
  <c r="BV34" i="14" s="1"/>
  <c r="BW35" i="14" s="1"/>
  <c r="BX36" i="14" s="1"/>
  <c r="BY37" i="14" s="1"/>
  <c r="BZ38" i="14" s="1"/>
  <c r="CA39" i="14" s="1"/>
  <c r="CB40" i="14" s="1"/>
  <c r="CC41" i="14" s="1"/>
  <c r="CD42" i="14" s="1"/>
  <c r="BJ114" i="14"/>
  <c r="DP83" i="14"/>
  <c r="DQ84" i="14" s="1"/>
  <c r="DR85" i="14" s="1"/>
  <c r="DS86" i="14" s="1"/>
  <c r="DT87" i="14" s="1"/>
  <c r="DU88" i="14" s="1"/>
  <c r="DV89" i="14" s="1"/>
  <c r="DW90" i="14" s="1"/>
  <c r="DX91" i="14" s="1"/>
  <c r="DY92" i="14" s="1"/>
  <c r="DZ93" i="14" s="1"/>
  <c r="EA94" i="14" s="1"/>
  <c r="EB95" i="14" s="1"/>
  <c r="EC96" i="14" s="1"/>
  <c r="ED97" i="14" s="1"/>
  <c r="EE98" i="14" s="1"/>
  <c r="EF99" i="14" s="1"/>
  <c r="EG100" i="14" s="1"/>
  <c r="EH101" i="14" s="1"/>
  <c r="EI102" i="14" s="1"/>
  <c r="EJ103" i="14" s="1"/>
  <c r="EK104" i="14" s="1"/>
  <c r="EL105" i="14" s="1"/>
  <c r="EM106" i="14" s="1"/>
  <c r="EN107" i="14" s="1"/>
  <c r="CW63" i="14"/>
  <c r="CX64" i="14" s="1"/>
  <c r="CY65" i="14" s="1"/>
  <c r="CZ66" i="14" s="1"/>
  <c r="DA67" i="14" s="1"/>
  <c r="DB68" i="14" s="1"/>
  <c r="DC69" i="14" s="1"/>
  <c r="DD70" i="14" s="1"/>
  <c r="DE71" i="14" s="1"/>
  <c r="DF72" i="14" s="1"/>
  <c r="DG73" i="14" s="1"/>
  <c r="DH74" i="14" s="1"/>
  <c r="DI75" i="14" s="1"/>
  <c r="DJ76" i="14" s="1"/>
  <c r="DK77" i="14" s="1"/>
  <c r="DL78" i="14" s="1"/>
  <c r="DM79" i="14" s="1"/>
  <c r="DN80" i="14" s="1"/>
  <c r="DO81" i="14" s="1"/>
  <c r="DP82" i="14" s="1"/>
  <c r="CV116" i="14"/>
  <c r="AW42" i="14"/>
  <c r="AV114" i="14"/>
  <c r="AS3" i="14"/>
  <c r="AT4" i="14" s="1"/>
  <c r="AU5" i="14" s="1"/>
  <c r="AV6" i="14" s="1"/>
  <c r="AW7" i="14" s="1"/>
  <c r="AX8" i="14" s="1"/>
  <c r="AY9" i="14" s="1"/>
  <c r="AZ10" i="14" s="1"/>
  <c r="BA11" i="14" s="1"/>
  <c r="BB12" i="14" s="1"/>
  <c r="BC13" i="14" s="1"/>
  <c r="BD14" i="14" s="1"/>
  <c r="BE15" i="14" s="1"/>
  <c r="BF16" i="14" s="1"/>
  <c r="AR112" i="14"/>
  <c r="AR110" i="14" s="1"/>
  <c r="AR113" i="14"/>
  <c r="AR150" i="14"/>
  <c r="BF17" i="14"/>
  <c r="BG18" i="14" s="1"/>
  <c r="BH19" i="14" s="1"/>
  <c r="BI20" i="14" s="1"/>
  <c r="BJ21" i="14" s="1"/>
  <c r="BK22" i="14" s="1"/>
  <c r="BG17" i="14" l="1"/>
  <c r="BH18" i="14" s="1"/>
  <c r="BI19" i="14" s="1"/>
  <c r="BJ20" i="14" s="1"/>
  <c r="BK21" i="14" s="1"/>
  <c r="BL22" i="14" s="1"/>
  <c r="AS112" i="14"/>
  <c r="AS110" i="14" s="1"/>
  <c r="AT3" i="14"/>
  <c r="AU4" i="14" s="1"/>
  <c r="AV5" i="14" s="1"/>
  <c r="AW6" i="14" s="1"/>
  <c r="AX7" i="14" s="1"/>
  <c r="AY8" i="14" s="1"/>
  <c r="AZ9" i="14" s="1"/>
  <c r="BA10" i="14" s="1"/>
  <c r="BB11" i="14" s="1"/>
  <c r="BC12" i="14" s="1"/>
  <c r="BD13" i="14" s="1"/>
  <c r="BE14" i="14" s="1"/>
  <c r="BF15" i="14" s="1"/>
  <c r="BG16" i="14" s="1"/>
  <c r="AS113" i="14"/>
  <c r="AS150" i="14"/>
  <c r="AX43" i="14"/>
  <c r="AT41" i="14"/>
  <c r="AT2" i="14"/>
  <c r="AS114" i="14"/>
  <c r="AS151" i="14"/>
  <c r="DQ83" i="14"/>
  <c r="DR84" i="14" s="1"/>
  <c r="DS85" i="14" s="1"/>
  <c r="DT86" i="14" s="1"/>
  <c r="DU87" i="14" s="1"/>
  <c r="DV88" i="14" s="1"/>
  <c r="DW89" i="14" s="1"/>
  <c r="DX90" i="14" s="1"/>
  <c r="DY91" i="14" s="1"/>
  <c r="DZ92" i="14" s="1"/>
  <c r="EA93" i="14" s="1"/>
  <c r="EB94" i="14" s="1"/>
  <c r="EC95" i="14" s="1"/>
  <c r="ED96" i="14" s="1"/>
  <c r="EE97" i="14" s="1"/>
  <c r="EF98" i="14" s="1"/>
  <c r="EG99" i="14" s="1"/>
  <c r="EH100" i="14" s="1"/>
  <c r="EI101" i="14" s="1"/>
  <c r="EJ102" i="14" s="1"/>
  <c r="EK103" i="14" s="1"/>
  <c r="EL104" i="14" s="1"/>
  <c r="EM105" i="14" s="1"/>
  <c r="EN106" i="14" s="1"/>
  <c r="EO107" i="14" s="1"/>
  <c r="BI48" i="14"/>
  <c r="CE43" i="14"/>
  <c r="CF44" i="14" s="1"/>
  <c r="CG45" i="14" s="1"/>
  <c r="CH46" i="14" s="1"/>
  <c r="CI47" i="14" s="1"/>
  <c r="CJ48" i="14" s="1"/>
  <c r="CK49" i="14" s="1"/>
  <c r="CL50" i="14" s="1"/>
  <c r="CM51" i="14" s="1"/>
  <c r="CN52" i="14" s="1"/>
  <c r="CO53" i="14" s="1"/>
  <c r="CP54" i="14" s="1"/>
  <c r="CQ55" i="14" s="1"/>
  <c r="CR56" i="14" s="1"/>
  <c r="CS57" i="14" s="1"/>
  <c r="CT58" i="14" s="1"/>
  <c r="CU59" i="14" s="1"/>
  <c r="CV60" i="14" s="1"/>
  <c r="CW61" i="14" s="1"/>
  <c r="CX62" i="14" s="1"/>
  <c r="CD115" i="14"/>
  <c r="CW116" i="14"/>
  <c r="CX63" i="14"/>
  <c r="CY64" i="14" s="1"/>
  <c r="CZ65" i="14" s="1"/>
  <c r="DA66" i="14" s="1"/>
  <c r="DB67" i="14" s="1"/>
  <c r="DC68" i="14" s="1"/>
  <c r="DD69" i="14" s="1"/>
  <c r="DE70" i="14" s="1"/>
  <c r="DF71" i="14" s="1"/>
  <c r="DG72" i="14" s="1"/>
  <c r="DH73" i="14" s="1"/>
  <c r="DI74" i="14" s="1"/>
  <c r="DJ75" i="14" s="1"/>
  <c r="DK76" i="14" s="1"/>
  <c r="DL77" i="14" s="1"/>
  <c r="DM78" i="14" s="1"/>
  <c r="DN79" i="14" s="1"/>
  <c r="DO80" i="14" s="1"/>
  <c r="DP81" i="14" s="1"/>
  <c r="DQ82" i="14" s="1"/>
  <c r="BL23" i="14"/>
  <c r="BM24" i="14" s="1"/>
  <c r="BN25" i="14" s="1"/>
  <c r="BO26" i="14" s="1"/>
  <c r="BP27" i="14" s="1"/>
  <c r="BQ28" i="14" s="1"/>
  <c r="BR29" i="14" s="1"/>
  <c r="BS30" i="14" s="1"/>
  <c r="BT31" i="14" s="1"/>
  <c r="BU32" i="14" s="1"/>
  <c r="BV33" i="14" s="1"/>
  <c r="BW34" i="14" s="1"/>
  <c r="BX35" i="14" s="1"/>
  <c r="BY36" i="14" s="1"/>
  <c r="BZ37" i="14" s="1"/>
  <c r="CA38" i="14" s="1"/>
  <c r="CB39" i="14" s="1"/>
  <c r="CC40" i="14" s="1"/>
  <c r="CD41" i="14" s="1"/>
  <c r="CE42" i="14" s="1"/>
  <c r="BK114" i="14"/>
  <c r="BN51" i="14"/>
  <c r="DR83" i="14" l="1"/>
  <c r="DS84" i="14" s="1"/>
  <c r="DT85" i="14" s="1"/>
  <c r="DU86" i="14" s="1"/>
  <c r="DV87" i="14" s="1"/>
  <c r="DW88" i="14" s="1"/>
  <c r="DX89" i="14" s="1"/>
  <c r="DY90" i="14" s="1"/>
  <c r="DZ91" i="14" s="1"/>
  <c r="EA92" i="14" s="1"/>
  <c r="EB93" i="14" s="1"/>
  <c r="EC94" i="14" s="1"/>
  <c r="ED95" i="14" s="1"/>
  <c r="EE96" i="14" s="1"/>
  <c r="EF97" i="14" s="1"/>
  <c r="EG98" i="14" s="1"/>
  <c r="EH99" i="14" s="1"/>
  <c r="EI100" i="14" s="1"/>
  <c r="EJ101" i="14" s="1"/>
  <c r="EK102" i="14" s="1"/>
  <c r="EL103" i="14" s="1"/>
  <c r="EM104" i="14" s="1"/>
  <c r="EN105" i="14" s="1"/>
  <c r="EO106" i="14" s="1"/>
  <c r="EP107" i="14" s="1"/>
  <c r="AU3" i="14"/>
  <c r="AV4" i="14" s="1"/>
  <c r="AW5" i="14" s="1"/>
  <c r="AX6" i="14" s="1"/>
  <c r="AY7" i="14" s="1"/>
  <c r="AZ8" i="14" s="1"/>
  <c r="BA9" i="14" s="1"/>
  <c r="BB10" i="14" s="1"/>
  <c r="BC11" i="14" s="1"/>
  <c r="BD12" i="14" s="1"/>
  <c r="BE13" i="14" s="1"/>
  <c r="BF14" i="14" s="1"/>
  <c r="BG15" i="14" s="1"/>
  <c r="BH16" i="14" s="1"/>
  <c r="AT113" i="14"/>
  <c r="AT112" i="14"/>
  <c r="AT110" i="14" s="1"/>
  <c r="AT150" i="14"/>
  <c r="AU42" i="14"/>
  <c r="AT151" i="14"/>
  <c r="AU2" i="14"/>
  <c r="AT114" i="14"/>
  <c r="BH17" i="14"/>
  <c r="BI18" i="14" s="1"/>
  <c r="BJ19" i="14" s="1"/>
  <c r="BK20" i="14" s="1"/>
  <c r="BL21" i="14" s="1"/>
  <c r="BM22" i="14" s="1"/>
  <c r="CF43" i="14"/>
  <c r="CG44" i="14" s="1"/>
  <c r="CH45" i="14" s="1"/>
  <c r="CI46" i="14" s="1"/>
  <c r="CJ47" i="14" s="1"/>
  <c r="CK48" i="14" s="1"/>
  <c r="CL49" i="14" s="1"/>
  <c r="CM50" i="14" s="1"/>
  <c r="CN51" i="14" s="1"/>
  <c r="CO52" i="14" s="1"/>
  <c r="CP53" i="14" s="1"/>
  <c r="CQ54" i="14" s="1"/>
  <c r="CR55" i="14" s="1"/>
  <c r="CS56" i="14" s="1"/>
  <c r="CT57" i="14" s="1"/>
  <c r="CU58" i="14" s="1"/>
  <c r="CV59" i="14" s="1"/>
  <c r="CW60" i="14" s="1"/>
  <c r="CX61" i="14" s="1"/>
  <c r="CY62" i="14" s="1"/>
  <c r="CE115" i="14"/>
  <c r="BJ49" i="14"/>
  <c r="CY63" i="14"/>
  <c r="CZ64" i="14" s="1"/>
  <c r="DA65" i="14" s="1"/>
  <c r="DB66" i="14" s="1"/>
  <c r="DC67" i="14" s="1"/>
  <c r="DD68" i="14" s="1"/>
  <c r="DE69" i="14" s="1"/>
  <c r="DF70" i="14" s="1"/>
  <c r="DG71" i="14" s="1"/>
  <c r="DH72" i="14" s="1"/>
  <c r="DI73" i="14" s="1"/>
  <c r="DJ74" i="14" s="1"/>
  <c r="DK75" i="14" s="1"/>
  <c r="DL76" i="14" s="1"/>
  <c r="DM77" i="14" s="1"/>
  <c r="DN78" i="14" s="1"/>
  <c r="DO79" i="14" s="1"/>
  <c r="DP80" i="14" s="1"/>
  <c r="DQ81" i="14" s="1"/>
  <c r="DR82" i="14" s="1"/>
  <c r="CX116" i="14"/>
  <c r="AY44" i="14"/>
  <c r="BM23" i="14"/>
  <c r="BN24" i="14" s="1"/>
  <c r="BO25" i="14" s="1"/>
  <c r="BP26" i="14" s="1"/>
  <c r="BQ27" i="14" s="1"/>
  <c r="BR28" i="14" s="1"/>
  <c r="BS29" i="14" s="1"/>
  <c r="BT30" i="14" s="1"/>
  <c r="BU31" i="14" s="1"/>
  <c r="BV32" i="14" s="1"/>
  <c r="BW33" i="14" s="1"/>
  <c r="BX34" i="14" s="1"/>
  <c r="BY35" i="14" s="1"/>
  <c r="BZ36" i="14" s="1"/>
  <c r="CA37" i="14" s="1"/>
  <c r="CB38" i="14" s="1"/>
  <c r="CC39" i="14" s="1"/>
  <c r="CD40" i="14" s="1"/>
  <c r="CE41" i="14" s="1"/>
  <c r="CF42" i="14" s="1"/>
  <c r="BL114" i="14"/>
  <c r="BO52" i="14"/>
  <c r="BM114" i="14" l="1"/>
  <c r="BN23" i="14"/>
  <c r="BO24" i="14" s="1"/>
  <c r="BP25" i="14" s="1"/>
  <c r="BQ26" i="14" s="1"/>
  <c r="BR27" i="14" s="1"/>
  <c r="BS28" i="14" s="1"/>
  <c r="BT29" i="14" s="1"/>
  <c r="BU30" i="14" s="1"/>
  <c r="BV31" i="14" s="1"/>
  <c r="BW32" i="14" s="1"/>
  <c r="BX33" i="14" s="1"/>
  <c r="BY34" i="14" s="1"/>
  <c r="BZ35" i="14" s="1"/>
  <c r="CA36" i="14" s="1"/>
  <c r="CB37" i="14" s="1"/>
  <c r="CC38" i="14" s="1"/>
  <c r="CD39" i="14" s="1"/>
  <c r="CE40" i="14" s="1"/>
  <c r="CF41" i="14" s="1"/>
  <c r="CG42" i="14" s="1"/>
  <c r="AU112" i="14"/>
  <c r="AU110" i="14" s="1"/>
  <c r="AU113" i="14"/>
  <c r="AU150" i="14"/>
  <c r="AV3" i="14"/>
  <c r="AW4" i="14" s="1"/>
  <c r="AX5" i="14" s="1"/>
  <c r="AY6" i="14" s="1"/>
  <c r="AZ7" i="14" s="1"/>
  <c r="BA8" i="14" s="1"/>
  <c r="BB9" i="14" s="1"/>
  <c r="BC10" i="14" s="1"/>
  <c r="BD11" i="14" s="1"/>
  <c r="BE12" i="14" s="1"/>
  <c r="BF13" i="14" s="1"/>
  <c r="BG14" i="14" s="1"/>
  <c r="BH15" i="14" s="1"/>
  <c r="BI16" i="14" s="1"/>
  <c r="AZ45" i="14"/>
  <c r="AV43" i="14"/>
  <c r="AU115" i="14"/>
  <c r="AU151" i="14"/>
  <c r="AV2" i="14"/>
  <c r="BI2" i="14"/>
  <c r="BI17" i="14"/>
  <c r="BJ18" i="14" s="1"/>
  <c r="BK19" i="14" s="1"/>
  <c r="BL20" i="14" s="1"/>
  <c r="BM21" i="14" s="1"/>
  <c r="BN22" i="14" s="1"/>
  <c r="CG43" i="14"/>
  <c r="CH44" i="14" s="1"/>
  <c r="CI45" i="14" s="1"/>
  <c r="CJ46" i="14" s="1"/>
  <c r="CK47" i="14" s="1"/>
  <c r="CL48" i="14" s="1"/>
  <c r="CM49" i="14" s="1"/>
  <c r="CN50" i="14" s="1"/>
  <c r="CO51" i="14" s="1"/>
  <c r="CP52" i="14" s="1"/>
  <c r="CQ53" i="14" s="1"/>
  <c r="CR54" i="14" s="1"/>
  <c r="CS55" i="14" s="1"/>
  <c r="CT56" i="14" s="1"/>
  <c r="CU57" i="14" s="1"/>
  <c r="CV58" i="14" s="1"/>
  <c r="CW59" i="14" s="1"/>
  <c r="CX60" i="14" s="1"/>
  <c r="CY61" i="14" s="1"/>
  <c r="CZ62" i="14" s="1"/>
  <c r="CF115" i="14"/>
  <c r="DS83" i="14"/>
  <c r="DT84" i="14" s="1"/>
  <c r="DU85" i="14" s="1"/>
  <c r="DV86" i="14" s="1"/>
  <c r="DW87" i="14" s="1"/>
  <c r="DX88" i="14" s="1"/>
  <c r="DY89" i="14" s="1"/>
  <c r="DZ90" i="14" s="1"/>
  <c r="EA91" i="14" s="1"/>
  <c r="EB92" i="14" s="1"/>
  <c r="EC93" i="14" s="1"/>
  <c r="ED94" i="14" s="1"/>
  <c r="EE95" i="14" s="1"/>
  <c r="EF96" i="14" s="1"/>
  <c r="EG97" i="14" s="1"/>
  <c r="EH98" i="14" s="1"/>
  <c r="EI99" i="14" s="1"/>
  <c r="EJ100" i="14" s="1"/>
  <c r="EK101" i="14" s="1"/>
  <c r="EL102" i="14" s="1"/>
  <c r="EM103" i="14" s="1"/>
  <c r="EN104" i="14" s="1"/>
  <c r="EO105" i="14" s="1"/>
  <c r="EP106" i="14" s="1"/>
  <c r="EQ107" i="14" s="1"/>
  <c r="BK50" i="14"/>
  <c r="BP53" i="14"/>
  <c r="CZ63" i="14"/>
  <c r="DA64" i="14" s="1"/>
  <c r="DB65" i="14" s="1"/>
  <c r="DC66" i="14" s="1"/>
  <c r="DD67" i="14" s="1"/>
  <c r="DE68" i="14" s="1"/>
  <c r="DF69" i="14" s="1"/>
  <c r="DG70" i="14" s="1"/>
  <c r="DH71" i="14" s="1"/>
  <c r="DI72" i="14" s="1"/>
  <c r="DJ73" i="14" s="1"/>
  <c r="DK74" i="14" s="1"/>
  <c r="DL75" i="14" s="1"/>
  <c r="DM76" i="14" s="1"/>
  <c r="DN77" i="14" s="1"/>
  <c r="DO78" i="14" s="1"/>
  <c r="DP79" i="14" s="1"/>
  <c r="DQ80" i="14" s="1"/>
  <c r="DR81" i="14" s="1"/>
  <c r="DS82" i="14" s="1"/>
  <c r="CY116" i="14"/>
  <c r="BA46" i="14" l="1"/>
  <c r="BJ17" i="14"/>
  <c r="BK18" i="14" s="1"/>
  <c r="BL19" i="14" s="1"/>
  <c r="BM20" i="14" s="1"/>
  <c r="BN21" i="14" s="1"/>
  <c r="BO22" i="14" s="1"/>
  <c r="BJ2" i="14"/>
  <c r="AW44" i="14"/>
  <c r="AV115" i="14"/>
  <c r="AV151" i="14"/>
  <c r="AW2" i="14"/>
  <c r="BO23" i="14"/>
  <c r="BP24" i="14" s="1"/>
  <c r="BQ25" i="14" s="1"/>
  <c r="BR26" i="14" s="1"/>
  <c r="BS27" i="14" s="1"/>
  <c r="BT28" i="14" s="1"/>
  <c r="BU29" i="14" s="1"/>
  <c r="BV30" i="14" s="1"/>
  <c r="BW31" i="14" s="1"/>
  <c r="BX32" i="14" s="1"/>
  <c r="BY33" i="14" s="1"/>
  <c r="BZ34" i="14" s="1"/>
  <c r="CA35" i="14" s="1"/>
  <c r="CB36" i="14" s="1"/>
  <c r="CC37" i="14" s="1"/>
  <c r="CD38" i="14" s="1"/>
  <c r="CE39" i="14" s="1"/>
  <c r="CF40" i="14" s="1"/>
  <c r="CG41" i="14" s="1"/>
  <c r="CH42" i="14" s="1"/>
  <c r="BN114" i="14"/>
  <c r="BL51" i="14"/>
  <c r="BJ3" i="14"/>
  <c r="BK4" i="14" s="1"/>
  <c r="BL5" i="14" s="1"/>
  <c r="BM6" i="14" s="1"/>
  <c r="BN7" i="14" s="1"/>
  <c r="BO8" i="14" s="1"/>
  <c r="BP9" i="14" s="1"/>
  <c r="BQ10" i="14" s="1"/>
  <c r="BR11" i="14" s="1"/>
  <c r="BS12" i="14" s="1"/>
  <c r="BT13" i="14" s="1"/>
  <c r="BU14" i="14" s="1"/>
  <c r="BV15" i="14" s="1"/>
  <c r="BW16" i="14" s="1"/>
  <c r="AV112" i="14"/>
  <c r="AV110" i="14" s="1"/>
  <c r="AV150" i="14"/>
  <c r="AW3" i="14"/>
  <c r="AX4" i="14" s="1"/>
  <c r="AY5" i="14" s="1"/>
  <c r="AZ6" i="14" s="1"/>
  <c r="BA7" i="14" s="1"/>
  <c r="BB8" i="14" s="1"/>
  <c r="BC9" i="14" s="1"/>
  <c r="BD10" i="14" s="1"/>
  <c r="BE11" i="14" s="1"/>
  <c r="BF12" i="14" s="1"/>
  <c r="BG13" i="14" s="1"/>
  <c r="BH14" i="14" s="1"/>
  <c r="BI15" i="14" s="1"/>
  <c r="BJ16" i="14" s="1"/>
  <c r="AV113" i="14"/>
  <c r="CH43" i="14"/>
  <c r="CI44" i="14" s="1"/>
  <c r="CJ45" i="14" s="1"/>
  <c r="CK46" i="14" s="1"/>
  <c r="CL47" i="14" s="1"/>
  <c r="CM48" i="14" s="1"/>
  <c r="CN49" i="14" s="1"/>
  <c r="CO50" i="14" s="1"/>
  <c r="CP51" i="14" s="1"/>
  <c r="CQ52" i="14" s="1"/>
  <c r="CR53" i="14" s="1"/>
  <c r="CS54" i="14" s="1"/>
  <c r="CT55" i="14" s="1"/>
  <c r="CU56" i="14" s="1"/>
  <c r="CV57" i="14" s="1"/>
  <c r="CW58" i="14" s="1"/>
  <c r="CX59" i="14" s="1"/>
  <c r="CY60" i="14" s="1"/>
  <c r="CZ61" i="14" s="1"/>
  <c r="DA62" i="14" s="1"/>
  <c r="CG115" i="14"/>
  <c r="BQ54" i="14"/>
  <c r="DA63" i="14"/>
  <c r="DB64" i="14" s="1"/>
  <c r="DC65" i="14" s="1"/>
  <c r="DD66" i="14" s="1"/>
  <c r="DE67" i="14" s="1"/>
  <c r="DF68" i="14" s="1"/>
  <c r="DG69" i="14" s="1"/>
  <c r="DH70" i="14" s="1"/>
  <c r="DI71" i="14" s="1"/>
  <c r="DJ72" i="14" s="1"/>
  <c r="DK73" i="14" s="1"/>
  <c r="DL74" i="14" s="1"/>
  <c r="DM75" i="14" s="1"/>
  <c r="DN76" i="14" s="1"/>
  <c r="DO77" i="14" s="1"/>
  <c r="DP78" i="14" s="1"/>
  <c r="DQ79" i="14" s="1"/>
  <c r="DR80" i="14" s="1"/>
  <c r="DS81" i="14" s="1"/>
  <c r="DT82" i="14" s="1"/>
  <c r="CZ116" i="14"/>
  <c r="DT83" i="14"/>
  <c r="DU84" i="14" s="1"/>
  <c r="DV85" i="14" s="1"/>
  <c r="DW86" i="14" s="1"/>
  <c r="DX87" i="14" s="1"/>
  <c r="DY88" i="14" s="1"/>
  <c r="DZ89" i="14" s="1"/>
  <c r="EA90" i="14" s="1"/>
  <c r="EB91" i="14" s="1"/>
  <c r="EC92" i="14" s="1"/>
  <c r="ED93" i="14" s="1"/>
  <c r="EE94" i="14" s="1"/>
  <c r="EF95" i="14" s="1"/>
  <c r="EG96" i="14" s="1"/>
  <c r="EH97" i="14" s="1"/>
  <c r="EI98" i="14" s="1"/>
  <c r="EJ99" i="14" s="1"/>
  <c r="EK100" i="14" s="1"/>
  <c r="EL101" i="14" s="1"/>
  <c r="EM102" i="14" s="1"/>
  <c r="EN103" i="14" s="1"/>
  <c r="EO104" i="14" s="1"/>
  <c r="EP105" i="14" s="1"/>
  <c r="EQ106" i="14" s="1"/>
  <c r="ER107" i="14" s="1"/>
  <c r="DS117" i="14"/>
  <c r="BK2" i="14" l="1"/>
  <c r="BK17" i="14"/>
  <c r="BL18" i="14" s="1"/>
  <c r="BM19" i="14" s="1"/>
  <c r="BN20" i="14" s="1"/>
  <c r="BO21" i="14" s="1"/>
  <c r="BP22" i="14" s="1"/>
  <c r="AW113" i="14"/>
  <c r="AW150" i="14"/>
  <c r="AX3" i="14"/>
  <c r="AY4" i="14" s="1"/>
  <c r="AZ5" i="14" s="1"/>
  <c r="BA6" i="14" s="1"/>
  <c r="BB7" i="14" s="1"/>
  <c r="BC8" i="14" s="1"/>
  <c r="BD9" i="14" s="1"/>
  <c r="BE10" i="14" s="1"/>
  <c r="BF11" i="14" s="1"/>
  <c r="BG12" i="14" s="1"/>
  <c r="BH13" i="14" s="1"/>
  <c r="BI14" i="14" s="1"/>
  <c r="BJ15" i="14" s="1"/>
  <c r="BK16" i="14" s="1"/>
  <c r="AW112" i="14"/>
  <c r="AW110" i="14" s="1"/>
  <c r="CI43" i="14"/>
  <c r="CJ44" i="14" s="1"/>
  <c r="CK45" i="14" s="1"/>
  <c r="CL46" i="14" s="1"/>
  <c r="CM47" i="14" s="1"/>
  <c r="CN48" i="14" s="1"/>
  <c r="CO49" i="14" s="1"/>
  <c r="CP50" i="14" s="1"/>
  <c r="CQ51" i="14" s="1"/>
  <c r="CR52" i="14" s="1"/>
  <c r="CS53" i="14" s="1"/>
  <c r="CT54" i="14" s="1"/>
  <c r="CU55" i="14" s="1"/>
  <c r="CV56" i="14" s="1"/>
  <c r="CW57" i="14" s="1"/>
  <c r="CX58" i="14" s="1"/>
  <c r="CY59" i="14" s="1"/>
  <c r="CZ60" i="14" s="1"/>
  <c r="DA61" i="14" s="1"/>
  <c r="DB62" i="14" s="1"/>
  <c r="CH115" i="14"/>
  <c r="AX45" i="14"/>
  <c r="AW115" i="14"/>
  <c r="AX2" i="14"/>
  <c r="AW151" i="14"/>
  <c r="BK3" i="14"/>
  <c r="BL4" i="14" s="1"/>
  <c r="BM5" i="14" s="1"/>
  <c r="BN6" i="14" s="1"/>
  <c r="BO7" i="14" s="1"/>
  <c r="BP8" i="14" s="1"/>
  <c r="BQ9" i="14" s="1"/>
  <c r="BR10" i="14" s="1"/>
  <c r="BS11" i="14" s="1"/>
  <c r="BT12" i="14" s="1"/>
  <c r="BU13" i="14" s="1"/>
  <c r="BV14" i="14" s="1"/>
  <c r="BW15" i="14" s="1"/>
  <c r="BX16" i="14" s="1"/>
  <c r="BO114" i="14"/>
  <c r="BP23" i="14"/>
  <c r="BQ24" i="14" s="1"/>
  <c r="BR25" i="14" s="1"/>
  <c r="BS26" i="14" s="1"/>
  <c r="BT27" i="14" s="1"/>
  <c r="BU28" i="14" s="1"/>
  <c r="BV29" i="14" s="1"/>
  <c r="BW30" i="14" s="1"/>
  <c r="BX31" i="14" s="1"/>
  <c r="BY32" i="14" s="1"/>
  <c r="BZ33" i="14" s="1"/>
  <c r="CA34" i="14" s="1"/>
  <c r="CB35" i="14" s="1"/>
  <c r="CC36" i="14" s="1"/>
  <c r="CD37" i="14" s="1"/>
  <c r="CE38" i="14" s="1"/>
  <c r="CF39" i="14" s="1"/>
  <c r="CG40" i="14" s="1"/>
  <c r="CH41" i="14" s="1"/>
  <c r="CI42" i="14" s="1"/>
  <c r="DB63" i="14"/>
  <c r="DC64" i="14" s="1"/>
  <c r="DD65" i="14" s="1"/>
  <c r="DE66" i="14" s="1"/>
  <c r="DF67" i="14" s="1"/>
  <c r="DG68" i="14" s="1"/>
  <c r="DH69" i="14" s="1"/>
  <c r="DI70" i="14" s="1"/>
  <c r="DJ71" i="14" s="1"/>
  <c r="DK72" i="14" s="1"/>
  <c r="DL73" i="14" s="1"/>
  <c r="DM74" i="14" s="1"/>
  <c r="DN75" i="14" s="1"/>
  <c r="DO76" i="14" s="1"/>
  <c r="DP77" i="14" s="1"/>
  <c r="DQ78" i="14" s="1"/>
  <c r="DR79" i="14" s="1"/>
  <c r="DS80" i="14" s="1"/>
  <c r="DT81" i="14" s="1"/>
  <c r="DU82" i="14" s="1"/>
  <c r="DA116" i="14"/>
  <c r="BX17" i="14"/>
  <c r="BY18" i="14" s="1"/>
  <c r="BZ19" i="14" s="1"/>
  <c r="CA20" i="14" s="1"/>
  <c r="CB21" i="14" s="1"/>
  <c r="CC22" i="14" s="1"/>
  <c r="BR55" i="14"/>
  <c r="DU83" i="14"/>
  <c r="DV84" i="14" s="1"/>
  <c r="DW85" i="14" s="1"/>
  <c r="DX86" i="14" s="1"/>
  <c r="DY87" i="14" s="1"/>
  <c r="DZ88" i="14" s="1"/>
  <c r="EA89" i="14" s="1"/>
  <c r="EB90" i="14" s="1"/>
  <c r="EC91" i="14" s="1"/>
  <c r="ED92" i="14" s="1"/>
  <c r="EE93" i="14" s="1"/>
  <c r="EF94" i="14" s="1"/>
  <c r="EG95" i="14" s="1"/>
  <c r="EH96" i="14" s="1"/>
  <c r="EI97" i="14" s="1"/>
  <c r="EJ98" i="14" s="1"/>
  <c r="EK99" i="14" s="1"/>
  <c r="EL100" i="14" s="1"/>
  <c r="EM101" i="14" s="1"/>
  <c r="EN102" i="14" s="1"/>
  <c r="EO103" i="14" s="1"/>
  <c r="EP104" i="14" s="1"/>
  <c r="EQ105" i="14" s="1"/>
  <c r="ER106" i="14" s="1"/>
  <c r="ES107" i="14" s="1"/>
  <c r="DT117" i="14"/>
  <c r="BM52" i="14"/>
  <c r="BB47" i="14"/>
  <c r="DC63" i="14" l="1"/>
  <c r="DD64" i="14" s="1"/>
  <c r="DE65" i="14" s="1"/>
  <c r="DF66" i="14" s="1"/>
  <c r="DG67" i="14" s="1"/>
  <c r="DH68" i="14" s="1"/>
  <c r="DI69" i="14" s="1"/>
  <c r="DJ70" i="14" s="1"/>
  <c r="DK71" i="14" s="1"/>
  <c r="DL72" i="14" s="1"/>
  <c r="DM73" i="14" s="1"/>
  <c r="DN74" i="14" s="1"/>
  <c r="DO75" i="14" s="1"/>
  <c r="DP76" i="14" s="1"/>
  <c r="DQ77" i="14" s="1"/>
  <c r="DR78" i="14" s="1"/>
  <c r="DS79" i="14" s="1"/>
  <c r="DT80" i="14" s="1"/>
  <c r="DU81" i="14" s="1"/>
  <c r="DV82" i="14" s="1"/>
  <c r="DB116" i="14"/>
  <c r="DV83" i="14"/>
  <c r="DW84" i="14" s="1"/>
  <c r="DX85" i="14" s="1"/>
  <c r="DY86" i="14" s="1"/>
  <c r="DZ87" i="14" s="1"/>
  <c r="EA88" i="14" s="1"/>
  <c r="EB89" i="14" s="1"/>
  <c r="EC90" i="14" s="1"/>
  <c r="ED91" i="14" s="1"/>
  <c r="EE92" i="14" s="1"/>
  <c r="EF93" i="14" s="1"/>
  <c r="EG94" i="14" s="1"/>
  <c r="EH95" i="14" s="1"/>
  <c r="EI96" i="14" s="1"/>
  <c r="EJ97" i="14" s="1"/>
  <c r="EK98" i="14" s="1"/>
  <c r="EL99" i="14" s="1"/>
  <c r="EM100" i="14" s="1"/>
  <c r="EN101" i="14" s="1"/>
  <c r="EO102" i="14" s="1"/>
  <c r="EP103" i="14" s="1"/>
  <c r="EQ104" i="14" s="1"/>
  <c r="ER105" i="14" s="1"/>
  <c r="ES106" i="14" s="1"/>
  <c r="ET107" i="14" s="1"/>
  <c r="DU117" i="14"/>
  <c r="AY46" i="14"/>
  <c r="AX151" i="14"/>
  <c r="AY2" i="14"/>
  <c r="AX115" i="14"/>
  <c r="CJ43" i="14"/>
  <c r="CK44" i="14" s="1"/>
  <c r="CL45" i="14" s="1"/>
  <c r="CM46" i="14" s="1"/>
  <c r="CN47" i="14" s="1"/>
  <c r="CO48" i="14" s="1"/>
  <c r="CP49" i="14" s="1"/>
  <c r="CQ50" i="14" s="1"/>
  <c r="CR51" i="14" s="1"/>
  <c r="CS52" i="14" s="1"/>
  <c r="CT53" i="14" s="1"/>
  <c r="CU54" i="14" s="1"/>
  <c r="CV55" i="14" s="1"/>
  <c r="CW56" i="14" s="1"/>
  <c r="CX57" i="14" s="1"/>
  <c r="CY58" i="14" s="1"/>
  <c r="CZ59" i="14" s="1"/>
  <c r="DA60" i="14" s="1"/>
  <c r="DB61" i="14" s="1"/>
  <c r="DC62" i="14" s="1"/>
  <c r="CI115" i="14"/>
  <c r="AY3" i="14"/>
  <c r="AZ4" i="14" s="1"/>
  <c r="BA5" i="14" s="1"/>
  <c r="BB6" i="14" s="1"/>
  <c r="BC7" i="14" s="1"/>
  <c r="BD8" i="14" s="1"/>
  <c r="BE9" i="14" s="1"/>
  <c r="BF10" i="14" s="1"/>
  <c r="BG11" i="14" s="1"/>
  <c r="BH12" i="14" s="1"/>
  <c r="BI13" i="14" s="1"/>
  <c r="BJ14" i="14" s="1"/>
  <c r="BK15" i="14" s="1"/>
  <c r="BL16" i="14" s="1"/>
  <c r="AX113" i="14"/>
  <c r="AX112" i="14"/>
  <c r="AX110" i="14" s="1"/>
  <c r="AX150" i="14"/>
  <c r="CD23" i="14"/>
  <c r="CE24" i="14" s="1"/>
  <c r="CF25" i="14" s="1"/>
  <c r="CG26" i="14" s="1"/>
  <c r="CH27" i="14" s="1"/>
  <c r="CI28" i="14" s="1"/>
  <c r="CJ29" i="14" s="1"/>
  <c r="CK30" i="14" s="1"/>
  <c r="CL31" i="14" s="1"/>
  <c r="CM32" i="14" s="1"/>
  <c r="CN33" i="14" s="1"/>
  <c r="CO34" i="14" s="1"/>
  <c r="CP35" i="14" s="1"/>
  <c r="CQ36" i="14" s="1"/>
  <c r="CR37" i="14" s="1"/>
  <c r="CS38" i="14" s="1"/>
  <c r="CT39" i="14" s="1"/>
  <c r="CU40" i="14" s="1"/>
  <c r="CV41" i="14" s="1"/>
  <c r="CW42" i="14" s="1"/>
  <c r="BL2" i="14"/>
  <c r="BL17" i="14"/>
  <c r="BM18" i="14" s="1"/>
  <c r="BN19" i="14" s="1"/>
  <c r="BO20" i="14" s="1"/>
  <c r="BP21" i="14" s="1"/>
  <c r="BQ22" i="14" s="1"/>
  <c r="BC48" i="14"/>
  <c r="BN53" i="14"/>
  <c r="BQ23" i="14"/>
  <c r="BR24" i="14" s="1"/>
  <c r="BS25" i="14" s="1"/>
  <c r="BT26" i="14" s="1"/>
  <c r="BU27" i="14" s="1"/>
  <c r="BV28" i="14" s="1"/>
  <c r="BW29" i="14" s="1"/>
  <c r="BX30" i="14" s="1"/>
  <c r="BY31" i="14" s="1"/>
  <c r="BZ32" i="14" s="1"/>
  <c r="CA33" i="14" s="1"/>
  <c r="CB34" i="14" s="1"/>
  <c r="CC35" i="14" s="1"/>
  <c r="CD36" i="14" s="1"/>
  <c r="CE37" i="14" s="1"/>
  <c r="CF38" i="14" s="1"/>
  <c r="CG39" i="14" s="1"/>
  <c r="CH40" i="14" s="1"/>
  <c r="CI41" i="14" s="1"/>
  <c r="CJ42" i="14" s="1"/>
  <c r="BP114" i="14"/>
  <c r="BS56" i="14"/>
  <c r="BY17" i="14"/>
  <c r="BZ18" i="14" s="1"/>
  <c r="CA19" i="14" s="1"/>
  <c r="CB20" i="14" s="1"/>
  <c r="CC21" i="14" s="1"/>
  <c r="CD22" i="14" s="1"/>
  <c r="BL3" i="14"/>
  <c r="BM4" i="14" s="1"/>
  <c r="BN5" i="14" s="1"/>
  <c r="BO6" i="14" s="1"/>
  <c r="BP7" i="14" s="1"/>
  <c r="BQ8" i="14" s="1"/>
  <c r="BR9" i="14" s="1"/>
  <c r="BS10" i="14" s="1"/>
  <c r="BT11" i="14" s="1"/>
  <c r="BU12" i="14" s="1"/>
  <c r="BV13" i="14" s="1"/>
  <c r="BW14" i="14" s="1"/>
  <c r="BX15" i="14" s="1"/>
  <c r="BY16" i="14" s="1"/>
  <c r="BM2" i="14" l="1"/>
  <c r="BM17" i="14"/>
  <c r="BN18" i="14" s="1"/>
  <c r="BO19" i="14" s="1"/>
  <c r="BP20" i="14" s="1"/>
  <c r="BQ21" i="14" s="1"/>
  <c r="BR22" i="14" s="1"/>
  <c r="AY150" i="14"/>
  <c r="AZ3" i="14"/>
  <c r="BA4" i="14" s="1"/>
  <c r="BB5" i="14" s="1"/>
  <c r="BC6" i="14" s="1"/>
  <c r="BD7" i="14" s="1"/>
  <c r="BE8" i="14" s="1"/>
  <c r="BF9" i="14" s="1"/>
  <c r="BG10" i="14" s="1"/>
  <c r="BH11" i="14" s="1"/>
  <c r="BI12" i="14" s="1"/>
  <c r="BJ13" i="14" s="1"/>
  <c r="BK14" i="14" s="1"/>
  <c r="BL15" i="14" s="1"/>
  <c r="BM16" i="14" s="1"/>
  <c r="AY112" i="14"/>
  <c r="AY110" i="14" s="1"/>
  <c r="AY113" i="14"/>
  <c r="BZ17" i="14"/>
  <c r="CA18" i="14" s="1"/>
  <c r="CB19" i="14" s="1"/>
  <c r="CC20" i="14" s="1"/>
  <c r="CD21" i="14" s="1"/>
  <c r="CE22" i="14" s="1"/>
  <c r="BR23" i="14"/>
  <c r="BS24" i="14" s="1"/>
  <c r="BT25" i="14" s="1"/>
  <c r="BU26" i="14" s="1"/>
  <c r="BV27" i="14" s="1"/>
  <c r="BW28" i="14" s="1"/>
  <c r="BX29" i="14" s="1"/>
  <c r="BY30" i="14" s="1"/>
  <c r="BZ31" i="14" s="1"/>
  <c r="CA32" i="14" s="1"/>
  <c r="CB33" i="14" s="1"/>
  <c r="CC34" i="14" s="1"/>
  <c r="CD35" i="14" s="1"/>
  <c r="CE36" i="14" s="1"/>
  <c r="CF37" i="14" s="1"/>
  <c r="CG38" i="14" s="1"/>
  <c r="CH39" i="14" s="1"/>
  <c r="CI40" i="14" s="1"/>
  <c r="CJ41" i="14" s="1"/>
  <c r="CK42" i="14" s="1"/>
  <c r="BQ114" i="14"/>
  <c r="BO54" i="14"/>
  <c r="BD49" i="14"/>
  <c r="AZ47" i="14"/>
  <c r="AZ2" i="14"/>
  <c r="AY151" i="14"/>
  <c r="AY115" i="14"/>
  <c r="DD63" i="14"/>
  <c r="DE64" i="14" s="1"/>
  <c r="DF65" i="14" s="1"/>
  <c r="DG66" i="14" s="1"/>
  <c r="DH67" i="14" s="1"/>
  <c r="DI68" i="14" s="1"/>
  <c r="DJ69" i="14" s="1"/>
  <c r="DK70" i="14" s="1"/>
  <c r="DL71" i="14" s="1"/>
  <c r="DM72" i="14" s="1"/>
  <c r="DN73" i="14" s="1"/>
  <c r="DO74" i="14" s="1"/>
  <c r="DP75" i="14" s="1"/>
  <c r="DQ76" i="14" s="1"/>
  <c r="DR77" i="14" s="1"/>
  <c r="DS78" i="14" s="1"/>
  <c r="DT79" i="14" s="1"/>
  <c r="DU80" i="14" s="1"/>
  <c r="DV81" i="14" s="1"/>
  <c r="DW82" i="14" s="1"/>
  <c r="DC116" i="14"/>
  <c r="CE23" i="14"/>
  <c r="CF24" i="14" s="1"/>
  <c r="CG25" i="14" s="1"/>
  <c r="CH26" i="14" s="1"/>
  <c r="CI27" i="14" s="1"/>
  <c r="CJ28" i="14" s="1"/>
  <c r="CK29" i="14" s="1"/>
  <c r="CL30" i="14" s="1"/>
  <c r="CM31" i="14" s="1"/>
  <c r="CN32" i="14" s="1"/>
  <c r="CO33" i="14" s="1"/>
  <c r="CP34" i="14" s="1"/>
  <c r="CQ35" i="14" s="1"/>
  <c r="CR36" i="14" s="1"/>
  <c r="CS37" i="14" s="1"/>
  <c r="CT38" i="14" s="1"/>
  <c r="CU39" i="14" s="1"/>
  <c r="CV40" i="14" s="1"/>
  <c r="CW41" i="14" s="1"/>
  <c r="CX42" i="14" s="1"/>
  <c r="BM3" i="14"/>
  <c r="BN4" i="14" s="1"/>
  <c r="BO5" i="14" s="1"/>
  <c r="BP6" i="14" s="1"/>
  <c r="BQ7" i="14" s="1"/>
  <c r="BR8" i="14" s="1"/>
  <c r="BS9" i="14" s="1"/>
  <c r="BT10" i="14" s="1"/>
  <c r="BU11" i="14" s="1"/>
  <c r="BV12" i="14" s="1"/>
  <c r="BW13" i="14" s="1"/>
  <c r="BX14" i="14" s="1"/>
  <c r="BY15" i="14" s="1"/>
  <c r="BZ16" i="14" s="1"/>
  <c r="BT57" i="14"/>
  <c r="CX43" i="14"/>
  <c r="CY44" i="14" s="1"/>
  <c r="CZ45" i="14" s="1"/>
  <c r="DA46" i="14" s="1"/>
  <c r="DB47" i="14" s="1"/>
  <c r="DC48" i="14" s="1"/>
  <c r="DD49" i="14" s="1"/>
  <c r="DE50" i="14" s="1"/>
  <c r="DF51" i="14" s="1"/>
  <c r="DG52" i="14" s="1"/>
  <c r="DH53" i="14" s="1"/>
  <c r="DI54" i="14" s="1"/>
  <c r="DJ55" i="14" s="1"/>
  <c r="DK56" i="14" s="1"/>
  <c r="DL57" i="14" s="1"/>
  <c r="DM58" i="14" s="1"/>
  <c r="DN59" i="14" s="1"/>
  <c r="DO60" i="14" s="1"/>
  <c r="DP61" i="14" s="1"/>
  <c r="DQ62" i="14" s="1"/>
  <c r="CK43" i="14"/>
  <c r="CL44" i="14" s="1"/>
  <c r="CM45" i="14" s="1"/>
  <c r="CN46" i="14" s="1"/>
  <c r="CO47" i="14" s="1"/>
  <c r="CP48" i="14" s="1"/>
  <c r="CQ49" i="14" s="1"/>
  <c r="CR50" i="14" s="1"/>
  <c r="CS51" i="14" s="1"/>
  <c r="CT52" i="14" s="1"/>
  <c r="CU53" i="14" s="1"/>
  <c r="CV54" i="14" s="1"/>
  <c r="CW55" i="14" s="1"/>
  <c r="CX56" i="14" s="1"/>
  <c r="CY57" i="14" s="1"/>
  <c r="CZ58" i="14" s="1"/>
  <c r="DA59" i="14" s="1"/>
  <c r="DB60" i="14" s="1"/>
  <c r="DC61" i="14" s="1"/>
  <c r="DD62" i="14" s="1"/>
  <c r="CJ115" i="14"/>
  <c r="DV117" i="14"/>
  <c r="DW83" i="14"/>
  <c r="DX84" i="14" s="1"/>
  <c r="DY85" i="14" s="1"/>
  <c r="DZ86" i="14" s="1"/>
  <c r="EA87" i="14" s="1"/>
  <c r="EB88" i="14" s="1"/>
  <c r="EC89" i="14" s="1"/>
  <c r="ED90" i="14" s="1"/>
  <c r="EE91" i="14" s="1"/>
  <c r="EF92" i="14" s="1"/>
  <c r="EG93" i="14" s="1"/>
  <c r="EH94" i="14" s="1"/>
  <c r="EI95" i="14" s="1"/>
  <c r="EJ96" i="14" s="1"/>
  <c r="EK97" i="14" s="1"/>
  <c r="EL98" i="14" s="1"/>
  <c r="EM99" i="14" s="1"/>
  <c r="EN100" i="14" s="1"/>
  <c r="EO101" i="14" s="1"/>
  <c r="EP102" i="14" s="1"/>
  <c r="EQ103" i="14" s="1"/>
  <c r="ER104" i="14" s="1"/>
  <c r="ES105" i="14" s="1"/>
  <c r="ET106" i="14" s="1"/>
  <c r="EU107" i="14" s="1"/>
  <c r="CY43" i="14" l="1"/>
  <c r="CZ44" i="14" s="1"/>
  <c r="DA45" i="14" s="1"/>
  <c r="DB46" i="14" s="1"/>
  <c r="DC47" i="14" s="1"/>
  <c r="DD48" i="14" s="1"/>
  <c r="DE49" i="14" s="1"/>
  <c r="DF50" i="14" s="1"/>
  <c r="DG51" i="14" s="1"/>
  <c r="DH52" i="14" s="1"/>
  <c r="DI53" i="14" s="1"/>
  <c r="DJ54" i="14" s="1"/>
  <c r="DK55" i="14" s="1"/>
  <c r="DL56" i="14" s="1"/>
  <c r="DM57" i="14" s="1"/>
  <c r="DN58" i="14" s="1"/>
  <c r="DO59" i="14" s="1"/>
  <c r="DP60" i="14" s="1"/>
  <c r="DQ61" i="14" s="1"/>
  <c r="DR62" i="14" s="1"/>
  <c r="BP55" i="14"/>
  <c r="DE63" i="14"/>
  <c r="DF64" i="14" s="1"/>
  <c r="DG65" i="14" s="1"/>
  <c r="DH66" i="14" s="1"/>
  <c r="DI67" i="14" s="1"/>
  <c r="DJ68" i="14" s="1"/>
  <c r="DK69" i="14" s="1"/>
  <c r="DL70" i="14" s="1"/>
  <c r="DM71" i="14" s="1"/>
  <c r="DN72" i="14" s="1"/>
  <c r="DO73" i="14" s="1"/>
  <c r="DP74" i="14" s="1"/>
  <c r="DQ75" i="14" s="1"/>
  <c r="DR76" i="14" s="1"/>
  <c r="DS77" i="14" s="1"/>
  <c r="DT78" i="14" s="1"/>
  <c r="DU79" i="14" s="1"/>
  <c r="DV80" i="14" s="1"/>
  <c r="DW81" i="14" s="1"/>
  <c r="DX82" i="14" s="1"/>
  <c r="DD116" i="14"/>
  <c r="CF23" i="14"/>
  <c r="CG24" i="14" s="1"/>
  <c r="CH25" i="14" s="1"/>
  <c r="CI26" i="14" s="1"/>
  <c r="CJ27" i="14" s="1"/>
  <c r="CK28" i="14" s="1"/>
  <c r="CL29" i="14" s="1"/>
  <c r="CM30" i="14" s="1"/>
  <c r="CN31" i="14" s="1"/>
  <c r="CO32" i="14" s="1"/>
  <c r="CP33" i="14" s="1"/>
  <c r="CQ34" i="14" s="1"/>
  <c r="CR35" i="14" s="1"/>
  <c r="CS36" i="14" s="1"/>
  <c r="CT37" i="14" s="1"/>
  <c r="CU38" i="14" s="1"/>
  <c r="CV39" i="14" s="1"/>
  <c r="CW40" i="14" s="1"/>
  <c r="CX41" i="14" s="1"/>
  <c r="CY42" i="14" s="1"/>
  <c r="CL43" i="14"/>
  <c r="CM44" i="14" s="1"/>
  <c r="CN45" i="14" s="1"/>
  <c r="CO46" i="14" s="1"/>
  <c r="CP47" i="14" s="1"/>
  <c r="CQ48" i="14" s="1"/>
  <c r="CR49" i="14" s="1"/>
  <c r="CS50" i="14" s="1"/>
  <c r="CT51" i="14" s="1"/>
  <c r="CU52" i="14" s="1"/>
  <c r="CV53" i="14" s="1"/>
  <c r="CW54" i="14" s="1"/>
  <c r="CX55" i="14" s="1"/>
  <c r="CY56" i="14" s="1"/>
  <c r="CZ57" i="14" s="1"/>
  <c r="DA58" i="14" s="1"/>
  <c r="DB59" i="14" s="1"/>
  <c r="DC60" i="14" s="1"/>
  <c r="DD61" i="14" s="1"/>
  <c r="DE62" i="14" s="1"/>
  <c r="CK115" i="14"/>
  <c r="BA48" i="14"/>
  <c r="AZ115" i="14"/>
  <c r="AZ151" i="14"/>
  <c r="BA2" i="14"/>
  <c r="DX83" i="14"/>
  <c r="DY84" i="14" s="1"/>
  <c r="DZ85" i="14" s="1"/>
  <c r="EA86" i="14" s="1"/>
  <c r="EB87" i="14" s="1"/>
  <c r="EC88" i="14" s="1"/>
  <c r="ED89" i="14" s="1"/>
  <c r="EE90" i="14" s="1"/>
  <c r="EF91" i="14" s="1"/>
  <c r="EG92" i="14" s="1"/>
  <c r="EH93" i="14" s="1"/>
  <c r="EI94" i="14" s="1"/>
  <c r="EJ95" i="14" s="1"/>
  <c r="EK96" i="14" s="1"/>
  <c r="EL97" i="14" s="1"/>
  <c r="EM98" i="14" s="1"/>
  <c r="EN99" i="14" s="1"/>
  <c r="EO100" i="14" s="1"/>
  <c r="EP101" i="14" s="1"/>
  <c r="EQ102" i="14" s="1"/>
  <c r="ER103" i="14" s="1"/>
  <c r="ES104" i="14" s="1"/>
  <c r="ET105" i="14" s="1"/>
  <c r="EU106" i="14" s="1"/>
  <c r="EV107" i="14" s="1"/>
  <c r="DW117" i="14"/>
  <c r="BN2" i="14"/>
  <c r="BN17" i="14"/>
  <c r="BO18" i="14" s="1"/>
  <c r="BP19" i="14" s="1"/>
  <c r="BQ20" i="14" s="1"/>
  <c r="BR21" i="14" s="1"/>
  <c r="BS22" i="14" s="1"/>
  <c r="AZ112" i="14"/>
  <c r="AZ110" i="14" s="1"/>
  <c r="BA3" i="14"/>
  <c r="BB4" i="14" s="1"/>
  <c r="BC5" i="14" s="1"/>
  <c r="BD6" i="14" s="1"/>
  <c r="BE7" i="14" s="1"/>
  <c r="BF8" i="14" s="1"/>
  <c r="BG9" i="14" s="1"/>
  <c r="BH10" i="14" s="1"/>
  <c r="BI11" i="14" s="1"/>
  <c r="BJ12" i="14" s="1"/>
  <c r="BK13" i="14" s="1"/>
  <c r="BL14" i="14" s="1"/>
  <c r="BM15" i="14" s="1"/>
  <c r="BN16" i="14" s="1"/>
  <c r="AZ113" i="14"/>
  <c r="AZ150" i="14"/>
  <c r="BU58" i="14"/>
  <c r="DR63" i="14"/>
  <c r="DS64" i="14" s="1"/>
  <c r="DT65" i="14" s="1"/>
  <c r="DU66" i="14" s="1"/>
  <c r="DV67" i="14" s="1"/>
  <c r="DW68" i="14" s="1"/>
  <c r="DX69" i="14" s="1"/>
  <c r="DY70" i="14" s="1"/>
  <c r="DZ71" i="14" s="1"/>
  <c r="EA72" i="14" s="1"/>
  <c r="EB73" i="14" s="1"/>
  <c r="EC74" i="14" s="1"/>
  <c r="ED75" i="14" s="1"/>
  <c r="EE76" i="14" s="1"/>
  <c r="EF77" i="14" s="1"/>
  <c r="EG78" i="14" s="1"/>
  <c r="EH79" i="14" s="1"/>
  <c r="EI80" i="14" s="1"/>
  <c r="EJ81" i="14" s="1"/>
  <c r="EK82" i="14" s="1"/>
  <c r="BS23" i="14"/>
  <c r="BT24" i="14" s="1"/>
  <c r="BU25" i="14" s="1"/>
  <c r="BV26" i="14" s="1"/>
  <c r="BW27" i="14" s="1"/>
  <c r="BX28" i="14" s="1"/>
  <c r="BY29" i="14" s="1"/>
  <c r="BZ30" i="14" s="1"/>
  <c r="CA31" i="14" s="1"/>
  <c r="CB32" i="14" s="1"/>
  <c r="CC33" i="14" s="1"/>
  <c r="CD34" i="14" s="1"/>
  <c r="CE35" i="14" s="1"/>
  <c r="CF36" i="14" s="1"/>
  <c r="CG37" i="14" s="1"/>
  <c r="CH38" i="14" s="1"/>
  <c r="CI39" i="14" s="1"/>
  <c r="CJ40" i="14" s="1"/>
  <c r="CK41" i="14" s="1"/>
  <c r="CL42" i="14" s="1"/>
  <c r="BR114" i="14"/>
  <c r="CA17" i="14"/>
  <c r="CB18" i="14" s="1"/>
  <c r="CC19" i="14" s="1"/>
  <c r="CD20" i="14" s="1"/>
  <c r="CE21" i="14" s="1"/>
  <c r="CF22" i="14" s="1"/>
  <c r="BE50" i="14"/>
  <c r="BN3" i="14"/>
  <c r="BO4" i="14" s="1"/>
  <c r="BP5" i="14" s="1"/>
  <c r="BQ6" i="14" s="1"/>
  <c r="BR7" i="14" s="1"/>
  <c r="BS8" i="14" s="1"/>
  <c r="BT9" i="14" s="1"/>
  <c r="BU10" i="14" s="1"/>
  <c r="BV11" i="14" s="1"/>
  <c r="BW12" i="14" s="1"/>
  <c r="BX13" i="14" s="1"/>
  <c r="BY14" i="14" s="1"/>
  <c r="BZ15" i="14" s="1"/>
  <c r="CA16" i="14" s="1"/>
  <c r="DF63" i="14" l="1"/>
  <c r="DG64" i="14" s="1"/>
  <c r="DH65" i="14" s="1"/>
  <c r="DI66" i="14" s="1"/>
  <c r="DJ67" i="14" s="1"/>
  <c r="DK68" i="14" s="1"/>
  <c r="DL69" i="14" s="1"/>
  <c r="DM70" i="14" s="1"/>
  <c r="DN71" i="14" s="1"/>
  <c r="DO72" i="14" s="1"/>
  <c r="DP73" i="14" s="1"/>
  <c r="DQ74" i="14" s="1"/>
  <c r="DR75" i="14" s="1"/>
  <c r="DS76" i="14" s="1"/>
  <c r="DT77" i="14" s="1"/>
  <c r="DU78" i="14" s="1"/>
  <c r="DV79" i="14" s="1"/>
  <c r="DW80" i="14" s="1"/>
  <c r="DX81" i="14" s="1"/>
  <c r="DY82" i="14" s="1"/>
  <c r="DE116" i="14"/>
  <c r="CZ43" i="14"/>
  <c r="DA44" i="14" s="1"/>
  <c r="DB45" i="14" s="1"/>
  <c r="DC46" i="14" s="1"/>
  <c r="DD47" i="14" s="1"/>
  <c r="DE48" i="14" s="1"/>
  <c r="DF49" i="14" s="1"/>
  <c r="DG50" i="14" s="1"/>
  <c r="DH51" i="14" s="1"/>
  <c r="DI52" i="14" s="1"/>
  <c r="DJ53" i="14" s="1"/>
  <c r="DK54" i="14" s="1"/>
  <c r="DL55" i="14" s="1"/>
  <c r="DM56" i="14" s="1"/>
  <c r="DN57" i="14" s="1"/>
  <c r="DO58" i="14" s="1"/>
  <c r="DP59" i="14" s="1"/>
  <c r="DQ60" i="14" s="1"/>
  <c r="DR61" i="14" s="1"/>
  <c r="DS62" i="14" s="1"/>
  <c r="BB49" i="14"/>
  <c r="BA151" i="14"/>
  <c r="BA115" i="14"/>
  <c r="BB2" i="14"/>
  <c r="BO2" i="14"/>
  <c r="BO17" i="14"/>
  <c r="BP18" i="14" s="1"/>
  <c r="BQ19" i="14" s="1"/>
  <c r="BR20" i="14" s="1"/>
  <c r="BS21" i="14" s="1"/>
  <c r="BT22" i="14" s="1"/>
  <c r="BF51" i="14"/>
  <c r="CG23" i="14"/>
  <c r="CH24" i="14" s="1"/>
  <c r="CI25" i="14" s="1"/>
  <c r="CJ26" i="14" s="1"/>
  <c r="CK27" i="14" s="1"/>
  <c r="CL28" i="14" s="1"/>
  <c r="CM29" i="14" s="1"/>
  <c r="CN30" i="14" s="1"/>
  <c r="CO31" i="14" s="1"/>
  <c r="CP32" i="14" s="1"/>
  <c r="CQ33" i="14" s="1"/>
  <c r="CR34" i="14" s="1"/>
  <c r="CS35" i="14" s="1"/>
  <c r="CT36" i="14" s="1"/>
  <c r="CU37" i="14" s="1"/>
  <c r="CV38" i="14" s="1"/>
  <c r="CW39" i="14" s="1"/>
  <c r="CX40" i="14" s="1"/>
  <c r="CY41" i="14" s="1"/>
  <c r="CZ42" i="14" s="1"/>
  <c r="DY83" i="14"/>
  <c r="DZ84" i="14" s="1"/>
  <c r="EA85" i="14" s="1"/>
  <c r="EB86" i="14" s="1"/>
  <c r="EC87" i="14" s="1"/>
  <c r="ED88" i="14" s="1"/>
  <c r="EE89" i="14" s="1"/>
  <c r="EF90" i="14" s="1"/>
  <c r="EG91" i="14" s="1"/>
  <c r="EH92" i="14" s="1"/>
  <c r="EI93" i="14" s="1"/>
  <c r="EJ94" i="14" s="1"/>
  <c r="EK95" i="14" s="1"/>
  <c r="EL96" i="14" s="1"/>
  <c r="EM97" i="14" s="1"/>
  <c r="EN98" i="14" s="1"/>
  <c r="EO99" i="14" s="1"/>
  <c r="EP100" i="14" s="1"/>
  <c r="EQ101" i="14" s="1"/>
  <c r="ER102" i="14" s="1"/>
  <c r="ES103" i="14" s="1"/>
  <c r="ET104" i="14" s="1"/>
  <c r="EU105" i="14" s="1"/>
  <c r="EV106" i="14" s="1"/>
  <c r="EW107" i="14" s="1"/>
  <c r="DX117" i="14"/>
  <c r="BS114" i="14"/>
  <c r="BT23" i="14"/>
  <c r="BU24" i="14" s="1"/>
  <c r="BV25" i="14" s="1"/>
  <c r="BW26" i="14" s="1"/>
  <c r="BX27" i="14" s="1"/>
  <c r="BY28" i="14" s="1"/>
  <c r="BZ29" i="14" s="1"/>
  <c r="CA30" i="14" s="1"/>
  <c r="CB31" i="14" s="1"/>
  <c r="CC32" i="14" s="1"/>
  <c r="CD33" i="14" s="1"/>
  <c r="CE34" i="14" s="1"/>
  <c r="CF35" i="14" s="1"/>
  <c r="CG36" i="14" s="1"/>
  <c r="CH37" i="14" s="1"/>
  <c r="CI38" i="14" s="1"/>
  <c r="CJ39" i="14" s="1"/>
  <c r="CK40" i="14" s="1"/>
  <c r="CL41" i="14" s="1"/>
  <c r="CM42" i="14" s="1"/>
  <c r="CM43" i="14"/>
  <c r="CN44" i="14" s="1"/>
  <c r="CO45" i="14" s="1"/>
  <c r="CP46" i="14" s="1"/>
  <c r="CQ47" i="14" s="1"/>
  <c r="CR48" i="14" s="1"/>
  <c r="CS49" i="14" s="1"/>
  <c r="CT50" i="14" s="1"/>
  <c r="CU51" i="14" s="1"/>
  <c r="CV52" i="14" s="1"/>
  <c r="CW53" i="14" s="1"/>
  <c r="CX54" i="14" s="1"/>
  <c r="CY55" i="14" s="1"/>
  <c r="CZ56" i="14" s="1"/>
  <c r="DA57" i="14" s="1"/>
  <c r="DB58" i="14" s="1"/>
  <c r="DC59" i="14" s="1"/>
  <c r="DD60" i="14" s="1"/>
  <c r="DE61" i="14" s="1"/>
  <c r="DF62" i="14" s="1"/>
  <c r="CL115" i="14"/>
  <c r="BQ56" i="14"/>
  <c r="BO3" i="14"/>
  <c r="BP4" i="14" s="1"/>
  <c r="BQ5" i="14" s="1"/>
  <c r="BR6" i="14" s="1"/>
  <c r="BS7" i="14" s="1"/>
  <c r="BT8" i="14" s="1"/>
  <c r="BU9" i="14" s="1"/>
  <c r="BV10" i="14" s="1"/>
  <c r="BW11" i="14" s="1"/>
  <c r="BX12" i="14" s="1"/>
  <c r="BY13" i="14" s="1"/>
  <c r="BZ14" i="14" s="1"/>
  <c r="CA15" i="14" s="1"/>
  <c r="CB16" i="14" s="1"/>
  <c r="BA112" i="14"/>
  <c r="BA110" i="14" s="1"/>
  <c r="BA113" i="14"/>
  <c r="BA150" i="14"/>
  <c r="BB3" i="14"/>
  <c r="BC4" i="14" s="1"/>
  <c r="BD5" i="14" s="1"/>
  <c r="BE6" i="14" s="1"/>
  <c r="BF7" i="14" s="1"/>
  <c r="BG8" i="14" s="1"/>
  <c r="BH9" i="14" s="1"/>
  <c r="BI10" i="14" s="1"/>
  <c r="BJ11" i="14" s="1"/>
  <c r="BK12" i="14" s="1"/>
  <c r="BL13" i="14" s="1"/>
  <c r="BM14" i="14" s="1"/>
  <c r="BN15" i="14" s="1"/>
  <c r="BO16" i="14" s="1"/>
  <c r="BV59" i="14"/>
  <c r="CB17" i="14"/>
  <c r="CC18" i="14" s="1"/>
  <c r="CD19" i="14" s="1"/>
  <c r="CE20" i="14" s="1"/>
  <c r="CF21" i="14" s="1"/>
  <c r="CG22" i="14" s="1"/>
  <c r="EL83" i="14"/>
  <c r="EM84" i="14" s="1"/>
  <c r="EN85" i="14" s="1"/>
  <c r="EO86" i="14" s="1"/>
  <c r="EP87" i="14" s="1"/>
  <c r="EQ88" i="14" s="1"/>
  <c r="ER89" i="14" s="1"/>
  <c r="ES90" i="14" s="1"/>
  <c r="ET91" i="14" s="1"/>
  <c r="EU92" i="14" s="1"/>
  <c r="EV93" i="14" s="1"/>
  <c r="EW94" i="14" s="1"/>
  <c r="EX95" i="14" s="1"/>
  <c r="EY96" i="14" s="1"/>
  <c r="EZ97" i="14" s="1"/>
  <c r="FA98" i="14" s="1"/>
  <c r="FB99" i="14" s="1"/>
  <c r="FC100" i="14" s="1"/>
  <c r="FD101" i="14" s="1"/>
  <c r="FE102" i="14" s="1"/>
  <c r="FF103" i="14" s="1"/>
  <c r="FG104" i="14" s="1"/>
  <c r="FH105" i="14" s="1"/>
  <c r="FI106" i="14" s="1"/>
  <c r="FJ107" i="14" s="1"/>
  <c r="DS63" i="14"/>
  <c r="DT64" i="14" s="1"/>
  <c r="DU65" i="14" s="1"/>
  <c r="DV66" i="14" s="1"/>
  <c r="DW67" i="14" s="1"/>
  <c r="DX68" i="14" s="1"/>
  <c r="DY69" i="14" s="1"/>
  <c r="DZ70" i="14" s="1"/>
  <c r="EA71" i="14" s="1"/>
  <c r="EB72" i="14" s="1"/>
  <c r="EC73" i="14" s="1"/>
  <c r="ED74" i="14" s="1"/>
  <c r="EE75" i="14" s="1"/>
  <c r="EF76" i="14" s="1"/>
  <c r="EG77" i="14" s="1"/>
  <c r="EH78" i="14" s="1"/>
  <c r="EI79" i="14" s="1"/>
  <c r="EJ80" i="14" s="1"/>
  <c r="EK81" i="14" s="1"/>
  <c r="EL82" i="14" s="1"/>
  <c r="CH23" i="14" l="1"/>
  <c r="CI24" i="14" s="1"/>
  <c r="CJ25" i="14" s="1"/>
  <c r="CK26" i="14" s="1"/>
  <c r="CL27" i="14" s="1"/>
  <c r="CM28" i="14" s="1"/>
  <c r="CN29" i="14" s="1"/>
  <c r="CO30" i="14" s="1"/>
  <c r="CP31" i="14" s="1"/>
  <c r="CQ32" i="14" s="1"/>
  <c r="CR33" i="14" s="1"/>
  <c r="CS34" i="14" s="1"/>
  <c r="CT35" i="14" s="1"/>
  <c r="CU36" i="14" s="1"/>
  <c r="CV37" i="14" s="1"/>
  <c r="CW38" i="14" s="1"/>
  <c r="CX39" i="14" s="1"/>
  <c r="CY40" i="14" s="1"/>
  <c r="CZ41" i="14" s="1"/>
  <c r="DA42" i="14" s="1"/>
  <c r="BR57" i="14"/>
  <c r="BQ115" i="14"/>
  <c r="BP3" i="14"/>
  <c r="BQ4" i="14" s="1"/>
  <c r="BR5" i="14" s="1"/>
  <c r="BS6" i="14" s="1"/>
  <c r="BT7" i="14" s="1"/>
  <c r="BU8" i="14" s="1"/>
  <c r="BV9" i="14" s="1"/>
  <c r="BW10" i="14" s="1"/>
  <c r="BX11" i="14" s="1"/>
  <c r="BY12" i="14" s="1"/>
  <c r="BZ13" i="14" s="1"/>
  <c r="CA14" i="14" s="1"/>
  <c r="CB15" i="14" s="1"/>
  <c r="CC16" i="14" s="1"/>
  <c r="BB150" i="14"/>
  <c r="BB113" i="14"/>
  <c r="BC3" i="14"/>
  <c r="BD4" i="14" s="1"/>
  <c r="BE5" i="14" s="1"/>
  <c r="BF6" i="14" s="1"/>
  <c r="BG7" i="14" s="1"/>
  <c r="BH8" i="14" s="1"/>
  <c r="BI9" i="14" s="1"/>
  <c r="BJ10" i="14" s="1"/>
  <c r="BK11" i="14" s="1"/>
  <c r="BL12" i="14" s="1"/>
  <c r="BM13" i="14" s="1"/>
  <c r="BN14" i="14" s="1"/>
  <c r="BO15" i="14" s="1"/>
  <c r="BP16" i="14" s="1"/>
  <c r="BB112" i="14"/>
  <c r="BB110" i="14" s="1"/>
  <c r="BT114" i="14"/>
  <c r="BU23" i="14"/>
  <c r="BV24" i="14" s="1"/>
  <c r="BW25" i="14" s="1"/>
  <c r="BX26" i="14" s="1"/>
  <c r="BY27" i="14" s="1"/>
  <c r="BZ28" i="14" s="1"/>
  <c r="CA29" i="14" s="1"/>
  <c r="CB30" i="14" s="1"/>
  <c r="CC31" i="14" s="1"/>
  <c r="CD32" i="14" s="1"/>
  <c r="CE33" i="14" s="1"/>
  <c r="CF34" i="14" s="1"/>
  <c r="CG35" i="14" s="1"/>
  <c r="CH36" i="14" s="1"/>
  <c r="CI37" i="14" s="1"/>
  <c r="CJ38" i="14" s="1"/>
  <c r="CK39" i="14" s="1"/>
  <c r="CL40" i="14" s="1"/>
  <c r="CM41" i="14" s="1"/>
  <c r="CN42" i="14" s="1"/>
  <c r="BC50" i="14"/>
  <c r="BC2" i="14"/>
  <c r="BB115" i="14"/>
  <c r="BB151" i="14"/>
  <c r="BP17" i="14"/>
  <c r="BQ18" i="14" s="1"/>
  <c r="BR19" i="14" s="1"/>
  <c r="BS20" i="14" s="1"/>
  <c r="BT21" i="14" s="1"/>
  <c r="BU22" i="14" s="1"/>
  <c r="BP2" i="14"/>
  <c r="CC17" i="14"/>
  <c r="CD18" i="14" s="1"/>
  <c r="CE19" i="14" s="1"/>
  <c r="CF20" i="14" s="1"/>
  <c r="CG21" i="14" s="1"/>
  <c r="CH22" i="14" s="1"/>
  <c r="BG52" i="14"/>
  <c r="BG2" i="14"/>
  <c r="CM115" i="14"/>
  <c r="CN43" i="14"/>
  <c r="CO44" i="14" s="1"/>
  <c r="CP45" i="14" s="1"/>
  <c r="CQ46" i="14" s="1"/>
  <c r="CR47" i="14" s="1"/>
  <c r="CS48" i="14" s="1"/>
  <c r="CT49" i="14" s="1"/>
  <c r="CU50" i="14" s="1"/>
  <c r="CV51" i="14" s="1"/>
  <c r="CW52" i="14" s="1"/>
  <c r="CX53" i="14" s="1"/>
  <c r="CY54" i="14" s="1"/>
  <c r="CZ55" i="14" s="1"/>
  <c r="DA56" i="14" s="1"/>
  <c r="DB57" i="14" s="1"/>
  <c r="DC58" i="14" s="1"/>
  <c r="DD59" i="14" s="1"/>
  <c r="DE60" i="14" s="1"/>
  <c r="DF61" i="14" s="1"/>
  <c r="DG62" i="14" s="1"/>
  <c r="DT63" i="14"/>
  <c r="DU64" i="14" s="1"/>
  <c r="DV65" i="14" s="1"/>
  <c r="DW66" i="14" s="1"/>
  <c r="DX67" i="14" s="1"/>
  <c r="DY68" i="14" s="1"/>
  <c r="DZ69" i="14" s="1"/>
  <c r="EA70" i="14" s="1"/>
  <c r="EB71" i="14" s="1"/>
  <c r="EC72" i="14" s="1"/>
  <c r="ED73" i="14" s="1"/>
  <c r="EE74" i="14" s="1"/>
  <c r="EF75" i="14" s="1"/>
  <c r="EG76" i="14" s="1"/>
  <c r="EH77" i="14" s="1"/>
  <c r="EI78" i="14" s="1"/>
  <c r="EJ79" i="14" s="1"/>
  <c r="EK80" i="14" s="1"/>
  <c r="EL81" i="14" s="1"/>
  <c r="EM82" i="14" s="1"/>
  <c r="DG63" i="14"/>
  <c r="DH64" i="14" s="1"/>
  <c r="DI65" i="14" s="1"/>
  <c r="DJ66" i="14" s="1"/>
  <c r="DK67" i="14" s="1"/>
  <c r="DL68" i="14" s="1"/>
  <c r="DM69" i="14" s="1"/>
  <c r="DN70" i="14" s="1"/>
  <c r="DO71" i="14" s="1"/>
  <c r="DP72" i="14" s="1"/>
  <c r="DQ73" i="14" s="1"/>
  <c r="DR74" i="14" s="1"/>
  <c r="DS75" i="14" s="1"/>
  <c r="DT76" i="14" s="1"/>
  <c r="DU77" i="14" s="1"/>
  <c r="DV78" i="14" s="1"/>
  <c r="DW79" i="14" s="1"/>
  <c r="DX80" i="14" s="1"/>
  <c r="DY81" i="14" s="1"/>
  <c r="DZ82" i="14" s="1"/>
  <c r="DF116" i="14"/>
  <c r="BW60" i="14"/>
  <c r="DA43" i="14"/>
  <c r="DB44" i="14" s="1"/>
  <c r="DC45" i="14" s="1"/>
  <c r="DD46" i="14" s="1"/>
  <c r="DE47" i="14" s="1"/>
  <c r="DF48" i="14" s="1"/>
  <c r="DG49" i="14" s="1"/>
  <c r="DH50" i="14" s="1"/>
  <c r="DI51" i="14" s="1"/>
  <c r="DJ52" i="14" s="1"/>
  <c r="DK53" i="14" s="1"/>
  <c r="DL54" i="14" s="1"/>
  <c r="DM55" i="14" s="1"/>
  <c r="DN56" i="14" s="1"/>
  <c r="DO57" i="14" s="1"/>
  <c r="DP58" i="14" s="1"/>
  <c r="DQ59" i="14" s="1"/>
  <c r="DR60" i="14" s="1"/>
  <c r="DS61" i="14" s="1"/>
  <c r="DT62" i="14" s="1"/>
  <c r="EM83" i="14"/>
  <c r="EN84" i="14" s="1"/>
  <c r="EO85" i="14" s="1"/>
  <c r="EP86" i="14" s="1"/>
  <c r="EQ87" i="14" s="1"/>
  <c r="ER88" i="14" s="1"/>
  <c r="ES89" i="14" s="1"/>
  <c r="ET90" i="14" s="1"/>
  <c r="EU91" i="14" s="1"/>
  <c r="EV92" i="14" s="1"/>
  <c r="EW93" i="14" s="1"/>
  <c r="EX94" i="14" s="1"/>
  <c r="EY95" i="14" s="1"/>
  <c r="EZ96" i="14" s="1"/>
  <c r="FA97" i="14" s="1"/>
  <c r="FB98" i="14" s="1"/>
  <c r="FC99" i="14" s="1"/>
  <c r="FD100" i="14" s="1"/>
  <c r="FE101" i="14" s="1"/>
  <c r="FF102" i="14" s="1"/>
  <c r="FG103" i="14" s="1"/>
  <c r="FH104" i="14" s="1"/>
  <c r="FI105" i="14" s="1"/>
  <c r="FJ106" i="14" s="1"/>
  <c r="FK107" i="14" s="1"/>
  <c r="DZ83" i="14"/>
  <c r="EA84" i="14" s="1"/>
  <c r="EB85" i="14" s="1"/>
  <c r="EC86" i="14" s="1"/>
  <c r="ED87" i="14" s="1"/>
  <c r="EE88" i="14" s="1"/>
  <c r="EF89" i="14" s="1"/>
  <c r="EG90" i="14" s="1"/>
  <c r="EH91" i="14" s="1"/>
  <c r="EI92" i="14" s="1"/>
  <c r="EJ93" i="14" s="1"/>
  <c r="EK94" i="14" s="1"/>
  <c r="EL95" i="14" s="1"/>
  <c r="EM96" i="14" s="1"/>
  <c r="EN97" i="14" s="1"/>
  <c r="EO98" i="14" s="1"/>
  <c r="EP99" i="14" s="1"/>
  <c r="EQ100" i="14" s="1"/>
  <c r="ER101" i="14" s="1"/>
  <c r="ES102" i="14" s="1"/>
  <c r="ET103" i="14" s="1"/>
  <c r="EU104" i="14" s="1"/>
  <c r="EV105" i="14" s="1"/>
  <c r="EW106" i="14" s="1"/>
  <c r="EX107" i="14" s="1"/>
  <c r="DY117" i="14"/>
  <c r="BH53" i="14" l="1"/>
  <c r="BH2" i="14"/>
  <c r="CI23" i="14"/>
  <c r="CJ24" i="14" s="1"/>
  <c r="CK25" i="14" s="1"/>
  <c r="CL26" i="14" s="1"/>
  <c r="CM27" i="14" s="1"/>
  <c r="CN28" i="14" s="1"/>
  <c r="CO29" i="14" s="1"/>
  <c r="CP30" i="14" s="1"/>
  <c r="CQ31" i="14" s="1"/>
  <c r="CR32" i="14" s="1"/>
  <c r="CS33" i="14" s="1"/>
  <c r="CT34" i="14" s="1"/>
  <c r="CU35" i="14" s="1"/>
  <c r="CV36" i="14" s="1"/>
  <c r="CW37" i="14" s="1"/>
  <c r="CX38" i="14" s="1"/>
  <c r="CY39" i="14" s="1"/>
  <c r="CZ40" i="14" s="1"/>
  <c r="DA41" i="14" s="1"/>
  <c r="DB42" i="14" s="1"/>
  <c r="BX61" i="14"/>
  <c r="BW115" i="14"/>
  <c r="BQ17" i="14"/>
  <c r="BR18" i="14" s="1"/>
  <c r="BS19" i="14" s="1"/>
  <c r="BT20" i="14" s="1"/>
  <c r="BU21" i="14" s="1"/>
  <c r="BV22" i="14" s="1"/>
  <c r="BQ2" i="14"/>
  <c r="BU114" i="14"/>
  <c r="BV23" i="14"/>
  <c r="BW24" i="14" s="1"/>
  <c r="BX25" i="14" s="1"/>
  <c r="BY26" i="14" s="1"/>
  <c r="BZ27" i="14" s="1"/>
  <c r="CA28" i="14" s="1"/>
  <c r="CB29" i="14" s="1"/>
  <c r="CC30" i="14" s="1"/>
  <c r="CD31" i="14" s="1"/>
  <c r="CE32" i="14" s="1"/>
  <c r="CF33" i="14" s="1"/>
  <c r="CG34" i="14" s="1"/>
  <c r="CH35" i="14" s="1"/>
  <c r="CI36" i="14" s="1"/>
  <c r="CJ37" i="14" s="1"/>
  <c r="CK38" i="14" s="1"/>
  <c r="CL39" i="14" s="1"/>
  <c r="CM40" i="14" s="1"/>
  <c r="CN41" i="14" s="1"/>
  <c r="CO42" i="14" s="1"/>
  <c r="BH3" i="14"/>
  <c r="BI4" i="14" s="1"/>
  <c r="BJ5" i="14" s="1"/>
  <c r="BK6" i="14" s="1"/>
  <c r="BL7" i="14" s="1"/>
  <c r="BM8" i="14" s="1"/>
  <c r="BN9" i="14" s="1"/>
  <c r="BO10" i="14" s="1"/>
  <c r="BP11" i="14" s="1"/>
  <c r="BQ12" i="14" s="1"/>
  <c r="BR13" i="14" s="1"/>
  <c r="BS14" i="14" s="1"/>
  <c r="BT15" i="14" s="1"/>
  <c r="BU16" i="14" s="1"/>
  <c r="CD17" i="14"/>
  <c r="CE18" i="14" s="1"/>
  <c r="CF19" i="14" s="1"/>
  <c r="CG20" i="14" s="1"/>
  <c r="CH21" i="14" s="1"/>
  <c r="CI22" i="14" s="1"/>
  <c r="DU63" i="14"/>
  <c r="DV64" i="14" s="1"/>
  <c r="DW65" i="14" s="1"/>
  <c r="DX66" i="14" s="1"/>
  <c r="DY67" i="14" s="1"/>
  <c r="DZ68" i="14" s="1"/>
  <c r="EA69" i="14" s="1"/>
  <c r="EB70" i="14" s="1"/>
  <c r="EC71" i="14" s="1"/>
  <c r="ED72" i="14" s="1"/>
  <c r="EE73" i="14" s="1"/>
  <c r="EF74" i="14" s="1"/>
  <c r="EG75" i="14" s="1"/>
  <c r="EH76" i="14" s="1"/>
  <c r="EI77" i="14" s="1"/>
  <c r="EJ78" i="14" s="1"/>
  <c r="EK79" i="14" s="1"/>
  <c r="EL80" i="14" s="1"/>
  <c r="EM81" i="14" s="1"/>
  <c r="EN82" i="14" s="1"/>
  <c r="BQ3" i="14"/>
  <c r="BR4" i="14" s="1"/>
  <c r="BS5" i="14" s="1"/>
  <c r="BT6" i="14" s="1"/>
  <c r="BU7" i="14" s="1"/>
  <c r="BV8" i="14" s="1"/>
  <c r="BW9" i="14" s="1"/>
  <c r="BX10" i="14" s="1"/>
  <c r="BY11" i="14" s="1"/>
  <c r="BZ12" i="14" s="1"/>
  <c r="CA13" i="14" s="1"/>
  <c r="CB14" i="14" s="1"/>
  <c r="CC15" i="14" s="1"/>
  <c r="CD16" i="14" s="1"/>
  <c r="BD3" i="14"/>
  <c r="BE4" i="14" s="1"/>
  <c r="BF5" i="14" s="1"/>
  <c r="BG6" i="14" s="1"/>
  <c r="BH7" i="14" s="1"/>
  <c r="BI8" i="14" s="1"/>
  <c r="BJ9" i="14" s="1"/>
  <c r="BK10" i="14" s="1"/>
  <c r="BL11" i="14" s="1"/>
  <c r="BM12" i="14" s="1"/>
  <c r="BN13" i="14" s="1"/>
  <c r="BO14" i="14" s="1"/>
  <c r="BP15" i="14" s="1"/>
  <c r="BQ16" i="14" s="1"/>
  <c r="BC112" i="14"/>
  <c r="BC110" i="14" s="1"/>
  <c r="BC113" i="14"/>
  <c r="BC150" i="14"/>
  <c r="BS58" i="14"/>
  <c r="BR115" i="14"/>
  <c r="DZ117" i="14"/>
  <c r="EA83" i="14"/>
  <c r="EB84" i="14" s="1"/>
  <c r="EC85" i="14" s="1"/>
  <c r="ED86" i="14" s="1"/>
  <c r="EE87" i="14" s="1"/>
  <c r="EF88" i="14" s="1"/>
  <c r="EG89" i="14" s="1"/>
  <c r="EH90" i="14" s="1"/>
  <c r="EI91" i="14" s="1"/>
  <c r="EJ92" i="14" s="1"/>
  <c r="EK93" i="14" s="1"/>
  <c r="EL94" i="14" s="1"/>
  <c r="EM95" i="14" s="1"/>
  <c r="EN96" i="14" s="1"/>
  <c r="EO97" i="14" s="1"/>
  <c r="EP98" i="14" s="1"/>
  <c r="EQ99" i="14" s="1"/>
  <c r="ER100" i="14" s="1"/>
  <c r="ES101" i="14" s="1"/>
  <c r="ET102" i="14" s="1"/>
  <c r="EU103" i="14" s="1"/>
  <c r="EV104" i="14" s="1"/>
  <c r="EW105" i="14" s="1"/>
  <c r="EX106" i="14" s="1"/>
  <c r="EY107" i="14" s="1"/>
  <c r="EN83" i="14"/>
  <c r="EO84" i="14" s="1"/>
  <c r="EP85" i="14" s="1"/>
  <c r="EQ86" i="14" s="1"/>
  <c r="ER87" i="14" s="1"/>
  <c r="ES88" i="14" s="1"/>
  <c r="ET89" i="14" s="1"/>
  <c r="EU90" i="14" s="1"/>
  <c r="EV91" i="14" s="1"/>
  <c r="EW92" i="14" s="1"/>
  <c r="EX93" i="14" s="1"/>
  <c r="EY94" i="14" s="1"/>
  <c r="EZ95" i="14" s="1"/>
  <c r="FA96" i="14" s="1"/>
  <c r="FB97" i="14" s="1"/>
  <c r="FC98" i="14" s="1"/>
  <c r="FD99" i="14" s="1"/>
  <c r="FE100" i="14" s="1"/>
  <c r="FF101" i="14" s="1"/>
  <c r="FG102" i="14" s="1"/>
  <c r="FH103" i="14" s="1"/>
  <c r="FI104" i="14" s="1"/>
  <c r="FJ105" i="14" s="1"/>
  <c r="FK106" i="14" s="1"/>
  <c r="FL107" i="14" s="1"/>
  <c r="DH63" i="14"/>
  <c r="DI64" i="14" s="1"/>
  <c r="DJ65" i="14" s="1"/>
  <c r="DK66" i="14" s="1"/>
  <c r="DL67" i="14" s="1"/>
  <c r="DM68" i="14" s="1"/>
  <c r="DN69" i="14" s="1"/>
  <c r="DO70" i="14" s="1"/>
  <c r="DP71" i="14" s="1"/>
  <c r="DQ72" i="14" s="1"/>
  <c r="DR73" i="14" s="1"/>
  <c r="DS74" i="14" s="1"/>
  <c r="DT75" i="14" s="1"/>
  <c r="DU76" i="14" s="1"/>
  <c r="DV77" i="14" s="1"/>
  <c r="DW78" i="14" s="1"/>
  <c r="DX79" i="14" s="1"/>
  <c r="DY80" i="14" s="1"/>
  <c r="DZ81" i="14" s="1"/>
  <c r="EA82" i="14" s="1"/>
  <c r="DG116" i="14"/>
  <c r="BD51" i="14"/>
  <c r="BC115" i="14"/>
  <c r="BD2" i="14"/>
  <c r="BC151" i="14"/>
  <c r="CN115" i="14"/>
  <c r="CO43" i="14"/>
  <c r="CP44" i="14" s="1"/>
  <c r="CQ45" i="14" s="1"/>
  <c r="CR46" i="14" s="1"/>
  <c r="CS47" i="14" s="1"/>
  <c r="CT48" i="14" s="1"/>
  <c r="CU49" i="14" s="1"/>
  <c r="CV50" i="14" s="1"/>
  <c r="CW51" i="14" s="1"/>
  <c r="CX52" i="14" s="1"/>
  <c r="CY53" i="14" s="1"/>
  <c r="CZ54" i="14" s="1"/>
  <c r="DA55" i="14" s="1"/>
  <c r="DB56" i="14" s="1"/>
  <c r="DC57" i="14" s="1"/>
  <c r="DD58" i="14" s="1"/>
  <c r="DE59" i="14" s="1"/>
  <c r="DF60" i="14" s="1"/>
  <c r="DG61" i="14" s="1"/>
  <c r="DH62" i="14" s="1"/>
  <c r="DB43" i="14"/>
  <c r="DC44" i="14" s="1"/>
  <c r="DD45" i="14" s="1"/>
  <c r="DE46" i="14" s="1"/>
  <c r="DF47" i="14" s="1"/>
  <c r="DG48" i="14" s="1"/>
  <c r="DH49" i="14" s="1"/>
  <c r="DI50" i="14" s="1"/>
  <c r="DJ51" i="14" s="1"/>
  <c r="DK52" i="14" s="1"/>
  <c r="DL53" i="14" s="1"/>
  <c r="DM54" i="14" s="1"/>
  <c r="DN55" i="14" s="1"/>
  <c r="DO56" i="14" s="1"/>
  <c r="DP57" i="14" s="1"/>
  <c r="DQ58" i="14" s="1"/>
  <c r="DR59" i="14" s="1"/>
  <c r="DS60" i="14" s="1"/>
  <c r="DT61" i="14" s="1"/>
  <c r="DU62" i="14" s="1"/>
  <c r="BD112" i="14" l="1"/>
  <c r="BD110" i="14" s="1"/>
  <c r="BD113" i="14"/>
  <c r="BE3" i="14"/>
  <c r="BF4" i="14" s="1"/>
  <c r="BG5" i="14" s="1"/>
  <c r="BH6" i="14" s="1"/>
  <c r="BI7" i="14" s="1"/>
  <c r="BJ8" i="14" s="1"/>
  <c r="BK9" i="14" s="1"/>
  <c r="BL10" i="14" s="1"/>
  <c r="BM11" i="14" s="1"/>
  <c r="BN12" i="14" s="1"/>
  <c r="BO13" i="14" s="1"/>
  <c r="BP14" i="14" s="1"/>
  <c r="BQ15" i="14" s="1"/>
  <c r="BR16" i="14" s="1"/>
  <c r="BD150" i="14"/>
  <c r="CP43" i="14"/>
  <c r="CQ44" i="14" s="1"/>
  <c r="CR45" i="14" s="1"/>
  <c r="CS46" i="14" s="1"/>
  <c r="CT47" i="14" s="1"/>
  <c r="CU48" i="14" s="1"/>
  <c r="CV49" i="14" s="1"/>
  <c r="CW50" i="14" s="1"/>
  <c r="CX51" i="14" s="1"/>
  <c r="CY52" i="14" s="1"/>
  <c r="CZ53" i="14" s="1"/>
  <c r="DA54" i="14" s="1"/>
  <c r="DB55" i="14" s="1"/>
  <c r="DC56" i="14" s="1"/>
  <c r="DD57" i="14" s="1"/>
  <c r="DE58" i="14" s="1"/>
  <c r="DF59" i="14" s="1"/>
  <c r="DG60" i="14" s="1"/>
  <c r="DH61" i="14" s="1"/>
  <c r="DI62" i="14" s="1"/>
  <c r="CO115" i="14"/>
  <c r="BV17" i="14"/>
  <c r="BW18" i="14" s="1"/>
  <c r="BX19" i="14" s="1"/>
  <c r="BY20" i="14" s="1"/>
  <c r="BZ21" i="14" s="1"/>
  <c r="CA22" i="14" s="1"/>
  <c r="CE17" i="14"/>
  <c r="CF18" i="14" s="1"/>
  <c r="CG19" i="14" s="1"/>
  <c r="CH20" i="14" s="1"/>
  <c r="CI21" i="14" s="1"/>
  <c r="CJ22" i="14" s="1"/>
  <c r="BY62" i="14"/>
  <c r="BX115" i="14"/>
  <c r="BR3" i="14"/>
  <c r="BS4" i="14" s="1"/>
  <c r="BT5" i="14" s="1"/>
  <c r="BU6" i="14" s="1"/>
  <c r="BV7" i="14" s="1"/>
  <c r="BW8" i="14" s="1"/>
  <c r="BX9" i="14" s="1"/>
  <c r="BY10" i="14" s="1"/>
  <c r="BZ11" i="14" s="1"/>
  <c r="CA12" i="14" s="1"/>
  <c r="CB13" i="14" s="1"/>
  <c r="CC14" i="14" s="1"/>
  <c r="CD15" i="14" s="1"/>
  <c r="CE16" i="14" s="1"/>
  <c r="BV114" i="14"/>
  <c r="BW23" i="14"/>
  <c r="BX24" i="14" s="1"/>
  <c r="BY25" i="14" s="1"/>
  <c r="BZ26" i="14" s="1"/>
  <c r="CA27" i="14" s="1"/>
  <c r="CB28" i="14" s="1"/>
  <c r="CC29" i="14" s="1"/>
  <c r="CD30" i="14" s="1"/>
  <c r="CE31" i="14" s="1"/>
  <c r="CF32" i="14" s="1"/>
  <c r="CG33" i="14" s="1"/>
  <c r="CH34" i="14" s="1"/>
  <c r="CI35" i="14" s="1"/>
  <c r="CJ36" i="14" s="1"/>
  <c r="CK37" i="14" s="1"/>
  <c r="CL38" i="14" s="1"/>
  <c r="CM39" i="14" s="1"/>
  <c r="CN40" i="14" s="1"/>
  <c r="CO41" i="14" s="1"/>
  <c r="CP42" i="14" s="1"/>
  <c r="DC43" i="14"/>
  <c r="DD44" i="14" s="1"/>
  <c r="DE45" i="14" s="1"/>
  <c r="DF46" i="14" s="1"/>
  <c r="DG47" i="14" s="1"/>
  <c r="DH48" i="14" s="1"/>
  <c r="DI49" i="14" s="1"/>
  <c r="DJ50" i="14" s="1"/>
  <c r="DK51" i="14" s="1"/>
  <c r="DL52" i="14" s="1"/>
  <c r="DM53" i="14" s="1"/>
  <c r="DN54" i="14" s="1"/>
  <c r="DO55" i="14" s="1"/>
  <c r="DP56" i="14" s="1"/>
  <c r="DQ57" i="14" s="1"/>
  <c r="DR58" i="14" s="1"/>
  <c r="DS59" i="14" s="1"/>
  <c r="DT60" i="14" s="1"/>
  <c r="DU61" i="14" s="1"/>
  <c r="DV62" i="14" s="1"/>
  <c r="BE52" i="14"/>
  <c r="BD115" i="14"/>
  <c r="BE2" i="14"/>
  <c r="BD151" i="14"/>
  <c r="EO83" i="14"/>
  <c r="EP84" i="14" s="1"/>
  <c r="EQ85" i="14" s="1"/>
  <c r="ER86" i="14" s="1"/>
  <c r="ES87" i="14" s="1"/>
  <c r="ET88" i="14" s="1"/>
  <c r="EU89" i="14" s="1"/>
  <c r="EV90" i="14" s="1"/>
  <c r="EW91" i="14" s="1"/>
  <c r="EX92" i="14" s="1"/>
  <c r="EY93" i="14" s="1"/>
  <c r="EZ94" i="14" s="1"/>
  <c r="FA95" i="14" s="1"/>
  <c r="FB96" i="14" s="1"/>
  <c r="FC97" i="14" s="1"/>
  <c r="FD98" i="14" s="1"/>
  <c r="FE99" i="14" s="1"/>
  <c r="FF100" i="14" s="1"/>
  <c r="FG101" i="14" s="1"/>
  <c r="FH102" i="14" s="1"/>
  <c r="FI103" i="14" s="1"/>
  <c r="FJ104" i="14" s="1"/>
  <c r="FK105" i="14" s="1"/>
  <c r="FL106" i="14" s="1"/>
  <c r="FM107" i="14" s="1"/>
  <c r="BI3" i="14"/>
  <c r="EB83" i="14"/>
  <c r="EC84" i="14" s="1"/>
  <c r="ED85" i="14" s="1"/>
  <c r="EE86" i="14" s="1"/>
  <c r="EF87" i="14" s="1"/>
  <c r="EG88" i="14" s="1"/>
  <c r="EH89" i="14" s="1"/>
  <c r="EI90" i="14" s="1"/>
  <c r="EJ91" i="14" s="1"/>
  <c r="EK92" i="14" s="1"/>
  <c r="EL93" i="14" s="1"/>
  <c r="EM94" i="14" s="1"/>
  <c r="EN95" i="14" s="1"/>
  <c r="EO96" i="14" s="1"/>
  <c r="EP97" i="14" s="1"/>
  <c r="EQ98" i="14" s="1"/>
  <c r="ER99" i="14" s="1"/>
  <c r="ES100" i="14" s="1"/>
  <c r="ET101" i="14" s="1"/>
  <c r="EU102" i="14" s="1"/>
  <c r="EV103" i="14" s="1"/>
  <c r="EW104" i="14" s="1"/>
  <c r="EX105" i="14" s="1"/>
  <c r="EY106" i="14" s="1"/>
  <c r="EZ107" i="14" s="1"/>
  <c r="EA117" i="14"/>
  <c r="DV63" i="14"/>
  <c r="DW64" i="14" s="1"/>
  <c r="DX65" i="14" s="1"/>
  <c r="DY66" i="14" s="1"/>
  <c r="DZ67" i="14" s="1"/>
  <c r="EA68" i="14" s="1"/>
  <c r="EB69" i="14" s="1"/>
  <c r="EC70" i="14" s="1"/>
  <c r="ED71" i="14" s="1"/>
  <c r="EE72" i="14" s="1"/>
  <c r="EF73" i="14" s="1"/>
  <c r="EG74" i="14" s="1"/>
  <c r="EH75" i="14" s="1"/>
  <c r="EI76" i="14" s="1"/>
  <c r="EJ77" i="14" s="1"/>
  <c r="EK78" i="14" s="1"/>
  <c r="EL79" i="14" s="1"/>
  <c r="EM80" i="14" s="1"/>
  <c r="EN81" i="14" s="1"/>
  <c r="EO82" i="14" s="1"/>
  <c r="DI63" i="14"/>
  <c r="DJ64" i="14" s="1"/>
  <c r="DK65" i="14" s="1"/>
  <c r="DL66" i="14" s="1"/>
  <c r="DM67" i="14" s="1"/>
  <c r="DN68" i="14" s="1"/>
  <c r="DO69" i="14" s="1"/>
  <c r="DP70" i="14" s="1"/>
  <c r="DQ71" i="14" s="1"/>
  <c r="DR72" i="14" s="1"/>
  <c r="DS73" i="14" s="1"/>
  <c r="DT74" i="14" s="1"/>
  <c r="DU75" i="14" s="1"/>
  <c r="DV76" i="14" s="1"/>
  <c r="DW77" i="14" s="1"/>
  <c r="DX78" i="14" s="1"/>
  <c r="DY79" i="14" s="1"/>
  <c r="DZ80" i="14" s="1"/>
  <c r="EA81" i="14" s="1"/>
  <c r="EB82" i="14" s="1"/>
  <c r="DH116" i="14"/>
  <c r="BT59" i="14"/>
  <c r="BS115" i="14"/>
  <c r="BR2" i="14"/>
  <c r="BR17" i="14"/>
  <c r="BS18" i="14" s="1"/>
  <c r="BT19" i="14" s="1"/>
  <c r="BU20" i="14" s="1"/>
  <c r="BV21" i="14" s="1"/>
  <c r="BW22" i="14" s="1"/>
  <c r="CJ23" i="14"/>
  <c r="CK24" i="14" s="1"/>
  <c r="CL25" i="14" s="1"/>
  <c r="CM26" i="14" s="1"/>
  <c r="CN27" i="14" s="1"/>
  <c r="CO28" i="14" s="1"/>
  <c r="CP29" i="14" s="1"/>
  <c r="CQ30" i="14" s="1"/>
  <c r="CR31" i="14" s="1"/>
  <c r="CS32" i="14" s="1"/>
  <c r="CT33" i="14" s="1"/>
  <c r="CU34" i="14" s="1"/>
  <c r="CV35" i="14" s="1"/>
  <c r="CW36" i="14" s="1"/>
  <c r="CX37" i="14" s="1"/>
  <c r="CY38" i="14" s="1"/>
  <c r="CZ39" i="14" s="1"/>
  <c r="DA40" i="14" s="1"/>
  <c r="DB41" i="14" s="1"/>
  <c r="DC42" i="14" s="1"/>
  <c r="BI54" i="14"/>
  <c r="EB117" i="14" l="1"/>
  <c r="EC83" i="14"/>
  <c r="ED84" i="14" s="1"/>
  <c r="EE85" i="14" s="1"/>
  <c r="EF86" i="14" s="1"/>
  <c r="EG87" i="14" s="1"/>
  <c r="EH88" i="14" s="1"/>
  <c r="EI89" i="14" s="1"/>
  <c r="EJ90" i="14" s="1"/>
  <c r="EK91" i="14" s="1"/>
  <c r="EL92" i="14" s="1"/>
  <c r="EM93" i="14" s="1"/>
  <c r="EN94" i="14" s="1"/>
  <c r="EO95" i="14" s="1"/>
  <c r="EP96" i="14" s="1"/>
  <c r="EQ97" i="14" s="1"/>
  <c r="ER98" i="14" s="1"/>
  <c r="ES99" i="14" s="1"/>
  <c r="ET100" i="14" s="1"/>
  <c r="EU101" i="14" s="1"/>
  <c r="EV102" i="14" s="1"/>
  <c r="EW103" i="14" s="1"/>
  <c r="EX104" i="14" s="1"/>
  <c r="EY105" i="14" s="1"/>
  <c r="EZ106" i="14" s="1"/>
  <c r="FA107" i="14" s="1"/>
  <c r="BU60" i="14"/>
  <c r="BT115" i="14"/>
  <c r="BF53" i="14"/>
  <c r="BF2" i="14"/>
  <c r="BE115" i="14"/>
  <c r="BZ63" i="14"/>
  <c r="EP83" i="14"/>
  <c r="EQ84" i="14" s="1"/>
  <c r="ER85" i="14" s="1"/>
  <c r="ES86" i="14" s="1"/>
  <c r="ET87" i="14" s="1"/>
  <c r="EU88" i="14" s="1"/>
  <c r="EV89" i="14" s="1"/>
  <c r="EW90" i="14" s="1"/>
  <c r="EX91" i="14" s="1"/>
  <c r="EY92" i="14" s="1"/>
  <c r="EZ93" i="14" s="1"/>
  <c r="FA94" i="14" s="1"/>
  <c r="FB95" i="14" s="1"/>
  <c r="FC96" i="14" s="1"/>
  <c r="FD97" i="14" s="1"/>
  <c r="FE98" i="14" s="1"/>
  <c r="FF99" i="14" s="1"/>
  <c r="FG100" i="14" s="1"/>
  <c r="FH101" i="14" s="1"/>
  <c r="FI102" i="14" s="1"/>
  <c r="FJ103" i="14" s="1"/>
  <c r="FK104" i="14" s="1"/>
  <c r="FL105" i="14" s="1"/>
  <c r="FM106" i="14" s="1"/>
  <c r="FN107" i="14" s="1"/>
  <c r="BE112" i="14"/>
  <c r="BE110" i="14" s="1"/>
  <c r="BE113" i="14"/>
  <c r="BF3" i="14"/>
  <c r="BG4" i="14" s="1"/>
  <c r="BH5" i="14" s="1"/>
  <c r="BI6" i="14" s="1"/>
  <c r="BJ7" i="14" s="1"/>
  <c r="BK8" i="14" s="1"/>
  <c r="BL9" i="14" s="1"/>
  <c r="BM10" i="14" s="1"/>
  <c r="BN11" i="14" s="1"/>
  <c r="BO12" i="14" s="1"/>
  <c r="BP13" i="14" s="1"/>
  <c r="BQ14" i="14" s="1"/>
  <c r="BR15" i="14" s="1"/>
  <c r="BS16" i="14" s="1"/>
  <c r="DJ63" i="14"/>
  <c r="DK64" i="14" s="1"/>
  <c r="DL65" i="14" s="1"/>
  <c r="DM66" i="14" s="1"/>
  <c r="DN67" i="14" s="1"/>
  <c r="DO68" i="14" s="1"/>
  <c r="DP69" i="14" s="1"/>
  <c r="DQ70" i="14" s="1"/>
  <c r="DR71" i="14" s="1"/>
  <c r="DS72" i="14" s="1"/>
  <c r="DT73" i="14" s="1"/>
  <c r="DU74" i="14" s="1"/>
  <c r="DV75" i="14" s="1"/>
  <c r="DW76" i="14" s="1"/>
  <c r="DX77" i="14" s="1"/>
  <c r="DY78" i="14" s="1"/>
  <c r="DZ79" i="14" s="1"/>
  <c r="EA80" i="14" s="1"/>
  <c r="EB81" i="14" s="1"/>
  <c r="EC82" i="14" s="1"/>
  <c r="DI116" i="14"/>
  <c r="CB23" i="14"/>
  <c r="CC24" i="14" s="1"/>
  <c r="CD25" i="14" s="1"/>
  <c r="CE26" i="14" s="1"/>
  <c r="CF27" i="14" s="1"/>
  <c r="CG28" i="14" s="1"/>
  <c r="CH29" i="14" s="1"/>
  <c r="CI30" i="14" s="1"/>
  <c r="CJ31" i="14" s="1"/>
  <c r="CK32" i="14" s="1"/>
  <c r="CL33" i="14" s="1"/>
  <c r="CM34" i="14" s="1"/>
  <c r="CN35" i="14" s="1"/>
  <c r="CO36" i="14" s="1"/>
  <c r="CP37" i="14" s="1"/>
  <c r="CQ38" i="14" s="1"/>
  <c r="CR39" i="14" s="1"/>
  <c r="CS40" i="14" s="1"/>
  <c r="CT41" i="14" s="1"/>
  <c r="CU42" i="14" s="1"/>
  <c r="CP115" i="14"/>
  <c r="CQ43" i="14"/>
  <c r="CR44" i="14" s="1"/>
  <c r="CS45" i="14" s="1"/>
  <c r="CT46" i="14" s="1"/>
  <c r="CU47" i="14" s="1"/>
  <c r="CV48" i="14" s="1"/>
  <c r="CW49" i="14" s="1"/>
  <c r="CX50" i="14" s="1"/>
  <c r="CY51" i="14" s="1"/>
  <c r="CZ52" i="14" s="1"/>
  <c r="DA53" i="14" s="1"/>
  <c r="DB54" i="14" s="1"/>
  <c r="DC55" i="14" s="1"/>
  <c r="DD56" i="14" s="1"/>
  <c r="DE57" i="14" s="1"/>
  <c r="DF58" i="14" s="1"/>
  <c r="DG59" i="14" s="1"/>
  <c r="DH60" i="14" s="1"/>
  <c r="DI61" i="14" s="1"/>
  <c r="DJ62" i="14" s="1"/>
  <c r="DW63" i="14"/>
  <c r="DX64" i="14" s="1"/>
  <c r="DY65" i="14" s="1"/>
  <c r="DZ66" i="14" s="1"/>
  <c r="EA67" i="14" s="1"/>
  <c r="EB68" i="14" s="1"/>
  <c r="EC69" i="14" s="1"/>
  <c r="ED70" i="14" s="1"/>
  <c r="EE71" i="14" s="1"/>
  <c r="EF72" i="14" s="1"/>
  <c r="EG73" i="14" s="1"/>
  <c r="EH74" i="14" s="1"/>
  <c r="EI75" i="14" s="1"/>
  <c r="EJ76" i="14" s="1"/>
  <c r="EK77" i="14" s="1"/>
  <c r="EL78" i="14" s="1"/>
  <c r="EM79" i="14" s="1"/>
  <c r="EN80" i="14" s="1"/>
  <c r="EO81" i="14" s="1"/>
  <c r="EP82" i="14" s="1"/>
  <c r="BJ55" i="14"/>
  <c r="BS2" i="14"/>
  <c r="BS17" i="14"/>
  <c r="BT18" i="14" s="1"/>
  <c r="BU19" i="14" s="1"/>
  <c r="BV20" i="14" s="1"/>
  <c r="BW21" i="14" s="1"/>
  <c r="BX22" i="14" s="1"/>
  <c r="CK23" i="14"/>
  <c r="CL24" i="14" s="1"/>
  <c r="CM25" i="14" s="1"/>
  <c r="CN26" i="14" s="1"/>
  <c r="CO27" i="14" s="1"/>
  <c r="CP28" i="14" s="1"/>
  <c r="CQ29" i="14" s="1"/>
  <c r="CR30" i="14" s="1"/>
  <c r="CS31" i="14" s="1"/>
  <c r="CT32" i="14" s="1"/>
  <c r="CU33" i="14" s="1"/>
  <c r="CV34" i="14" s="1"/>
  <c r="CW35" i="14" s="1"/>
  <c r="CX36" i="14" s="1"/>
  <c r="CY37" i="14" s="1"/>
  <c r="CZ38" i="14" s="1"/>
  <c r="DA39" i="14" s="1"/>
  <c r="DB40" i="14" s="1"/>
  <c r="DC41" i="14" s="1"/>
  <c r="DD42" i="14" s="1"/>
  <c r="DD43" i="14"/>
  <c r="DE44" i="14" s="1"/>
  <c r="DF45" i="14" s="1"/>
  <c r="DG46" i="14" s="1"/>
  <c r="DH47" i="14" s="1"/>
  <c r="DI48" i="14" s="1"/>
  <c r="DJ49" i="14" s="1"/>
  <c r="DK50" i="14" s="1"/>
  <c r="DL51" i="14" s="1"/>
  <c r="DM52" i="14" s="1"/>
  <c r="DN53" i="14" s="1"/>
  <c r="DO54" i="14" s="1"/>
  <c r="DP55" i="14" s="1"/>
  <c r="DQ56" i="14" s="1"/>
  <c r="DR57" i="14" s="1"/>
  <c r="DS58" i="14" s="1"/>
  <c r="DT59" i="14" s="1"/>
  <c r="DU60" i="14" s="1"/>
  <c r="DV61" i="14" s="1"/>
  <c r="DW62" i="14" s="1"/>
  <c r="BX23" i="14"/>
  <c r="BY24" i="14" s="1"/>
  <c r="BZ25" i="14" s="1"/>
  <c r="CA26" i="14" s="1"/>
  <c r="CB27" i="14" s="1"/>
  <c r="CC28" i="14" s="1"/>
  <c r="CD29" i="14" s="1"/>
  <c r="CE30" i="14" s="1"/>
  <c r="CF31" i="14" s="1"/>
  <c r="CG32" i="14" s="1"/>
  <c r="CH33" i="14" s="1"/>
  <c r="CI34" i="14" s="1"/>
  <c r="CJ35" i="14" s="1"/>
  <c r="CK36" i="14" s="1"/>
  <c r="CL37" i="14" s="1"/>
  <c r="CM38" i="14" s="1"/>
  <c r="CN39" i="14" s="1"/>
  <c r="CO40" i="14" s="1"/>
  <c r="CP41" i="14" s="1"/>
  <c r="CQ42" i="14" s="1"/>
  <c r="BW114" i="14"/>
  <c r="BJ4" i="14"/>
  <c r="BS3" i="14"/>
  <c r="BT4" i="14" s="1"/>
  <c r="BU5" i="14" s="1"/>
  <c r="BV6" i="14" s="1"/>
  <c r="BW7" i="14" s="1"/>
  <c r="BX8" i="14" s="1"/>
  <c r="BY9" i="14" s="1"/>
  <c r="BZ10" i="14" s="1"/>
  <c r="CA11" i="14" s="1"/>
  <c r="CB12" i="14" s="1"/>
  <c r="CC13" i="14" s="1"/>
  <c r="CD14" i="14" s="1"/>
  <c r="CE15" i="14" s="1"/>
  <c r="CF16" i="14" s="1"/>
  <c r="CF17" i="14"/>
  <c r="CG18" i="14" s="1"/>
  <c r="CH19" i="14" s="1"/>
  <c r="CI20" i="14" s="1"/>
  <c r="CJ21" i="14" s="1"/>
  <c r="CK22" i="14" s="1"/>
  <c r="EQ83" i="14" l="1"/>
  <c r="ER84" i="14" s="1"/>
  <c r="ES85" i="14" s="1"/>
  <c r="ET86" i="14" s="1"/>
  <c r="EU87" i="14" s="1"/>
  <c r="EV88" i="14" s="1"/>
  <c r="EW89" i="14" s="1"/>
  <c r="EX90" i="14" s="1"/>
  <c r="EY91" i="14" s="1"/>
  <c r="EZ92" i="14" s="1"/>
  <c r="FA93" i="14" s="1"/>
  <c r="FB94" i="14" s="1"/>
  <c r="FC95" i="14" s="1"/>
  <c r="FD96" i="14" s="1"/>
  <c r="FE97" i="14" s="1"/>
  <c r="FF98" i="14" s="1"/>
  <c r="FG99" i="14" s="1"/>
  <c r="FH100" i="14" s="1"/>
  <c r="FI101" i="14" s="1"/>
  <c r="FJ102" i="14" s="1"/>
  <c r="FK103" i="14" s="1"/>
  <c r="FL104" i="14" s="1"/>
  <c r="FM105" i="14" s="1"/>
  <c r="FN106" i="14" s="1"/>
  <c r="FO107" i="14" s="1"/>
  <c r="DK63" i="14"/>
  <c r="DL64" i="14" s="1"/>
  <c r="DM65" i="14" s="1"/>
  <c r="DN66" i="14" s="1"/>
  <c r="DO67" i="14" s="1"/>
  <c r="DP68" i="14" s="1"/>
  <c r="DQ69" i="14" s="1"/>
  <c r="DR70" i="14" s="1"/>
  <c r="DS71" i="14" s="1"/>
  <c r="DT72" i="14" s="1"/>
  <c r="DU73" i="14" s="1"/>
  <c r="DV74" i="14" s="1"/>
  <c r="DW75" i="14" s="1"/>
  <c r="DX76" i="14" s="1"/>
  <c r="DY77" i="14" s="1"/>
  <c r="DZ78" i="14" s="1"/>
  <c r="EA79" i="14" s="1"/>
  <c r="EB80" i="14" s="1"/>
  <c r="EC81" i="14" s="1"/>
  <c r="ED82" i="14" s="1"/>
  <c r="DJ116" i="14"/>
  <c r="BG3" i="14"/>
  <c r="BF112" i="14"/>
  <c r="BF110" i="14" s="1"/>
  <c r="BF113" i="14"/>
  <c r="BK5" i="14"/>
  <c r="CA64" i="14"/>
  <c r="BG54" i="14"/>
  <c r="BF115" i="14"/>
  <c r="CG17" i="14"/>
  <c r="CH18" i="14" s="1"/>
  <c r="CI19" i="14" s="1"/>
  <c r="CJ20" i="14" s="1"/>
  <c r="CK21" i="14" s="1"/>
  <c r="CL22" i="14" s="1"/>
  <c r="CV43" i="14"/>
  <c r="CW44" i="14" s="1"/>
  <c r="CX45" i="14" s="1"/>
  <c r="CY46" i="14" s="1"/>
  <c r="CZ47" i="14" s="1"/>
  <c r="DA48" i="14" s="1"/>
  <c r="DB49" i="14" s="1"/>
  <c r="DC50" i="14" s="1"/>
  <c r="DD51" i="14" s="1"/>
  <c r="DE52" i="14" s="1"/>
  <c r="DF53" i="14" s="1"/>
  <c r="DG54" i="14" s="1"/>
  <c r="DH55" i="14" s="1"/>
  <c r="DI56" i="14" s="1"/>
  <c r="DJ57" i="14" s="1"/>
  <c r="DK58" i="14" s="1"/>
  <c r="DL59" i="14" s="1"/>
  <c r="DM60" i="14" s="1"/>
  <c r="DN61" i="14" s="1"/>
  <c r="DO62" i="14" s="1"/>
  <c r="DE43" i="14"/>
  <c r="DF44" i="14" s="1"/>
  <c r="DG45" i="14" s="1"/>
  <c r="DH46" i="14" s="1"/>
  <c r="DI47" i="14" s="1"/>
  <c r="DJ48" i="14" s="1"/>
  <c r="DK49" i="14" s="1"/>
  <c r="DL50" i="14" s="1"/>
  <c r="DM51" i="14" s="1"/>
  <c r="DN52" i="14" s="1"/>
  <c r="DO53" i="14" s="1"/>
  <c r="DP54" i="14" s="1"/>
  <c r="DQ55" i="14" s="1"/>
  <c r="DR56" i="14" s="1"/>
  <c r="DS57" i="14" s="1"/>
  <c r="DT58" i="14" s="1"/>
  <c r="DU59" i="14" s="1"/>
  <c r="DV60" i="14" s="1"/>
  <c r="DW61" i="14" s="1"/>
  <c r="DX62" i="14" s="1"/>
  <c r="ED83" i="14"/>
  <c r="EE84" i="14" s="1"/>
  <c r="EF85" i="14" s="1"/>
  <c r="EG86" i="14" s="1"/>
  <c r="EH87" i="14" s="1"/>
  <c r="EI88" i="14" s="1"/>
  <c r="EJ89" i="14" s="1"/>
  <c r="EK90" i="14" s="1"/>
  <c r="EL91" i="14" s="1"/>
  <c r="EM92" i="14" s="1"/>
  <c r="EN93" i="14" s="1"/>
  <c r="EO94" i="14" s="1"/>
  <c r="EP95" i="14" s="1"/>
  <c r="EQ96" i="14" s="1"/>
  <c r="ER97" i="14" s="1"/>
  <c r="ES98" i="14" s="1"/>
  <c r="ET99" i="14" s="1"/>
  <c r="EU100" i="14" s="1"/>
  <c r="EV101" i="14" s="1"/>
  <c r="EW102" i="14" s="1"/>
  <c r="EX103" i="14" s="1"/>
  <c r="EY104" i="14" s="1"/>
  <c r="EZ105" i="14" s="1"/>
  <c r="FA106" i="14" s="1"/>
  <c r="FB107" i="14" s="1"/>
  <c r="EC117" i="14"/>
  <c r="BV61" i="14"/>
  <c r="BU115" i="14"/>
  <c r="BK56" i="14"/>
  <c r="DX63" i="14"/>
  <c r="DY64" i="14" s="1"/>
  <c r="DZ65" i="14" s="1"/>
  <c r="EA66" i="14" s="1"/>
  <c r="EB67" i="14" s="1"/>
  <c r="EC68" i="14" s="1"/>
  <c r="ED69" i="14" s="1"/>
  <c r="EE70" i="14" s="1"/>
  <c r="EF71" i="14" s="1"/>
  <c r="EG72" i="14" s="1"/>
  <c r="EH73" i="14" s="1"/>
  <c r="EI74" i="14" s="1"/>
  <c r="EJ75" i="14" s="1"/>
  <c r="EK76" i="14" s="1"/>
  <c r="EL77" i="14" s="1"/>
  <c r="EM78" i="14" s="1"/>
  <c r="EN79" i="14" s="1"/>
  <c r="EO80" i="14" s="1"/>
  <c r="EP81" i="14" s="1"/>
  <c r="EQ82" i="14" s="1"/>
  <c r="CL23" i="14"/>
  <c r="CM24" i="14" s="1"/>
  <c r="CN25" i="14" s="1"/>
  <c r="CO26" i="14" s="1"/>
  <c r="CP27" i="14" s="1"/>
  <c r="CQ28" i="14" s="1"/>
  <c r="CR29" i="14" s="1"/>
  <c r="CS30" i="14" s="1"/>
  <c r="CT31" i="14" s="1"/>
  <c r="CU32" i="14" s="1"/>
  <c r="CV33" i="14" s="1"/>
  <c r="CW34" i="14" s="1"/>
  <c r="CX35" i="14" s="1"/>
  <c r="CY36" i="14" s="1"/>
  <c r="CZ37" i="14" s="1"/>
  <c r="DA38" i="14" s="1"/>
  <c r="DB39" i="14" s="1"/>
  <c r="DC40" i="14" s="1"/>
  <c r="DD41" i="14" s="1"/>
  <c r="DE42" i="14" s="1"/>
  <c r="BX114" i="14"/>
  <c r="BY23" i="14"/>
  <c r="BZ24" i="14" s="1"/>
  <c r="CA25" i="14" s="1"/>
  <c r="CB26" i="14" s="1"/>
  <c r="CC27" i="14" s="1"/>
  <c r="CD28" i="14" s="1"/>
  <c r="CE29" i="14" s="1"/>
  <c r="CF30" i="14" s="1"/>
  <c r="CG31" i="14" s="1"/>
  <c r="CH32" i="14" s="1"/>
  <c r="CI33" i="14" s="1"/>
  <c r="CJ34" i="14" s="1"/>
  <c r="CK35" i="14" s="1"/>
  <c r="CL36" i="14" s="1"/>
  <c r="CM37" i="14" s="1"/>
  <c r="CN38" i="14" s="1"/>
  <c r="CO39" i="14" s="1"/>
  <c r="CP40" i="14" s="1"/>
  <c r="CQ41" i="14" s="1"/>
  <c r="CR42" i="14" s="1"/>
  <c r="BT2" i="14"/>
  <c r="BT17" i="14"/>
  <c r="BU18" i="14" s="1"/>
  <c r="BV19" i="14" s="1"/>
  <c r="BW20" i="14" s="1"/>
  <c r="BX21" i="14" s="1"/>
  <c r="BY22" i="14" s="1"/>
  <c r="CQ115" i="14"/>
  <c r="CR43" i="14"/>
  <c r="CS44" i="14" s="1"/>
  <c r="CT45" i="14" s="1"/>
  <c r="CU46" i="14" s="1"/>
  <c r="CV47" i="14" s="1"/>
  <c r="CW48" i="14" s="1"/>
  <c r="CX49" i="14" s="1"/>
  <c r="CY50" i="14" s="1"/>
  <c r="CZ51" i="14" s="1"/>
  <c r="DA52" i="14" s="1"/>
  <c r="DB53" i="14" s="1"/>
  <c r="DC54" i="14" s="1"/>
  <c r="DD55" i="14" s="1"/>
  <c r="DE56" i="14" s="1"/>
  <c r="DF57" i="14" s="1"/>
  <c r="DG58" i="14" s="1"/>
  <c r="DH59" i="14" s="1"/>
  <c r="DI60" i="14" s="1"/>
  <c r="DJ61" i="14" s="1"/>
  <c r="DK62" i="14" s="1"/>
  <c r="BT3" i="14"/>
  <c r="BU4" i="14" s="1"/>
  <c r="BV5" i="14" s="1"/>
  <c r="BW6" i="14" s="1"/>
  <c r="BX7" i="14" s="1"/>
  <c r="BY8" i="14" s="1"/>
  <c r="BZ9" i="14" s="1"/>
  <c r="CA10" i="14" s="1"/>
  <c r="CB11" i="14" s="1"/>
  <c r="CC12" i="14" s="1"/>
  <c r="CD13" i="14" s="1"/>
  <c r="CE14" i="14" s="1"/>
  <c r="CF15" i="14" s="1"/>
  <c r="CG16" i="14" s="1"/>
  <c r="DL63" i="14" l="1"/>
  <c r="DM64" i="14" s="1"/>
  <c r="DN65" i="14" s="1"/>
  <c r="DO66" i="14" s="1"/>
  <c r="DP67" i="14" s="1"/>
  <c r="DQ68" i="14" s="1"/>
  <c r="DR69" i="14" s="1"/>
  <c r="DS70" i="14" s="1"/>
  <c r="DT71" i="14" s="1"/>
  <c r="DU72" i="14" s="1"/>
  <c r="DV73" i="14" s="1"/>
  <c r="DW74" i="14" s="1"/>
  <c r="DX75" i="14" s="1"/>
  <c r="DY76" i="14" s="1"/>
  <c r="DZ77" i="14" s="1"/>
  <c r="EA78" i="14" s="1"/>
  <c r="EB79" i="14" s="1"/>
  <c r="EC80" i="14" s="1"/>
  <c r="ED81" i="14" s="1"/>
  <c r="EE82" i="14" s="1"/>
  <c r="DK116" i="14"/>
  <c r="CB65" i="14"/>
  <c r="BW62" i="14"/>
  <c r="BV115" i="14"/>
  <c r="CR115" i="14"/>
  <c r="CS43" i="14"/>
  <c r="CT44" i="14" s="1"/>
  <c r="CU45" i="14" s="1"/>
  <c r="CV46" i="14" s="1"/>
  <c r="CW47" i="14" s="1"/>
  <c r="CX48" i="14" s="1"/>
  <c r="CY49" i="14" s="1"/>
  <c r="CZ50" i="14" s="1"/>
  <c r="DA51" i="14" s="1"/>
  <c r="DB52" i="14" s="1"/>
  <c r="DC53" i="14" s="1"/>
  <c r="DD54" i="14" s="1"/>
  <c r="DE55" i="14" s="1"/>
  <c r="DF56" i="14" s="1"/>
  <c r="DG57" i="14" s="1"/>
  <c r="DH58" i="14" s="1"/>
  <c r="DI59" i="14" s="1"/>
  <c r="DJ60" i="14" s="1"/>
  <c r="DK61" i="14" s="1"/>
  <c r="DL62" i="14" s="1"/>
  <c r="DP63" i="14"/>
  <c r="DQ64" i="14" s="1"/>
  <c r="DR65" i="14" s="1"/>
  <c r="DS66" i="14" s="1"/>
  <c r="DT67" i="14" s="1"/>
  <c r="DU68" i="14" s="1"/>
  <c r="DV69" i="14" s="1"/>
  <c r="DW70" i="14" s="1"/>
  <c r="DX71" i="14" s="1"/>
  <c r="DY72" i="14" s="1"/>
  <c r="DZ73" i="14" s="1"/>
  <c r="EA74" i="14" s="1"/>
  <c r="EB75" i="14" s="1"/>
  <c r="EC76" i="14" s="1"/>
  <c r="ED77" i="14" s="1"/>
  <c r="EE78" i="14" s="1"/>
  <c r="EF79" i="14" s="1"/>
  <c r="EG80" i="14" s="1"/>
  <c r="EH81" i="14" s="1"/>
  <c r="EI82" i="14" s="1"/>
  <c r="BL6" i="14"/>
  <c r="BH4" i="14"/>
  <c r="BG112" i="14"/>
  <c r="BG110" i="14" s="1"/>
  <c r="BG113" i="14"/>
  <c r="BZ23" i="14"/>
  <c r="CA24" i="14" s="1"/>
  <c r="CB25" i="14" s="1"/>
  <c r="CC26" i="14" s="1"/>
  <c r="CD27" i="14" s="1"/>
  <c r="CE28" i="14" s="1"/>
  <c r="CF29" i="14" s="1"/>
  <c r="CG30" i="14" s="1"/>
  <c r="CH31" i="14" s="1"/>
  <c r="CI32" i="14" s="1"/>
  <c r="CJ33" i="14" s="1"/>
  <c r="CK34" i="14" s="1"/>
  <c r="CL35" i="14" s="1"/>
  <c r="CM36" i="14" s="1"/>
  <c r="CN37" i="14" s="1"/>
  <c r="CO38" i="14" s="1"/>
  <c r="CP39" i="14" s="1"/>
  <c r="CQ40" i="14" s="1"/>
  <c r="CR41" i="14" s="1"/>
  <c r="CS42" i="14" s="1"/>
  <c r="BY114" i="14"/>
  <c r="CM23" i="14"/>
  <c r="CN24" i="14" s="1"/>
  <c r="CO25" i="14" s="1"/>
  <c r="CP26" i="14" s="1"/>
  <c r="CQ27" i="14" s="1"/>
  <c r="CR28" i="14" s="1"/>
  <c r="CS29" i="14" s="1"/>
  <c r="CT30" i="14" s="1"/>
  <c r="CU31" i="14" s="1"/>
  <c r="CV32" i="14" s="1"/>
  <c r="CW33" i="14" s="1"/>
  <c r="CX34" i="14" s="1"/>
  <c r="CY35" i="14" s="1"/>
  <c r="CZ36" i="14" s="1"/>
  <c r="DA37" i="14" s="1"/>
  <c r="DB38" i="14" s="1"/>
  <c r="DC39" i="14" s="1"/>
  <c r="DD40" i="14" s="1"/>
  <c r="DE41" i="14" s="1"/>
  <c r="DF42" i="14" s="1"/>
  <c r="EE83" i="14"/>
  <c r="EF84" i="14" s="1"/>
  <c r="EG85" i="14" s="1"/>
  <c r="EH86" i="14" s="1"/>
  <c r="EI87" i="14" s="1"/>
  <c r="EJ88" i="14" s="1"/>
  <c r="EK89" i="14" s="1"/>
  <c r="EL90" i="14" s="1"/>
  <c r="EM91" i="14" s="1"/>
  <c r="EN92" i="14" s="1"/>
  <c r="EO93" i="14" s="1"/>
  <c r="EP94" i="14" s="1"/>
  <c r="EQ95" i="14" s="1"/>
  <c r="ER96" i="14" s="1"/>
  <c r="ES97" i="14" s="1"/>
  <c r="ET98" i="14" s="1"/>
  <c r="EU99" i="14" s="1"/>
  <c r="EV100" i="14" s="1"/>
  <c r="EW101" i="14" s="1"/>
  <c r="EX102" i="14" s="1"/>
  <c r="EY103" i="14" s="1"/>
  <c r="EZ104" i="14" s="1"/>
  <c r="FA105" i="14" s="1"/>
  <c r="FB106" i="14" s="1"/>
  <c r="FC107" i="14" s="1"/>
  <c r="ED117" i="14"/>
  <c r="DY63" i="14"/>
  <c r="DZ64" i="14" s="1"/>
  <c r="EA65" i="14" s="1"/>
  <c r="EB66" i="14" s="1"/>
  <c r="EC67" i="14" s="1"/>
  <c r="ED68" i="14" s="1"/>
  <c r="EE69" i="14" s="1"/>
  <c r="EF70" i="14" s="1"/>
  <c r="EG71" i="14" s="1"/>
  <c r="EH72" i="14" s="1"/>
  <c r="EI73" i="14" s="1"/>
  <c r="EJ74" i="14" s="1"/>
  <c r="EK75" i="14" s="1"/>
  <c r="EL76" i="14" s="1"/>
  <c r="EM77" i="14" s="1"/>
  <c r="EN78" i="14" s="1"/>
  <c r="EO79" i="14" s="1"/>
  <c r="EP80" i="14" s="1"/>
  <c r="EQ81" i="14" s="1"/>
  <c r="ER82" i="14" s="1"/>
  <c r="DF43" i="14"/>
  <c r="DG44" i="14" s="1"/>
  <c r="DH45" i="14" s="1"/>
  <c r="DI46" i="14" s="1"/>
  <c r="DJ47" i="14" s="1"/>
  <c r="DK48" i="14" s="1"/>
  <c r="DL49" i="14" s="1"/>
  <c r="DM50" i="14" s="1"/>
  <c r="DN51" i="14" s="1"/>
  <c r="DO52" i="14" s="1"/>
  <c r="DP53" i="14" s="1"/>
  <c r="DQ54" i="14" s="1"/>
  <c r="DR55" i="14" s="1"/>
  <c r="DS56" i="14" s="1"/>
  <c r="DT57" i="14" s="1"/>
  <c r="DU58" i="14" s="1"/>
  <c r="DV59" i="14" s="1"/>
  <c r="DW60" i="14" s="1"/>
  <c r="DX61" i="14" s="1"/>
  <c r="DY62" i="14" s="1"/>
  <c r="BU3" i="14"/>
  <c r="BV4" i="14" s="1"/>
  <c r="BW5" i="14" s="1"/>
  <c r="BX6" i="14" s="1"/>
  <c r="BY7" i="14" s="1"/>
  <c r="BZ8" i="14" s="1"/>
  <c r="CA9" i="14" s="1"/>
  <c r="CB10" i="14" s="1"/>
  <c r="CC11" i="14" s="1"/>
  <c r="CD12" i="14" s="1"/>
  <c r="CE13" i="14" s="1"/>
  <c r="CF14" i="14" s="1"/>
  <c r="CG15" i="14" s="1"/>
  <c r="CH16" i="14" s="1"/>
  <c r="ER83" i="14"/>
  <c r="ES84" i="14" s="1"/>
  <c r="ET85" i="14" s="1"/>
  <c r="EU86" i="14" s="1"/>
  <c r="EV87" i="14" s="1"/>
  <c r="EW88" i="14" s="1"/>
  <c r="EX89" i="14" s="1"/>
  <c r="EY90" i="14" s="1"/>
  <c r="EZ91" i="14" s="1"/>
  <c r="FA92" i="14" s="1"/>
  <c r="FB93" i="14" s="1"/>
  <c r="FC94" i="14" s="1"/>
  <c r="FD95" i="14" s="1"/>
  <c r="FE96" i="14" s="1"/>
  <c r="FF97" i="14" s="1"/>
  <c r="FG98" i="14" s="1"/>
  <c r="FH99" i="14" s="1"/>
  <c r="FI100" i="14" s="1"/>
  <c r="FJ101" i="14" s="1"/>
  <c r="FK102" i="14" s="1"/>
  <c r="FL103" i="14" s="1"/>
  <c r="FM104" i="14" s="1"/>
  <c r="FN105" i="14" s="1"/>
  <c r="FO106" i="14" s="1"/>
  <c r="FP107" i="14" s="1"/>
  <c r="CH17" i="14"/>
  <c r="CI18" i="14" s="1"/>
  <c r="CJ19" i="14" s="1"/>
  <c r="CK20" i="14" s="1"/>
  <c r="CL21" i="14" s="1"/>
  <c r="CM22" i="14" s="1"/>
  <c r="BL57" i="14"/>
  <c r="BH55" i="14"/>
  <c r="BG115" i="14"/>
  <c r="BI56" i="14" l="1"/>
  <c r="BH115" i="14"/>
  <c r="DG43" i="14"/>
  <c r="DH44" i="14" s="1"/>
  <c r="DI45" i="14" s="1"/>
  <c r="DJ46" i="14" s="1"/>
  <c r="DK47" i="14" s="1"/>
  <c r="DL48" i="14" s="1"/>
  <c r="DM49" i="14" s="1"/>
  <c r="DN50" i="14" s="1"/>
  <c r="DO51" i="14" s="1"/>
  <c r="DP52" i="14" s="1"/>
  <c r="DQ53" i="14" s="1"/>
  <c r="DR54" i="14" s="1"/>
  <c r="DS55" i="14" s="1"/>
  <c r="DT56" i="14" s="1"/>
  <c r="DU57" i="14" s="1"/>
  <c r="DV58" i="14" s="1"/>
  <c r="DW59" i="14" s="1"/>
  <c r="DX60" i="14" s="1"/>
  <c r="DY61" i="14" s="1"/>
  <c r="DZ62" i="14" s="1"/>
  <c r="BX63" i="14"/>
  <c r="DL116" i="14"/>
  <c r="DM63" i="14"/>
  <c r="DN64" i="14" s="1"/>
  <c r="DO65" i="14" s="1"/>
  <c r="DP66" i="14" s="1"/>
  <c r="DQ67" i="14" s="1"/>
  <c r="DR68" i="14" s="1"/>
  <c r="DS69" i="14" s="1"/>
  <c r="DT70" i="14" s="1"/>
  <c r="DU71" i="14" s="1"/>
  <c r="DV72" i="14" s="1"/>
  <c r="DW73" i="14" s="1"/>
  <c r="DX74" i="14" s="1"/>
  <c r="DY75" i="14" s="1"/>
  <c r="DZ76" i="14" s="1"/>
  <c r="EA77" i="14" s="1"/>
  <c r="EB78" i="14" s="1"/>
  <c r="EC79" i="14" s="1"/>
  <c r="ED80" i="14" s="1"/>
  <c r="EE81" i="14" s="1"/>
  <c r="EF82" i="14" s="1"/>
  <c r="CC66" i="14"/>
  <c r="EJ83" i="14"/>
  <c r="EK84" i="14" s="1"/>
  <c r="EL85" i="14" s="1"/>
  <c r="EM86" i="14" s="1"/>
  <c r="EN87" i="14" s="1"/>
  <c r="EO88" i="14" s="1"/>
  <c r="EP89" i="14" s="1"/>
  <c r="EQ90" i="14" s="1"/>
  <c r="ER91" i="14" s="1"/>
  <c r="ES92" i="14" s="1"/>
  <c r="ET93" i="14" s="1"/>
  <c r="EU94" i="14" s="1"/>
  <c r="EV95" i="14" s="1"/>
  <c r="EW96" i="14" s="1"/>
  <c r="EX97" i="14" s="1"/>
  <c r="EY98" i="14" s="1"/>
  <c r="EZ99" i="14" s="1"/>
  <c r="FA100" i="14" s="1"/>
  <c r="FB101" i="14" s="1"/>
  <c r="FC102" i="14" s="1"/>
  <c r="FD103" i="14" s="1"/>
  <c r="FE104" i="14" s="1"/>
  <c r="FF105" i="14" s="1"/>
  <c r="FG106" i="14" s="1"/>
  <c r="FH107" i="14" s="1"/>
  <c r="CN23" i="14"/>
  <c r="CO24" i="14" s="1"/>
  <c r="CP25" i="14" s="1"/>
  <c r="CQ26" i="14" s="1"/>
  <c r="CR27" i="14" s="1"/>
  <c r="CS28" i="14" s="1"/>
  <c r="CT29" i="14" s="1"/>
  <c r="CU30" i="14" s="1"/>
  <c r="CV31" i="14" s="1"/>
  <c r="CW32" i="14" s="1"/>
  <c r="CX33" i="14" s="1"/>
  <c r="CY34" i="14" s="1"/>
  <c r="CZ35" i="14" s="1"/>
  <c r="DA36" i="14" s="1"/>
  <c r="DB37" i="14" s="1"/>
  <c r="DC38" i="14" s="1"/>
  <c r="DD39" i="14" s="1"/>
  <c r="DE40" i="14" s="1"/>
  <c r="DF41" i="14" s="1"/>
  <c r="DG42" i="14" s="1"/>
  <c r="CT43" i="14"/>
  <c r="CU44" i="14" s="1"/>
  <c r="CV45" i="14" s="1"/>
  <c r="CW46" i="14" s="1"/>
  <c r="CX47" i="14" s="1"/>
  <c r="CY48" i="14" s="1"/>
  <c r="CZ49" i="14" s="1"/>
  <c r="DA50" i="14" s="1"/>
  <c r="DB51" i="14" s="1"/>
  <c r="DC52" i="14" s="1"/>
  <c r="DD53" i="14" s="1"/>
  <c r="DE54" i="14" s="1"/>
  <c r="DF55" i="14" s="1"/>
  <c r="DG56" i="14" s="1"/>
  <c r="DH57" i="14" s="1"/>
  <c r="DI58" i="14" s="1"/>
  <c r="DJ59" i="14" s="1"/>
  <c r="DK60" i="14" s="1"/>
  <c r="DL61" i="14" s="1"/>
  <c r="DM62" i="14" s="1"/>
  <c r="CS115" i="14"/>
  <c r="CI17" i="14"/>
  <c r="CJ18" i="14" s="1"/>
  <c r="CK19" i="14" s="1"/>
  <c r="CL20" i="14" s="1"/>
  <c r="CM21" i="14" s="1"/>
  <c r="CN22" i="14" s="1"/>
  <c r="BI5" i="14"/>
  <c r="BH112" i="14"/>
  <c r="BH110" i="14" s="1"/>
  <c r="BH113" i="14"/>
  <c r="ES83" i="14"/>
  <c r="ET84" i="14" s="1"/>
  <c r="EU85" i="14" s="1"/>
  <c r="EV86" i="14" s="1"/>
  <c r="EW87" i="14" s="1"/>
  <c r="EX88" i="14" s="1"/>
  <c r="EY89" i="14" s="1"/>
  <c r="EZ90" i="14" s="1"/>
  <c r="FA91" i="14" s="1"/>
  <c r="FB92" i="14" s="1"/>
  <c r="FC93" i="14" s="1"/>
  <c r="FD94" i="14" s="1"/>
  <c r="FE95" i="14" s="1"/>
  <c r="FF96" i="14" s="1"/>
  <c r="FG97" i="14" s="1"/>
  <c r="FH98" i="14" s="1"/>
  <c r="FI99" i="14" s="1"/>
  <c r="FJ100" i="14" s="1"/>
  <c r="FK101" i="14" s="1"/>
  <c r="FL102" i="14" s="1"/>
  <c r="FM103" i="14" s="1"/>
  <c r="FN104" i="14" s="1"/>
  <c r="FO105" i="14" s="1"/>
  <c r="FP106" i="14" s="1"/>
  <c r="FQ107" i="14" s="1"/>
  <c r="BM7" i="14"/>
  <c r="BM58" i="14"/>
  <c r="DZ63" i="14"/>
  <c r="EA64" i="14" s="1"/>
  <c r="EB65" i="14" s="1"/>
  <c r="EC66" i="14" s="1"/>
  <c r="ED67" i="14" s="1"/>
  <c r="EE68" i="14" s="1"/>
  <c r="EF69" i="14" s="1"/>
  <c r="EG70" i="14" s="1"/>
  <c r="EH71" i="14" s="1"/>
  <c r="EI72" i="14" s="1"/>
  <c r="EJ73" i="14" s="1"/>
  <c r="EK74" i="14" s="1"/>
  <c r="EL75" i="14" s="1"/>
  <c r="EM76" i="14" s="1"/>
  <c r="EN77" i="14" s="1"/>
  <c r="EO78" i="14" s="1"/>
  <c r="EP79" i="14" s="1"/>
  <c r="EQ80" i="14" s="1"/>
  <c r="ER81" i="14" s="1"/>
  <c r="ES82" i="14" s="1"/>
  <c r="EE117" i="14"/>
  <c r="EF83" i="14"/>
  <c r="EG84" i="14" s="1"/>
  <c r="EH85" i="14" s="1"/>
  <c r="EI86" i="14" s="1"/>
  <c r="EJ87" i="14" s="1"/>
  <c r="EK88" i="14" s="1"/>
  <c r="EL89" i="14" s="1"/>
  <c r="EM90" i="14" s="1"/>
  <c r="EN91" i="14" s="1"/>
  <c r="EO92" i="14" s="1"/>
  <c r="EP93" i="14" s="1"/>
  <c r="EQ94" i="14" s="1"/>
  <c r="ER95" i="14" s="1"/>
  <c r="ES96" i="14" s="1"/>
  <c r="ET97" i="14" s="1"/>
  <c r="EU98" i="14" s="1"/>
  <c r="EV99" i="14" s="1"/>
  <c r="EW100" i="14" s="1"/>
  <c r="EX101" i="14" s="1"/>
  <c r="EY102" i="14" s="1"/>
  <c r="EZ103" i="14" s="1"/>
  <c r="FA104" i="14" s="1"/>
  <c r="FB105" i="14" s="1"/>
  <c r="FC106" i="14" s="1"/>
  <c r="FD107" i="14" s="1"/>
  <c r="CD67" i="14" l="1"/>
  <c r="BJ6" i="14"/>
  <c r="BI112" i="14"/>
  <c r="BI110" i="14" s="1"/>
  <c r="BI113" i="14"/>
  <c r="CO23" i="14"/>
  <c r="CP24" i="14" s="1"/>
  <c r="CQ25" i="14" s="1"/>
  <c r="CR26" i="14" s="1"/>
  <c r="CS27" i="14" s="1"/>
  <c r="CT28" i="14" s="1"/>
  <c r="CU29" i="14" s="1"/>
  <c r="CV30" i="14" s="1"/>
  <c r="CW31" i="14" s="1"/>
  <c r="CX32" i="14" s="1"/>
  <c r="CY33" i="14" s="1"/>
  <c r="CZ34" i="14" s="1"/>
  <c r="DA35" i="14" s="1"/>
  <c r="DB36" i="14" s="1"/>
  <c r="DC37" i="14" s="1"/>
  <c r="DD38" i="14" s="1"/>
  <c r="DE39" i="14" s="1"/>
  <c r="DF40" i="14" s="1"/>
  <c r="DG41" i="14" s="1"/>
  <c r="DH42" i="14" s="1"/>
  <c r="EG83" i="14"/>
  <c r="EH84" i="14" s="1"/>
  <c r="EI85" i="14" s="1"/>
  <c r="EJ86" i="14" s="1"/>
  <c r="EK87" i="14" s="1"/>
  <c r="EL88" i="14" s="1"/>
  <c r="EM89" i="14" s="1"/>
  <c r="EN90" i="14" s="1"/>
  <c r="EO91" i="14" s="1"/>
  <c r="EP92" i="14" s="1"/>
  <c r="EQ93" i="14" s="1"/>
  <c r="ER94" i="14" s="1"/>
  <c r="ES95" i="14" s="1"/>
  <c r="ET96" i="14" s="1"/>
  <c r="EU97" i="14" s="1"/>
  <c r="EV98" i="14" s="1"/>
  <c r="EW99" i="14" s="1"/>
  <c r="EX100" i="14" s="1"/>
  <c r="EY101" i="14" s="1"/>
  <c r="EZ102" i="14" s="1"/>
  <c r="FA103" i="14" s="1"/>
  <c r="FB104" i="14" s="1"/>
  <c r="FC105" i="14" s="1"/>
  <c r="FD106" i="14" s="1"/>
  <c r="FE107" i="14" s="1"/>
  <c r="EF117" i="14"/>
  <c r="BY64" i="14"/>
  <c r="EA63" i="14"/>
  <c r="EB64" i="14" s="1"/>
  <c r="EC65" i="14" s="1"/>
  <c r="ED66" i="14" s="1"/>
  <c r="EE67" i="14" s="1"/>
  <c r="EF68" i="14" s="1"/>
  <c r="EG69" i="14" s="1"/>
  <c r="EH70" i="14" s="1"/>
  <c r="EI71" i="14" s="1"/>
  <c r="EJ72" i="14" s="1"/>
  <c r="EK73" i="14" s="1"/>
  <c r="EL74" i="14" s="1"/>
  <c r="EM75" i="14" s="1"/>
  <c r="EN76" i="14" s="1"/>
  <c r="EO77" i="14" s="1"/>
  <c r="EP78" i="14" s="1"/>
  <c r="EQ79" i="14" s="1"/>
  <c r="ER80" i="14" s="1"/>
  <c r="ES81" i="14" s="1"/>
  <c r="ET82" i="14" s="1"/>
  <c r="DN63" i="14"/>
  <c r="DO64" i="14" s="1"/>
  <c r="DP65" i="14" s="1"/>
  <c r="DQ66" i="14" s="1"/>
  <c r="DR67" i="14" s="1"/>
  <c r="DS68" i="14" s="1"/>
  <c r="DT69" i="14" s="1"/>
  <c r="DU70" i="14" s="1"/>
  <c r="DV71" i="14" s="1"/>
  <c r="DW72" i="14" s="1"/>
  <c r="DX73" i="14" s="1"/>
  <c r="DY74" i="14" s="1"/>
  <c r="DZ75" i="14" s="1"/>
  <c r="EA76" i="14" s="1"/>
  <c r="EB77" i="14" s="1"/>
  <c r="EC78" i="14" s="1"/>
  <c r="ED79" i="14" s="1"/>
  <c r="EE80" i="14" s="1"/>
  <c r="EF81" i="14" s="1"/>
  <c r="EG82" i="14" s="1"/>
  <c r="DM116" i="14"/>
  <c r="BN8" i="14"/>
  <c r="ET83" i="14"/>
  <c r="EU84" i="14" s="1"/>
  <c r="EV85" i="14" s="1"/>
  <c r="EW86" i="14" s="1"/>
  <c r="EX87" i="14" s="1"/>
  <c r="EY88" i="14" s="1"/>
  <c r="EZ89" i="14" s="1"/>
  <c r="FA90" i="14" s="1"/>
  <c r="FB91" i="14" s="1"/>
  <c r="FC92" i="14" s="1"/>
  <c r="FD93" i="14" s="1"/>
  <c r="FE94" i="14" s="1"/>
  <c r="FF95" i="14" s="1"/>
  <c r="FG96" i="14" s="1"/>
  <c r="FH97" i="14" s="1"/>
  <c r="FI98" i="14" s="1"/>
  <c r="FJ99" i="14" s="1"/>
  <c r="FK100" i="14" s="1"/>
  <c r="FL101" i="14" s="1"/>
  <c r="FM102" i="14" s="1"/>
  <c r="FN103" i="14" s="1"/>
  <c r="FO104" i="14" s="1"/>
  <c r="FP105" i="14" s="1"/>
  <c r="FQ106" i="14" s="1"/>
  <c r="FR107" i="14" s="1"/>
  <c r="BN59" i="14"/>
  <c r="DH43" i="14"/>
  <c r="DI44" i="14" s="1"/>
  <c r="DJ45" i="14" s="1"/>
  <c r="DK46" i="14" s="1"/>
  <c r="DL47" i="14" s="1"/>
  <c r="DM48" i="14" s="1"/>
  <c r="DN49" i="14" s="1"/>
  <c r="DO50" i="14" s="1"/>
  <c r="DP51" i="14" s="1"/>
  <c r="DQ52" i="14" s="1"/>
  <c r="DR53" i="14" s="1"/>
  <c r="DS54" i="14" s="1"/>
  <c r="DT55" i="14" s="1"/>
  <c r="DU56" i="14" s="1"/>
  <c r="DV57" i="14" s="1"/>
  <c r="DW58" i="14" s="1"/>
  <c r="DX59" i="14" s="1"/>
  <c r="DY60" i="14" s="1"/>
  <c r="DZ61" i="14" s="1"/>
  <c r="EA62" i="14" s="1"/>
  <c r="BJ57" i="14"/>
  <c r="BI115" i="14"/>
  <c r="EU83" i="14" l="1"/>
  <c r="EV84" i="14" s="1"/>
  <c r="EW85" i="14" s="1"/>
  <c r="EX86" i="14" s="1"/>
  <c r="EY87" i="14" s="1"/>
  <c r="EZ88" i="14" s="1"/>
  <c r="FA89" i="14" s="1"/>
  <c r="FB90" i="14" s="1"/>
  <c r="FC91" i="14" s="1"/>
  <c r="FD92" i="14" s="1"/>
  <c r="FE93" i="14" s="1"/>
  <c r="FF94" i="14" s="1"/>
  <c r="FG95" i="14" s="1"/>
  <c r="FH96" i="14" s="1"/>
  <c r="FI97" i="14" s="1"/>
  <c r="FJ98" i="14" s="1"/>
  <c r="FK99" i="14" s="1"/>
  <c r="FL100" i="14" s="1"/>
  <c r="FM101" i="14" s="1"/>
  <c r="FN102" i="14" s="1"/>
  <c r="FO103" i="14" s="1"/>
  <c r="FP104" i="14" s="1"/>
  <c r="FQ105" i="14" s="1"/>
  <c r="FR106" i="14" s="1"/>
  <c r="FS107" i="14" s="1"/>
  <c r="BZ65" i="14"/>
  <c r="BO60" i="14"/>
  <c r="DI43" i="14"/>
  <c r="DJ44" i="14" s="1"/>
  <c r="DK45" i="14" s="1"/>
  <c r="DL46" i="14" s="1"/>
  <c r="DM47" i="14" s="1"/>
  <c r="DN48" i="14" s="1"/>
  <c r="DO49" i="14" s="1"/>
  <c r="DP50" i="14" s="1"/>
  <c r="DQ51" i="14" s="1"/>
  <c r="DR52" i="14" s="1"/>
  <c r="DS53" i="14" s="1"/>
  <c r="DT54" i="14" s="1"/>
  <c r="DU55" i="14" s="1"/>
  <c r="DV56" i="14" s="1"/>
  <c r="DW57" i="14" s="1"/>
  <c r="DX58" i="14" s="1"/>
  <c r="DY59" i="14" s="1"/>
  <c r="DZ60" i="14" s="1"/>
  <c r="EA61" i="14" s="1"/>
  <c r="EB62" i="14" s="1"/>
  <c r="BO9" i="14"/>
  <c r="EB63" i="14"/>
  <c r="EC64" i="14" s="1"/>
  <c r="ED65" i="14" s="1"/>
  <c r="EE66" i="14" s="1"/>
  <c r="EF67" i="14" s="1"/>
  <c r="EG68" i="14" s="1"/>
  <c r="EH69" i="14" s="1"/>
  <c r="EI70" i="14" s="1"/>
  <c r="EJ71" i="14" s="1"/>
  <c r="EK72" i="14" s="1"/>
  <c r="EL73" i="14" s="1"/>
  <c r="EM74" i="14" s="1"/>
  <c r="EN75" i="14" s="1"/>
  <c r="EO76" i="14" s="1"/>
  <c r="EP77" i="14" s="1"/>
  <c r="EQ78" i="14" s="1"/>
  <c r="ER79" i="14" s="1"/>
  <c r="ES80" i="14" s="1"/>
  <c r="ET81" i="14" s="1"/>
  <c r="EU82" i="14" s="1"/>
  <c r="BK7" i="14"/>
  <c r="BJ112" i="14"/>
  <c r="BJ110" i="14" s="1"/>
  <c r="BJ113" i="14"/>
  <c r="EG117" i="14"/>
  <c r="EH83" i="14"/>
  <c r="EI84" i="14" s="1"/>
  <c r="EJ85" i="14" s="1"/>
  <c r="EK86" i="14" s="1"/>
  <c r="EL87" i="14" s="1"/>
  <c r="EM88" i="14" s="1"/>
  <c r="EN89" i="14" s="1"/>
  <c r="EO90" i="14" s="1"/>
  <c r="EP91" i="14" s="1"/>
  <c r="EQ92" i="14" s="1"/>
  <c r="ER93" i="14" s="1"/>
  <c r="ES94" i="14" s="1"/>
  <c r="ET95" i="14" s="1"/>
  <c r="EU96" i="14" s="1"/>
  <c r="EV97" i="14" s="1"/>
  <c r="EW98" i="14" s="1"/>
  <c r="EX99" i="14" s="1"/>
  <c r="EY100" i="14" s="1"/>
  <c r="EZ101" i="14" s="1"/>
  <c r="FA102" i="14" s="1"/>
  <c r="FB103" i="14" s="1"/>
  <c r="FC104" i="14" s="1"/>
  <c r="FD105" i="14" s="1"/>
  <c r="FE106" i="14" s="1"/>
  <c r="FF107" i="14" s="1"/>
  <c r="BK58" i="14"/>
  <c r="BJ115" i="14"/>
  <c r="CE68" i="14"/>
  <c r="CF69" i="14" l="1"/>
  <c r="BL59" i="14"/>
  <c r="BK115" i="14"/>
  <c r="EV83" i="14"/>
  <c r="EW84" i="14" s="1"/>
  <c r="EX85" i="14" s="1"/>
  <c r="EY86" i="14" s="1"/>
  <c r="EZ87" i="14" s="1"/>
  <c r="FA88" i="14" s="1"/>
  <c r="FB89" i="14" s="1"/>
  <c r="FC90" i="14" s="1"/>
  <c r="FD91" i="14" s="1"/>
  <c r="FE92" i="14" s="1"/>
  <c r="FF93" i="14" s="1"/>
  <c r="FG94" i="14" s="1"/>
  <c r="FH95" i="14" s="1"/>
  <c r="FI96" i="14" s="1"/>
  <c r="FJ97" i="14" s="1"/>
  <c r="FK98" i="14" s="1"/>
  <c r="FL99" i="14" s="1"/>
  <c r="FM100" i="14" s="1"/>
  <c r="FN101" i="14" s="1"/>
  <c r="FO102" i="14" s="1"/>
  <c r="FP103" i="14" s="1"/>
  <c r="FQ104" i="14" s="1"/>
  <c r="FR105" i="14" s="1"/>
  <c r="FS106" i="14" s="1"/>
  <c r="FT107" i="14" s="1"/>
  <c r="BP10" i="14"/>
  <c r="CA66" i="14"/>
  <c r="BP61" i="14"/>
  <c r="BO115" i="14"/>
  <c r="BL8" i="14"/>
  <c r="BK112" i="14"/>
  <c r="BK110" i="14" s="1"/>
  <c r="BK113" i="14"/>
  <c r="EC63" i="14"/>
  <c r="ED64" i="14" s="1"/>
  <c r="EE65" i="14" s="1"/>
  <c r="EF66" i="14" s="1"/>
  <c r="EG67" i="14" s="1"/>
  <c r="EH68" i="14" s="1"/>
  <c r="EI69" i="14" s="1"/>
  <c r="EJ70" i="14" s="1"/>
  <c r="EK71" i="14" s="1"/>
  <c r="EL72" i="14" s="1"/>
  <c r="EM73" i="14" s="1"/>
  <c r="EN74" i="14" s="1"/>
  <c r="EO75" i="14" s="1"/>
  <c r="EP76" i="14" s="1"/>
  <c r="EQ77" i="14" s="1"/>
  <c r="ER78" i="14" s="1"/>
  <c r="ES79" i="14" s="1"/>
  <c r="ET80" i="14" s="1"/>
  <c r="EU81" i="14" s="1"/>
  <c r="EV82" i="14" s="1"/>
  <c r="BQ62" i="14" l="1"/>
  <c r="BP115" i="14"/>
  <c r="CB67" i="14"/>
  <c r="BQ11" i="14"/>
  <c r="EW83" i="14"/>
  <c r="EX84" i="14" s="1"/>
  <c r="EY85" i="14" s="1"/>
  <c r="EZ86" i="14" s="1"/>
  <c r="FA87" i="14" s="1"/>
  <c r="FB88" i="14" s="1"/>
  <c r="FC89" i="14" s="1"/>
  <c r="FD90" i="14" s="1"/>
  <c r="FE91" i="14" s="1"/>
  <c r="FF92" i="14" s="1"/>
  <c r="FG93" i="14" s="1"/>
  <c r="FH94" i="14" s="1"/>
  <c r="FI95" i="14" s="1"/>
  <c r="FJ96" i="14" s="1"/>
  <c r="FK97" i="14" s="1"/>
  <c r="FL98" i="14" s="1"/>
  <c r="FM99" i="14" s="1"/>
  <c r="FN100" i="14" s="1"/>
  <c r="FO101" i="14" s="1"/>
  <c r="FP102" i="14" s="1"/>
  <c r="FQ103" i="14" s="1"/>
  <c r="FR104" i="14" s="1"/>
  <c r="FS105" i="14" s="1"/>
  <c r="FT106" i="14" s="1"/>
  <c r="FU107" i="14" s="1"/>
  <c r="BM60" i="14"/>
  <c r="BL115" i="14"/>
  <c r="BM9" i="14"/>
  <c r="BL112" i="14"/>
  <c r="BL110" i="14" s="1"/>
  <c r="BL113" i="14"/>
  <c r="CG70" i="14"/>
  <c r="BN10" i="14" l="1"/>
  <c r="BM112" i="14"/>
  <c r="BM110" i="14" s="1"/>
  <c r="BM113" i="14"/>
  <c r="BN61" i="14"/>
  <c r="BM115" i="14"/>
  <c r="CH71" i="14"/>
  <c r="CC68" i="14"/>
  <c r="BR12" i="14"/>
  <c r="BR63" i="14"/>
  <c r="BS13" i="14" l="1"/>
  <c r="CD69" i="14"/>
  <c r="CI72" i="14"/>
  <c r="BO62" i="14"/>
  <c r="BN115" i="14"/>
  <c r="BS64" i="14"/>
  <c r="BO11" i="14"/>
  <c r="BN113" i="14"/>
  <c r="BN112" i="14"/>
  <c r="BN110" i="14" s="1"/>
  <c r="BP12" i="14" l="1"/>
  <c r="BO112" i="14"/>
  <c r="BO110" i="14" s="1"/>
  <c r="BO113" i="14"/>
  <c r="BP63" i="14"/>
  <c r="BO116" i="14"/>
  <c r="CE70" i="14"/>
  <c r="BT65" i="14"/>
  <c r="CJ73" i="14"/>
  <c r="BT14" i="14"/>
  <c r="CK74" i="14" l="1"/>
  <c r="BU15" i="14"/>
  <c r="BV16" i="14" s="1"/>
  <c r="BU66" i="14"/>
  <c r="CF71" i="14"/>
  <c r="BQ64" i="14"/>
  <c r="BP116" i="14"/>
  <c r="BQ13" i="14"/>
  <c r="BP113" i="14"/>
  <c r="BP112" i="14"/>
  <c r="BP110" i="14" s="1"/>
  <c r="BR65" i="14" l="1"/>
  <c r="BQ116" i="14"/>
  <c r="BV67" i="14"/>
  <c r="BW17" i="14"/>
  <c r="CG72" i="14"/>
  <c r="BR14" i="14"/>
  <c r="BQ113" i="14"/>
  <c r="BQ112" i="14"/>
  <c r="BQ110" i="14" s="1"/>
  <c r="CL75" i="14"/>
  <c r="CM76" i="14" l="1"/>
  <c r="BS15" i="14"/>
  <c r="BR112" i="14"/>
  <c r="BR110" i="14" s="1"/>
  <c r="BR113" i="14"/>
  <c r="BX18" i="14"/>
  <c r="CH73" i="14"/>
  <c r="BW68" i="14"/>
  <c r="BS66" i="14"/>
  <c r="BR116" i="14"/>
  <c r="BX69" i="14" l="1"/>
  <c r="CI74" i="14"/>
  <c r="BY19" i="14"/>
  <c r="BT67" i="14"/>
  <c r="BS116" i="14"/>
  <c r="BT16" i="14"/>
  <c r="BS112" i="14"/>
  <c r="BS110" i="14" s="1"/>
  <c r="BS113" i="14"/>
  <c r="CN77" i="14"/>
  <c r="CO78" i="14" l="1"/>
  <c r="BU68" i="14"/>
  <c r="BT116" i="14"/>
  <c r="BU17" i="14"/>
  <c r="BU2" i="14"/>
  <c r="BT112" i="14"/>
  <c r="BT110" i="14" s="1"/>
  <c r="BT113" i="14"/>
  <c r="BZ20" i="14"/>
  <c r="CJ75" i="14"/>
  <c r="BY70" i="14"/>
  <c r="BU112" i="14" l="1"/>
  <c r="BU110" i="14" s="1"/>
  <c r="BV3" i="14"/>
  <c r="BW4" i="14" s="1"/>
  <c r="BX5" i="14" s="1"/>
  <c r="BY6" i="14" s="1"/>
  <c r="BZ7" i="14" s="1"/>
  <c r="CA8" i="14" s="1"/>
  <c r="CB9" i="14" s="1"/>
  <c r="CC10" i="14" s="1"/>
  <c r="CD11" i="14" s="1"/>
  <c r="CE12" i="14" s="1"/>
  <c r="CF13" i="14" s="1"/>
  <c r="CG14" i="14" s="1"/>
  <c r="CH15" i="14" s="1"/>
  <c r="CI16" i="14" s="1"/>
  <c r="BU113" i="14"/>
  <c r="CK76" i="14"/>
  <c r="CA21" i="14"/>
  <c r="BV18" i="14"/>
  <c r="BV2" i="14"/>
  <c r="BV69" i="14"/>
  <c r="BU116" i="14"/>
  <c r="BZ71" i="14"/>
  <c r="CP79" i="14"/>
  <c r="CA72" i="14" l="1"/>
  <c r="BW70" i="14"/>
  <c r="BV116" i="14"/>
  <c r="CB22" i="14"/>
  <c r="BW19" i="14"/>
  <c r="BW2" i="14"/>
  <c r="BW3" i="14"/>
  <c r="BX4" i="14" s="1"/>
  <c r="BY5" i="14" s="1"/>
  <c r="BZ6" i="14" s="1"/>
  <c r="CA7" i="14" s="1"/>
  <c r="CB8" i="14" s="1"/>
  <c r="CC9" i="14" s="1"/>
  <c r="CD10" i="14" s="1"/>
  <c r="CE11" i="14" s="1"/>
  <c r="CF12" i="14" s="1"/>
  <c r="CG13" i="14" s="1"/>
  <c r="CH14" i="14" s="1"/>
  <c r="CI15" i="14" s="1"/>
  <c r="CJ16" i="14" s="1"/>
  <c r="BV113" i="14"/>
  <c r="BV112" i="14"/>
  <c r="BV110" i="14" s="1"/>
  <c r="CQ80" i="14"/>
  <c r="CJ17" i="14"/>
  <c r="CK18" i="14" s="1"/>
  <c r="CL19" i="14" s="1"/>
  <c r="CM20" i="14" s="1"/>
  <c r="CN21" i="14" s="1"/>
  <c r="CO22" i="14" s="1"/>
  <c r="CL77" i="14"/>
  <c r="CK116" i="14"/>
  <c r="BW113" i="14" l="1"/>
  <c r="BW112" i="14"/>
  <c r="BW110" i="14" s="1"/>
  <c r="BX3" i="14"/>
  <c r="BY4" i="14" s="1"/>
  <c r="BZ5" i="14" s="1"/>
  <c r="CA6" i="14" s="1"/>
  <c r="CB7" i="14" s="1"/>
  <c r="CC8" i="14" s="1"/>
  <c r="CD9" i="14" s="1"/>
  <c r="CE10" i="14" s="1"/>
  <c r="CF11" i="14" s="1"/>
  <c r="CG12" i="14" s="1"/>
  <c r="CH13" i="14" s="1"/>
  <c r="CI14" i="14" s="1"/>
  <c r="CJ15" i="14" s="1"/>
  <c r="CK16" i="14" s="1"/>
  <c r="CM78" i="14"/>
  <c r="CL116" i="14"/>
  <c r="BX71" i="14"/>
  <c r="BW116" i="14"/>
  <c r="CR81" i="14"/>
  <c r="CQ116" i="14"/>
  <c r="CK17" i="14"/>
  <c r="CL18" i="14" s="1"/>
  <c r="CM19" i="14" s="1"/>
  <c r="CN20" i="14" s="1"/>
  <c r="CO21" i="14" s="1"/>
  <c r="CP22" i="14" s="1"/>
  <c r="BX20" i="14"/>
  <c r="BX2" i="14"/>
  <c r="CC23" i="14"/>
  <c r="CP23" i="14"/>
  <c r="CQ24" i="14" s="1"/>
  <c r="CR25" i="14" s="1"/>
  <c r="CS26" i="14" s="1"/>
  <c r="CT27" i="14" s="1"/>
  <c r="CU28" i="14" s="1"/>
  <c r="CV29" i="14" s="1"/>
  <c r="CW30" i="14" s="1"/>
  <c r="CX31" i="14" s="1"/>
  <c r="CY32" i="14" s="1"/>
  <c r="CZ33" i="14" s="1"/>
  <c r="DA34" i="14" s="1"/>
  <c r="DB35" i="14" s="1"/>
  <c r="DC36" i="14" s="1"/>
  <c r="DD37" i="14" s="1"/>
  <c r="DE38" i="14" s="1"/>
  <c r="DF39" i="14" s="1"/>
  <c r="DG40" i="14" s="1"/>
  <c r="DH41" i="14" s="1"/>
  <c r="DI42" i="14" s="1"/>
  <c r="CB73" i="14"/>
  <c r="CN79" i="14" l="1"/>
  <c r="CM116" i="14"/>
  <c r="BY21" i="14"/>
  <c r="BY2" i="14"/>
  <c r="CS82" i="14"/>
  <c r="CR116" i="14"/>
  <c r="CC74" i="14"/>
  <c r="CL17" i="14"/>
  <c r="CM18" i="14" s="1"/>
  <c r="CN19" i="14" s="1"/>
  <c r="CO20" i="14" s="1"/>
  <c r="CP21" i="14" s="1"/>
  <c r="CQ22" i="14" s="1"/>
  <c r="DJ43" i="14"/>
  <c r="DK44" i="14" s="1"/>
  <c r="DL45" i="14" s="1"/>
  <c r="DM46" i="14" s="1"/>
  <c r="DN47" i="14" s="1"/>
  <c r="DO48" i="14" s="1"/>
  <c r="DP49" i="14" s="1"/>
  <c r="DQ50" i="14" s="1"/>
  <c r="DR51" i="14" s="1"/>
  <c r="DS52" i="14" s="1"/>
  <c r="DT53" i="14" s="1"/>
  <c r="DU54" i="14" s="1"/>
  <c r="DV55" i="14" s="1"/>
  <c r="DW56" i="14" s="1"/>
  <c r="DX57" i="14" s="1"/>
  <c r="DY58" i="14" s="1"/>
  <c r="DZ59" i="14" s="1"/>
  <c r="EA60" i="14" s="1"/>
  <c r="EB61" i="14" s="1"/>
  <c r="EC62" i="14" s="1"/>
  <c r="CD24" i="14"/>
  <c r="CQ23" i="14"/>
  <c r="CR24" i="14" s="1"/>
  <c r="CS25" i="14" s="1"/>
  <c r="CT26" i="14" s="1"/>
  <c r="CU27" i="14" s="1"/>
  <c r="CV28" i="14" s="1"/>
  <c r="CW29" i="14" s="1"/>
  <c r="CX30" i="14" s="1"/>
  <c r="CY31" i="14" s="1"/>
  <c r="CZ32" i="14" s="1"/>
  <c r="DA33" i="14" s="1"/>
  <c r="DB34" i="14" s="1"/>
  <c r="DC35" i="14" s="1"/>
  <c r="DD36" i="14" s="1"/>
  <c r="DE37" i="14" s="1"/>
  <c r="DF38" i="14" s="1"/>
  <c r="DG39" i="14" s="1"/>
  <c r="DH40" i="14" s="1"/>
  <c r="DI41" i="14" s="1"/>
  <c r="DJ42" i="14" s="1"/>
  <c r="BY72" i="14"/>
  <c r="BX116" i="14"/>
  <c r="BX112" i="14"/>
  <c r="BX110" i="14" s="1"/>
  <c r="BX113" i="14"/>
  <c r="BY3" i="14"/>
  <c r="BZ4" i="14" s="1"/>
  <c r="CA5" i="14" s="1"/>
  <c r="CB6" i="14" s="1"/>
  <c r="CC7" i="14" s="1"/>
  <c r="CD8" i="14" s="1"/>
  <c r="CE9" i="14" s="1"/>
  <c r="CF10" i="14" s="1"/>
  <c r="CG11" i="14" s="1"/>
  <c r="CH12" i="14" s="1"/>
  <c r="CI13" i="14" s="1"/>
  <c r="CJ14" i="14" s="1"/>
  <c r="CK15" i="14" s="1"/>
  <c r="CL16" i="14" s="1"/>
  <c r="CR23" i="14" l="1"/>
  <c r="CS24" i="14" s="1"/>
  <c r="CT25" i="14" s="1"/>
  <c r="CU26" i="14" s="1"/>
  <c r="CV27" i="14" s="1"/>
  <c r="CW28" i="14" s="1"/>
  <c r="CX29" i="14" s="1"/>
  <c r="CY30" i="14" s="1"/>
  <c r="CZ31" i="14" s="1"/>
  <c r="DA32" i="14" s="1"/>
  <c r="DB33" i="14" s="1"/>
  <c r="DC34" i="14" s="1"/>
  <c r="DD35" i="14" s="1"/>
  <c r="DE36" i="14" s="1"/>
  <c r="DF37" i="14" s="1"/>
  <c r="DG38" i="14" s="1"/>
  <c r="DH39" i="14" s="1"/>
  <c r="DI40" i="14" s="1"/>
  <c r="DJ41" i="14" s="1"/>
  <c r="DK42" i="14" s="1"/>
  <c r="ED63" i="14"/>
  <c r="EE64" i="14" s="1"/>
  <c r="EF65" i="14" s="1"/>
  <c r="EG66" i="14" s="1"/>
  <c r="EH67" i="14" s="1"/>
  <c r="EI68" i="14" s="1"/>
  <c r="EJ69" i="14" s="1"/>
  <c r="EK70" i="14" s="1"/>
  <c r="EL71" i="14" s="1"/>
  <c r="EM72" i="14" s="1"/>
  <c r="EN73" i="14" s="1"/>
  <c r="EO74" i="14" s="1"/>
  <c r="EP75" i="14" s="1"/>
  <c r="EQ76" i="14" s="1"/>
  <c r="ER77" i="14" s="1"/>
  <c r="ES78" i="14" s="1"/>
  <c r="ET79" i="14" s="1"/>
  <c r="EU80" i="14" s="1"/>
  <c r="EV81" i="14" s="1"/>
  <c r="EW82" i="14" s="1"/>
  <c r="CM17" i="14"/>
  <c r="CN18" i="14" s="1"/>
  <c r="CO19" i="14" s="1"/>
  <c r="CP20" i="14" s="1"/>
  <c r="CQ21" i="14" s="1"/>
  <c r="CR22" i="14" s="1"/>
  <c r="CT83" i="14"/>
  <c r="CD75" i="14"/>
  <c r="BZ73" i="14"/>
  <c r="BY116" i="14"/>
  <c r="DK43" i="14"/>
  <c r="DL44" i="14" s="1"/>
  <c r="DM45" i="14" s="1"/>
  <c r="DN46" i="14" s="1"/>
  <c r="DO47" i="14" s="1"/>
  <c r="DP48" i="14" s="1"/>
  <c r="DQ49" i="14" s="1"/>
  <c r="DR50" i="14" s="1"/>
  <c r="DS51" i="14" s="1"/>
  <c r="DT52" i="14" s="1"/>
  <c r="DU53" i="14" s="1"/>
  <c r="DV54" i="14" s="1"/>
  <c r="DW55" i="14" s="1"/>
  <c r="DX56" i="14" s="1"/>
  <c r="DY57" i="14" s="1"/>
  <c r="DZ58" i="14" s="1"/>
  <c r="EA59" i="14" s="1"/>
  <c r="EB60" i="14" s="1"/>
  <c r="EC61" i="14" s="1"/>
  <c r="ED62" i="14" s="1"/>
  <c r="BZ3" i="14"/>
  <c r="CA4" i="14" s="1"/>
  <c r="CB5" i="14" s="1"/>
  <c r="CC6" i="14" s="1"/>
  <c r="CD7" i="14" s="1"/>
  <c r="CE8" i="14" s="1"/>
  <c r="CF9" i="14" s="1"/>
  <c r="CG10" i="14" s="1"/>
  <c r="CH11" i="14" s="1"/>
  <c r="CI12" i="14" s="1"/>
  <c r="CJ13" i="14" s="1"/>
  <c r="CK14" i="14" s="1"/>
  <c r="CL15" i="14" s="1"/>
  <c r="CM16" i="14" s="1"/>
  <c r="BY113" i="14"/>
  <c r="BY112" i="14"/>
  <c r="BY110" i="14" s="1"/>
  <c r="BZ22" i="14"/>
  <c r="BZ2" i="14"/>
  <c r="CE25" i="14"/>
  <c r="CO80" i="14"/>
  <c r="CN116" i="14"/>
  <c r="CA23" i="14" l="1"/>
  <c r="BZ114" i="14"/>
  <c r="CA2" i="14"/>
  <c r="CS23" i="14"/>
  <c r="CT24" i="14" s="1"/>
  <c r="CU25" i="14" s="1"/>
  <c r="CV26" i="14" s="1"/>
  <c r="CW27" i="14" s="1"/>
  <c r="CX28" i="14" s="1"/>
  <c r="CY29" i="14" s="1"/>
  <c r="CZ30" i="14" s="1"/>
  <c r="DA31" i="14" s="1"/>
  <c r="DB32" i="14" s="1"/>
  <c r="DC33" i="14" s="1"/>
  <c r="DD34" i="14" s="1"/>
  <c r="DE35" i="14" s="1"/>
  <c r="DF36" i="14" s="1"/>
  <c r="DG37" i="14" s="1"/>
  <c r="DH38" i="14" s="1"/>
  <c r="DI39" i="14" s="1"/>
  <c r="DJ40" i="14" s="1"/>
  <c r="DK41" i="14" s="1"/>
  <c r="DL42" i="14" s="1"/>
  <c r="CA3" i="14"/>
  <c r="CB4" i="14" s="1"/>
  <c r="CC5" i="14" s="1"/>
  <c r="CD6" i="14" s="1"/>
  <c r="CE7" i="14" s="1"/>
  <c r="CF8" i="14" s="1"/>
  <c r="CG9" i="14" s="1"/>
  <c r="CH10" i="14" s="1"/>
  <c r="CI11" i="14" s="1"/>
  <c r="CJ12" i="14" s="1"/>
  <c r="CK13" i="14" s="1"/>
  <c r="CL14" i="14" s="1"/>
  <c r="CM15" i="14" s="1"/>
  <c r="CN16" i="14" s="1"/>
  <c r="BZ113" i="14"/>
  <c r="BZ112" i="14"/>
  <c r="BZ110" i="14" s="1"/>
  <c r="CE76" i="14"/>
  <c r="CF26" i="14"/>
  <c r="CU84" i="14"/>
  <c r="EX83" i="14"/>
  <c r="EY84" i="14" s="1"/>
  <c r="EZ85" i="14" s="1"/>
  <c r="FA86" i="14" s="1"/>
  <c r="FB87" i="14" s="1"/>
  <c r="FC88" i="14" s="1"/>
  <c r="FD89" i="14" s="1"/>
  <c r="FE90" i="14" s="1"/>
  <c r="FF91" i="14" s="1"/>
  <c r="FG92" i="14" s="1"/>
  <c r="FH93" i="14" s="1"/>
  <c r="FI94" i="14" s="1"/>
  <c r="FJ95" i="14" s="1"/>
  <c r="FK96" i="14" s="1"/>
  <c r="FL97" i="14" s="1"/>
  <c r="FM98" i="14" s="1"/>
  <c r="FN99" i="14" s="1"/>
  <c r="FO100" i="14" s="1"/>
  <c r="FP101" i="14" s="1"/>
  <c r="FQ102" i="14" s="1"/>
  <c r="FR103" i="14" s="1"/>
  <c r="FS104" i="14" s="1"/>
  <c r="FT105" i="14" s="1"/>
  <c r="FU106" i="14" s="1"/>
  <c r="FV107" i="14" s="1"/>
  <c r="CP81" i="14"/>
  <c r="CO116" i="14"/>
  <c r="CN17" i="14"/>
  <c r="CO18" i="14" s="1"/>
  <c r="CP19" i="14" s="1"/>
  <c r="CQ20" i="14" s="1"/>
  <c r="CR21" i="14" s="1"/>
  <c r="CS22" i="14" s="1"/>
  <c r="CA74" i="14"/>
  <c r="BZ116" i="14"/>
  <c r="EE63" i="14"/>
  <c r="EF64" i="14" s="1"/>
  <c r="EG65" i="14" s="1"/>
  <c r="EH66" i="14" s="1"/>
  <c r="EI67" i="14" s="1"/>
  <c r="EJ68" i="14" s="1"/>
  <c r="EK69" i="14" s="1"/>
  <c r="EL70" i="14" s="1"/>
  <c r="EM71" i="14" s="1"/>
  <c r="EN72" i="14" s="1"/>
  <c r="EO73" i="14" s="1"/>
  <c r="EP74" i="14" s="1"/>
  <c r="EQ75" i="14" s="1"/>
  <c r="ER76" i="14" s="1"/>
  <c r="ES77" i="14" s="1"/>
  <c r="ET78" i="14" s="1"/>
  <c r="EU79" i="14" s="1"/>
  <c r="EV80" i="14" s="1"/>
  <c r="EW81" i="14" s="1"/>
  <c r="EX82" i="14" s="1"/>
  <c r="DL43" i="14"/>
  <c r="DM44" i="14" s="1"/>
  <c r="DN45" i="14" s="1"/>
  <c r="DO46" i="14" s="1"/>
  <c r="DP47" i="14" s="1"/>
  <c r="DQ48" i="14" s="1"/>
  <c r="DR49" i="14" s="1"/>
  <c r="DS50" i="14" s="1"/>
  <c r="DT51" i="14" s="1"/>
  <c r="DU52" i="14" s="1"/>
  <c r="DV53" i="14" s="1"/>
  <c r="DW54" i="14" s="1"/>
  <c r="DX55" i="14" s="1"/>
  <c r="DY56" i="14" s="1"/>
  <c r="DZ57" i="14" s="1"/>
  <c r="EA58" i="14" s="1"/>
  <c r="EB59" i="14" s="1"/>
  <c r="EC60" i="14" s="1"/>
  <c r="ED61" i="14" s="1"/>
  <c r="EE62" i="14" s="1"/>
  <c r="CB75" i="14" l="1"/>
  <c r="CA116" i="14"/>
  <c r="CQ82" i="14"/>
  <c r="CP116" i="14"/>
  <c r="DM43" i="14"/>
  <c r="DN44" i="14" s="1"/>
  <c r="DO45" i="14" s="1"/>
  <c r="DP46" i="14" s="1"/>
  <c r="DQ47" i="14" s="1"/>
  <c r="DR48" i="14" s="1"/>
  <c r="DS49" i="14" s="1"/>
  <c r="DT50" i="14" s="1"/>
  <c r="DU51" i="14" s="1"/>
  <c r="DV52" i="14" s="1"/>
  <c r="DW53" i="14" s="1"/>
  <c r="DX54" i="14" s="1"/>
  <c r="DY55" i="14" s="1"/>
  <c r="DZ56" i="14" s="1"/>
  <c r="EA57" i="14" s="1"/>
  <c r="EB58" i="14" s="1"/>
  <c r="EC59" i="14" s="1"/>
  <c r="ED60" i="14" s="1"/>
  <c r="EE61" i="14" s="1"/>
  <c r="EF62" i="14" s="1"/>
  <c r="CO17" i="14"/>
  <c r="CP18" i="14" s="1"/>
  <c r="CQ19" i="14" s="1"/>
  <c r="CR20" i="14" s="1"/>
  <c r="CS21" i="14" s="1"/>
  <c r="CT22" i="14" s="1"/>
  <c r="CA113" i="14"/>
  <c r="CA112" i="14"/>
  <c r="CA110" i="14" s="1"/>
  <c r="CB3" i="14"/>
  <c r="CC4" i="14" s="1"/>
  <c r="CD5" i="14" s="1"/>
  <c r="CE6" i="14" s="1"/>
  <c r="CF7" i="14" s="1"/>
  <c r="CG8" i="14" s="1"/>
  <c r="CH9" i="14" s="1"/>
  <c r="CI10" i="14" s="1"/>
  <c r="CJ11" i="14" s="1"/>
  <c r="CK12" i="14" s="1"/>
  <c r="CL13" i="14" s="1"/>
  <c r="CM14" i="14" s="1"/>
  <c r="CN15" i="14" s="1"/>
  <c r="CO16" i="14" s="1"/>
  <c r="CT23" i="14"/>
  <c r="CU24" i="14" s="1"/>
  <c r="CV25" i="14" s="1"/>
  <c r="CW26" i="14" s="1"/>
  <c r="CX27" i="14" s="1"/>
  <c r="CY28" i="14" s="1"/>
  <c r="CZ29" i="14" s="1"/>
  <c r="DA30" i="14" s="1"/>
  <c r="DB31" i="14" s="1"/>
  <c r="DC32" i="14" s="1"/>
  <c r="DD33" i="14" s="1"/>
  <c r="DE34" i="14" s="1"/>
  <c r="DF35" i="14" s="1"/>
  <c r="DG36" i="14" s="1"/>
  <c r="DH37" i="14" s="1"/>
  <c r="DI38" i="14" s="1"/>
  <c r="DJ39" i="14" s="1"/>
  <c r="DK40" i="14" s="1"/>
  <c r="DL41" i="14" s="1"/>
  <c r="DM42" i="14" s="1"/>
  <c r="EF63" i="14"/>
  <c r="EG64" i="14" s="1"/>
  <c r="EH65" i="14" s="1"/>
  <c r="EI66" i="14" s="1"/>
  <c r="EJ67" i="14" s="1"/>
  <c r="EK68" i="14" s="1"/>
  <c r="EL69" i="14" s="1"/>
  <c r="EM70" i="14" s="1"/>
  <c r="EN71" i="14" s="1"/>
  <c r="EO72" i="14" s="1"/>
  <c r="EP73" i="14" s="1"/>
  <c r="EQ74" i="14" s="1"/>
  <c r="ER75" i="14" s="1"/>
  <c r="ES76" i="14" s="1"/>
  <c r="ET77" i="14" s="1"/>
  <c r="EU78" i="14" s="1"/>
  <c r="EV79" i="14" s="1"/>
  <c r="EW80" i="14" s="1"/>
  <c r="EX81" i="14" s="1"/>
  <c r="EY82" i="14" s="1"/>
  <c r="CV85" i="14"/>
  <c r="EY83" i="14"/>
  <c r="EZ84" i="14" s="1"/>
  <c r="FA85" i="14" s="1"/>
  <c r="FB86" i="14" s="1"/>
  <c r="FC87" i="14" s="1"/>
  <c r="FD88" i="14" s="1"/>
  <c r="FE89" i="14" s="1"/>
  <c r="FF90" i="14" s="1"/>
  <c r="FG91" i="14" s="1"/>
  <c r="FH92" i="14" s="1"/>
  <c r="FI93" i="14" s="1"/>
  <c r="FJ94" i="14" s="1"/>
  <c r="FK95" i="14" s="1"/>
  <c r="FL96" i="14" s="1"/>
  <c r="FM97" i="14" s="1"/>
  <c r="FN98" i="14" s="1"/>
  <c r="FO99" i="14" s="1"/>
  <c r="FP100" i="14" s="1"/>
  <c r="FQ101" i="14" s="1"/>
  <c r="FR102" i="14" s="1"/>
  <c r="FS103" i="14" s="1"/>
  <c r="FT104" i="14" s="1"/>
  <c r="FU105" i="14" s="1"/>
  <c r="FV106" i="14" s="1"/>
  <c r="FW107" i="14" s="1"/>
  <c r="CG27" i="14"/>
  <c r="CF77" i="14"/>
  <c r="CB24" i="14"/>
  <c r="CA114" i="14"/>
  <c r="CB2" i="14"/>
  <c r="CP17" i="14" l="1"/>
  <c r="CQ18" i="14" s="1"/>
  <c r="CR19" i="14" s="1"/>
  <c r="CS20" i="14" s="1"/>
  <c r="CT21" i="14" s="1"/>
  <c r="CU22" i="14" s="1"/>
  <c r="CH28" i="14"/>
  <c r="CW86" i="14"/>
  <c r="CC3" i="14"/>
  <c r="CD4" i="14" s="1"/>
  <c r="CE5" i="14" s="1"/>
  <c r="CF6" i="14" s="1"/>
  <c r="CG7" i="14" s="1"/>
  <c r="CH8" i="14" s="1"/>
  <c r="CI9" i="14" s="1"/>
  <c r="CJ10" i="14" s="1"/>
  <c r="CK11" i="14" s="1"/>
  <c r="CL12" i="14" s="1"/>
  <c r="CM13" i="14" s="1"/>
  <c r="CN14" i="14" s="1"/>
  <c r="CO15" i="14" s="1"/>
  <c r="CP16" i="14" s="1"/>
  <c r="CB113" i="14"/>
  <c r="CB112" i="14"/>
  <c r="CB110" i="14" s="1"/>
  <c r="CR83" i="14"/>
  <c r="CU23" i="14"/>
  <c r="CV24" i="14" s="1"/>
  <c r="CW25" i="14" s="1"/>
  <c r="CX26" i="14" s="1"/>
  <c r="CY27" i="14" s="1"/>
  <c r="CZ28" i="14" s="1"/>
  <c r="DA29" i="14" s="1"/>
  <c r="DB30" i="14" s="1"/>
  <c r="DC31" i="14" s="1"/>
  <c r="DD32" i="14" s="1"/>
  <c r="DE33" i="14" s="1"/>
  <c r="DF34" i="14" s="1"/>
  <c r="DG35" i="14" s="1"/>
  <c r="DH36" i="14" s="1"/>
  <c r="DI37" i="14" s="1"/>
  <c r="DJ38" i="14" s="1"/>
  <c r="DK39" i="14" s="1"/>
  <c r="DL40" i="14" s="1"/>
  <c r="DM41" i="14" s="1"/>
  <c r="DN42" i="14" s="1"/>
  <c r="EZ83" i="14"/>
  <c r="FA84" i="14" s="1"/>
  <c r="FB85" i="14" s="1"/>
  <c r="FC86" i="14" s="1"/>
  <c r="FD87" i="14" s="1"/>
  <c r="FE88" i="14" s="1"/>
  <c r="FF89" i="14" s="1"/>
  <c r="FG90" i="14" s="1"/>
  <c r="FH91" i="14" s="1"/>
  <c r="FI92" i="14" s="1"/>
  <c r="FJ93" i="14" s="1"/>
  <c r="FK94" i="14" s="1"/>
  <c r="FL95" i="14" s="1"/>
  <c r="FM96" i="14" s="1"/>
  <c r="FN97" i="14" s="1"/>
  <c r="FO98" i="14" s="1"/>
  <c r="FP99" i="14" s="1"/>
  <c r="FQ100" i="14" s="1"/>
  <c r="FR101" i="14" s="1"/>
  <c r="FS102" i="14" s="1"/>
  <c r="FT103" i="14" s="1"/>
  <c r="FU104" i="14" s="1"/>
  <c r="FV105" i="14" s="1"/>
  <c r="FW106" i="14" s="1"/>
  <c r="FX107" i="14" s="1"/>
  <c r="DN43" i="14"/>
  <c r="DO44" i="14" s="1"/>
  <c r="DP45" i="14" s="1"/>
  <c r="DQ46" i="14" s="1"/>
  <c r="DR47" i="14" s="1"/>
  <c r="DS48" i="14" s="1"/>
  <c r="DT49" i="14" s="1"/>
  <c r="DU50" i="14" s="1"/>
  <c r="DV51" i="14" s="1"/>
  <c r="DW52" i="14" s="1"/>
  <c r="DX53" i="14" s="1"/>
  <c r="DY54" i="14" s="1"/>
  <c r="DZ55" i="14" s="1"/>
  <c r="EA56" i="14" s="1"/>
  <c r="EB57" i="14" s="1"/>
  <c r="EC58" i="14" s="1"/>
  <c r="ED59" i="14" s="1"/>
  <c r="EE60" i="14" s="1"/>
  <c r="EF61" i="14" s="1"/>
  <c r="EG62" i="14" s="1"/>
  <c r="CG78" i="14"/>
  <c r="EG63" i="14"/>
  <c r="EH64" i="14" s="1"/>
  <c r="EI65" i="14" s="1"/>
  <c r="EJ66" i="14" s="1"/>
  <c r="EK67" i="14" s="1"/>
  <c r="EL68" i="14" s="1"/>
  <c r="EM69" i="14" s="1"/>
  <c r="EN70" i="14" s="1"/>
  <c r="EO71" i="14" s="1"/>
  <c r="EP72" i="14" s="1"/>
  <c r="EQ73" i="14" s="1"/>
  <c r="ER74" i="14" s="1"/>
  <c r="ES75" i="14" s="1"/>
  <c r="ET76" i="14" s="1"/>
  <c r="EU77" i="14" s="1"/>
  <c r="EV78" i="14" s="1"/>
  <c r="EW79" i="14" s="1"/>
  <c r="EX80" i="14" s="1"/>
  <c r="EY81" i="14" s="1"/>
  <c r="EZ82" i="14" s="1"/>
  <c r="CC25" i="14"/>
  <c r="CB114" i="14"/>
  <c r="CC2" i="14"/>
  <c r="CC76" i="14"/>
  <c r="CB116" i="14"/>
  <c r="FA83" i="14" l="1"/>
  <c r="FB84" i="14" s="1"/>
  <c r="FC85" i="14" s="1"/>
  <c r="FD86" i="14" s="1"/>
  <c r="FE87" i="14" s="1"/>
  <c r="FF88" i="14" s="1"/>
  <c r="FG89" i="14" s="1"/>
  <c r="FH90" i="14" s="1"/>
  <c r="FI91" i="14" s="1"/>
  <c r="FJ92" i="14" s="1"/>
  <c r="FK93" i="14" s="1"/>
  <c r="FL94" i="14" s="1"/>
  <c r="FM95" i="14" s="1"/>
  <c r="FN96" i="14" s="1"/>
  <c r="FO97" i="14" s="1"/>
  <c r="FP98" i="14" s="1"/>
  <c r="FQ99" i="14" s="1"/>
  <c r="FR100" i="14" s="1"/>
  <c r="FS101" i="14" s="1"/>
  <c r="FT102" i="14" s="1"/>
  <c r="FU103" i="14" s="1"/>
  <c r="FV104" i="14" s="1"/>
  <c r="FW105" i="14" s="1"/>
  <c r="FX106" i="14" s="1"/>
  <c r="FY107" i="14" s="1"/>
  <c r="CH79" i="14"/>
  <c r="CQ17" i="14"/>
  <c r="CR18" i="14" s="1"/>
  <c r="CS19" i="14" s="1"/>
  <c r="CT20" i="14" s="1"/>
  <c r="CU21" i="14" s="1"/>
  <c r="CV22" i="14" s="1"/>
  <c r="CX87" i="14"/>
  <c r="CI29" i="14"/>
  <c r="CD26" i="14"/>
  <c r="CC114" i="14"/>
  <c r="CD2" i="14"/>
  <c r="CS84" i="14"/>
  <c r="EH63" i="14"/>
  <c r="EI64" i="14" s="1"/>
  <c r="EJ65" i="14" s="1"/>
  <c r="EK66" i="14" s="1"/>
  <c r="EL67" i="14" s="1"/>
  <c r="EM68" i="14" s="1"/>
  <c r="EN69" i="14" s="1"/>
  <c r="EO70" i="14" s="1"/>
  <c r="EP71" i="14" s="1"/>
  <c r="EQ72" i="14" s="1"/>
  <c r="ER73" i="14" s="1"/>
  <c r="ES74" i="14" s="1"/>
  <c r="ET75" i="14" s="1"/>
  <c r="EU76" i="14" s="1"/>
  <c r="EV77" i="14" s="1"/>
  <c r="EW78" i="14" s="1"/>
  <c r="EX79" i="14" s="1"/>
  <c r="EY80" i="14" s="1"/>
  <c r="EZ81" i="14" s="1"/>
  <c r="FA82" i="14" s="1"/>
  <c r="CD77" i="14"/>
  <c r="CC116" i="14"/>
  <c r="DO43" i="14"/>
  <c r="DP44" i="14" s="1"/>
  <c r="DQ45" i="14" s="1"/>
  <c r="DR46" i="14" s="1"/>
  <c r="DS47" i="14" s="1"/>
  <c r="DT48" i="14" s="1"/>
  <c r="DU49" i="14" s="1"/>
  <c r="DV50" i="14" s="1"/>
  <c r="DW51" i="14" s="1"/>
  <c r="DX52" i="14" s="1"/>
  <c r="DY53" i="14" s="1"/>
  <c r="DZ54" i="14" s="1"/>
  <c r="EA55" i="14" s="1"/>
  <c r="EB56" i="14" s="1"/>
  <c r="EC57" i="14" s="1"/>
  <c r="ED58" i="14" s="1"/>
  <c r="EE59" i="14" s="1"/>
  <c r="EF60" i="14" s="1"/>
  <c r="EG61" i="14" s="1"/>
  <c r="EH62" i="14" s="1"/>
  <c r="CV23" i="14"/>
  <c r="CW24" i="14" s="1"/>
  <c r="CX25" i="14" s="1"/>
  <c r="CY26" i="14" s="1"/>
  <c r="CZ27" i="14" s="1"/>
  <c r="DA28" i="14" s="1"/>
  <c r="DB29" i="14" s="1"/>
  <c r="DC30" i="14" s="1"/>
  <c r="DD31" i="14" s="1"/>
  <c r="DE32" i="14" s="1"/>
  <c r="DF33" i="14" s="1"/>
  <c r="DG34" i="14" s="1"/>
  <c r="DH35" i="14" s="1"/>
  <c r="DI36" i="14" s="1"/>
  <c r="DJ37" i="14" s="1"/>
  <c r="DK38" i="14" s="1"/>
  <c r="DL39" i="14" s="1"/>
  <c r="DM40" i="14" s="1"/>
  <c r="DN41" i="14" s="1"/>
  <c r="DO42" i="14" s="1"/>
  <c r="CC112" i="14"/>
  <c r="CC110" i="14" s="1"/>
  <c r="CC113" i="14"/>
  <c r="CD3" i="14"/>
  <c r="CE4" i="14" s="1"/>
  <c r="CF5" i="14" s="1"/>
  <c r="CG6" i="14" s="1"/>
  <c r="CH7" i="14" s="1"/>
  <c r="CI8" i="14" s="1"/>
  <c r="CJ9" i="14" s="1"/>
  <c r="CK10" i="14" s="1"/>
  <c r="CL11" i="14" s="1"/>
  <c r="CM12" i="14" s="1"/>
  <c r="CN13" i="14" s="1"/>
  <c r="CO14" i="14" s="1"/>
  <c r="CP15" i="14" s="1"/>
  <c r="CQ16" i="14" s="1"/>
  <c r="CJ30" i="14" l="1"/>
  <c r="CY88" i="14"/>
  <c r="DP43" i="14"/>
  <c r="DQ44" i="14" s="1"/>
  <c r="DR45" i="14" s="1"/>
  <c r="DS46" i="14" s="1"/>
  <c r="DT47" i="14" s="1"/>
  <c r="DU48" i="14" s="1"/>
  <c r="DV49" i="14" s="1"/>
  <c r="DW50" i="14" s="1"/>
  <c r="DX51" i="14" s="1"/>
  <c r="DY52" i="14" s="1"/>
  <c r="DZ53" i="14" s="1"/>
  <c r="EA54" i="14" s="1"/>
  <c r="EB55" i="14" s="1"/>
  <c r="EC56" i="14" s="1"/>
  <c r="ED57" i="14" s="1"/>
  <c r="EE58" i="14" s="1"/>
  <c r="EF59" i="14" s="1"/>
  <c r="EG60" i="14" s="1"/>
  <c r="EH61" i="14" s="1"/>
  <c r="EI62" i="14" s="1"/>
  <c r="CW23" i="14"/>
  <c r="CX24" i="14" s="1"/>
  <c r="CY25" i="14" s="1"/>
  <c r="CZ26" i="14" s="1"/>
  <c r="DA27" i="14" s="1"/>
  <c r="DB28" i="14" s="1"/>
  <c r="DC29" i="14" s="1"/>
  <c r="DD30" i="14" s="1"/>
  <c r="DE31" i="14" s="1"/>
  <c r="DF32" i="14" s="1"/>
  <c r="DG33" i="14" s="1"/>
  <c r="DH34" i="14" s="1"/>
  <c r="DI35" i="14" s="1"/>
  <c r="DJ36" i="14" s="1"/>
  <c r="DK37" i="14" s="1"/>
  <c r="DL38" i="14" s="1"/>
  <c r="DM39" i="14" s="1"/>
  <c r="DN40" i="14" s="1"/>
  <c r="DO41" i="14" s="1"/>
  <c r="DP42" i="14" s="1"/>
  <c r="CV114" i="14"/>
  <c r="EI63" i="14"/>
  <c r="EJ64" i="14" s="1"/>
  <c r="EK65" i="14" s="1"/>
  <c r="EL66" i="14" s="1"/>
  <c r="EM67" i="14" s="1"/>
  <c r="EN68" i="14" s="1"/>
  <c r="EO69" i="14" s="1"/>
  <c r="EP70" i="14" s="1"/>
  <c r="EQ71" i="14" s="1"/>
  <c r="ER72" i="14" s="1"/>
  <c r="ES73" i="14" s="1"/>
  <c r="ET74" i="14" s="1"/>
  <c r="EU75" i="14" s="1"/>
  <c r="EV76" i="14" s="1"/>
  <c r="EW77" i="14" s="1"/>
  <c r="EX78" i="14" s="1"/>
  <c r="EY79" i="14" s="1"/>
  <c r="EZ80" i="14" s="1"/>
  <c r="FA81" i="14" s="1"/>
  <c r="FB82" i="14" s="1"/>
  <c r="FB83" i="14"/>
  <c r="FC84" i="14" s="1"/>
  <c r="FD85" i="14" s="1"/>
  <c r="FE86" i="14" s="1"/>
  <c r="FF87" i="14" s="1"/>
  <c r="FG88" i="14" s="1"/>
  <c r="FH89" i="14" s="1"/>
  <c r="FI90" i="14" s="1"/>
  <c r="FJ91" i="14" s="1"/>
  <c r="FK92" i="14" s="1"/>
  <c r="FL93" i="14" s="1"/>
  <c r="FM94" i="14" s="1"/>
  <c r="FN95" i="14" s="1"/>
  <c r="FO96" i="14" s="1"/>
  <c r="FP97" i="14" s="1"/>
  <c r="FQ98" i="14" s="1"/>
  <c r="FR99" i="14" s="1"/>
  <c r="FS100" i="14" s="1"/>
  <c r="FT101" i="14" s="1"/>
  <c r="FU102" i="14" s="1"/>
  <c r="FV103" i="14" s="1"/>
  <c r="FW104" i="14" s="1"/>
  <c r="FX105" i="14" s="1"/>
  <c r="FY106" i="14" s="1"/>
  <c r="FZ107" i="14" s="1"/>
  <c r="CR17" i="14"/>
  <c r="CS18" i="14" s="1"/>
  <c r="CT19" i="14" s="1"/>
  <c r="CU20" i="14" s="1"/>
  <c r="CV21" i="14" s="1"/>
  <c r="CW22" i="14" s="1"/>
  <c r="CT85" i="14"/>
  <c r="CI80" i="14"/>
  <c r="CE78" i="14"/>
  <c r="CD116" i="14"/>
  <c r="CD113" i="14"/>
  <c r="CE3" i="14"/>
  <c r="CF4" i="14" s="1"/>
  <c r="CG5" i="14" s="1"/>
  <c r="CH6" i="14" s="1"/>
  <c r="CI7" i="14" s="1"/>
  <c r="CJ8" i="14" s="1"/>
  <c r="CK9" i="14" s="1"/>
  <c r="CL10" i="14" s="1"/>
  <c r="CM11" i="14" s="1"/>
  <c r="CN12" i="14" s="1"/>
  <c r="CO13" i="14" s="1"/>
  <c r="CP14" i="14" s="1"/>
  <c r="CQ15" i="14" s="1"/>
  <c r="CR16" i="14" s="1"/>
  <c r="CD112" i="14"/>
  <c r="CD110" i="14" s="1"/>
  <c r="CE27" i="14"/>
  <c r="CD114" i="14"/>
  <c r="CE2" i="14"/>
  <c r="CS17" i="14" l="1"/>
  <c r="CT18" i="14" s="1"/>
  <c r="CU19" i="14" s="1"/>
  <c r="CV20" i="14" s="1"/>
  <c r="CW21" i="14" s="1"/>
  <c r="CX22" i="14" s="1"/>
  <c r="CF79" i="14"/>
  <c r="CE116" i="14"/>
  <c r="CJ81" i="14"/>
  <c r="CI116" i="14"/>
  <c r="FC83" i="14"/>
  <c r="FD84" i="14" s="1"/>
  <c r="FE85" i="14" s="1"/>
  <c r="FF86" i="14" s="1"/>
  <c r="FG87" i="14" s="1"/>
  <c r="FH88" i="14" s="1"/>
  <c r="FI89" i="14" s="1"/>
  <c r="FJ90" i="14" s="1"/>
  <c r="FK91" i="14" s="1"/>
  <c r="FL92" i="14" s="1"/>
  <c r="FM93" i="14" s="1"/>
  <c r="FN94" i="14" s="1"/>
  <c r="FO95" i="14" s="1"/>
  <c r="FP96" i="14" s="1"/>
  <c r="FQ97" i="14" s="1"/>
  <c r="FR98" i="14" s="1"/>
  <c r="FS99" i="14" s="1"/>
  <c r="FT100" i="14" s="1"/>
  <c r="FU101" i="14" s="1"/>
  <c r="FV102" i="14" s="1"/>
  <c r="FW103" i="14" s="1"/>
  <c r="FX104" i="14" s="1"/>
  <c r="FY105" i="14" s="1"/>
  <c r="FZ106" i="14" s="1"/>
  <c r="GA107" i="14" s="1"/>
  <c r="EJ63" i="14"/>
  <c r="EK64" i="14" s="1"/>
  <c r="EL65" i="14" s="1"/>
  <c r="EM66" i="14" s="1"/>
  <c r="EN67" i="14" s="1"/>
  <c r="EO68" i="14" s="1"/>
  <c r="EP69" i="14" s="1"/>
  <c r="EQ70" i="14" s="1"/>
  <c r="ER71" i="14" s="1"/>
  <c r="ES72" i="14" s="1"/>
  <c r="ET73" i="14" s="1"/>
  <c r="EU74" i="14" s="1"/>
  <c r="EV75" i="14" s="1"/>
  <c r="EW76" i="14" s="1"/>
  <c r="EX77" i="14" s="1"/>
  <c r="EY78" i="14" s="1"/>
  <c r="EZ79" i="14" s="1"/>
  <c r="FA80" i="14" s="1"/>
  <c r="FB81" i="14" s="1"/>
  <c r="FC82" i="14" s="1"/>
  <c r="CU86" i="14"/>
  <c r="CZ89" i="14"/>
  <c r="DQ43" i="14"/>
  <c r="DR44" i="14" s="1"/>
  <c r="DS45" i="14" s="1"/>
  <c r="DT46" i="14" s="1"/>
  <c r="DU47" i="14" s="1"/>
  <c r="DV48" i="14" s="1"/>
  <c r="DW49" i="14" s="1"/>
  <c r="DX50" i="14" s="1"/>
  <c r="DY51" i="14" s="1"/>
  <c r="DZ52" i="14" s="1"/>
  <c r="EA53" i="14" s="1"/>
  <c r="EB54" i="14" s="1"/>
  <c r="EC55" i="14" s="1"/>
  <c r="ED56" i="14" s="1"/>
  <c r="EE57" i="14" s="1"/>
  <c r="EF58" i="14" s="1"/>
  <c r="EG59" i="14" s="1"/>
  <c r="EH60" i="14" s="1"/>
  <c r="EI61" i="14" s="1"/>
  <c r="EJ62" i="14" s="1"/>
  <c r="DP115" i="14"/>
  <c r="CF3" i="14"/>
  <c r="CG4" i="14" s="1"/>
  <c r="CH5" i="14" s="1"/>
  <c r="CI6" i="14" s="1"/>
  <c r="CJ7" i="14" s="1"/>
  <c r="CK8" i="14" s="1"/>
  <c r="CL9" i="14" s="1"/>
  <c r="CM10" i="14" s="1"/>
  <c r="CN11" i="14" s="1"/>
  <c r="CO12" i="14" s="1"/>
  <c r="CP13" i="14" s="1"/>
  <c r="CQ14" i="14" s="1"/>
  <c r="CR15" i="14" s="1"/>
  <c r="CS16" i="14" s="1"/>
  <c r="CE113" i="14"/>
  <c r="CE112" i="14"/>
  <c r="CE110" i="14" s="1"/>
  <c r="CX23" i="14"/>
  <c r="CY24" i="14" s="1"/>
  <c r="CZ25" i="14" s="1"/>
  <c r="DA26" i="14" s="1"/>
  <c r="DB27" i="14" s="1"/>
  <c r="DC28" i="14" s="1"/>
  <c r="DD29" i="14" s="1"/>
  <c r="DE30" i="14" s="1"/>
  <c r="DF31" i="14" s="1"/>
  <c r="DG32" i="14" s="1"/>
  <c r="DH33" i="14" s="1"/>
  <c r="DI34" i="14" s="1"/>
  <c r="DJ35" i="14" s="1"/>
  <c r="DK36" i="14" s="1"/>
  <c r="DL37" i="14" s="1"/>
  <c r="DM38" i="14" s="1"/>
  <c r="DN39" i="14" s="1"/>
  <c r="DO40" i="14" s="1"/>
  <c r="DP41" i="14" s="1"/>
  <c r="DQ42" i="14" s="1"/>
  <c r="CW114" i="14"/>
  <c r="CF28" i="14"/>
  <c r="CF2" i="14"/>
  <c r="CE114" i="14"/>
  <c r="CK31" i="14"/>
  <c r="CV87" i="14" l="1"/>
  <c r="CK82" i="14"/>
  <c r="CJ116" i="14"/>
  <c r="CG3" i="14"/>
  <c r="CH4" i="14" s="1"/>
  <c r="CI5" i="14" s="1"/>
  <c r="CJ6" i="14" s="1"/>
  <c r="CK7" i="14" s="1"/>
  <c r="CL8" i="14" s="1"/>
  <c r="CM9" i="14" s="1"/>
  <c r="CN10" i="14" s="1"/>
  <c r="CO11" i="14" s="1"/>
  <c r="CP12" i="14" s="1"/>
  <c r="CQ13" i="14" s="1"/>
  <c r="CR14" i="14" s="1"/>
  <c r="CS15" i="14" s="1"/>
  <c r="CT16" i="14" s="1"/>
  <c r="CF113" i="14"/>
  <c r="CF112" i="14"/>
  <c r="CF110" i="14" s="1"/>
  <c r="CG29" i="14"/>
  <c r="CF114" i="14"/>
  <c r="CG2" i="14"/>
  <c r="FD83" i="14"/>
  <c r="FE84" i="14" s="1"/>
  <c r="FF85" i="14" s="1"/>
  <c r="FG86" i="14" s="1"/>
  <c r="FH87" i="14" s="1"/>
  <c r="FI88" i="14" s="1"/>
  <c r="FJ89" i="14" s="1"/>
  <c r="FK90" i="14" s="1"/>
  <c r="FL91" i="14" s="1"/>
  <c r="FM92" i="14" s="1"/>
  <c r="FN93" i="14" s="1"/>
  <c r="FO94" i="14" s="1"/>
  <c r="FP95" i="14" s="1"/>
  <c r="FQ96" i="14" s="1"/>
  <c r="FR97" i="14" s="1"/>
  <c r="FS98" i="14" s="1"/>
  <c r="FT99" i="14" s="1"/>
  <c r="FU100" i="14" s="1"/>
  <c r="FV101" i="14" s="1"/>
  <c r="FW102" i="14" s="1"/>
  <c r="FX103" i="14" s="1"/>
  <c r="FY104" i="14" s="1"/>
  <c r="FZ105" i="14" s="1"/>
  <c r="GA106" i="14" s="1"/>
  <c r="GB107" i="14" s="1"/>
  <c r="CT17" i="14"/>
  <c r="CU18" i="14" s="1"/>
  <c r="CV19" i="14" s="1"/>
  <c r="CW20" i="14" s="1"/>
  <c r="CX21" i="14" s="1"/>
  <c r="CY22" i="14" s="1"/>
  <c r="EK63" i="14"/>
  <c r="EL64" i="14" s="1"/>
  <c r="EM65" i="14" s="1"/>
  <c r="EN66" i="14" s="1"/>
  <c r="EO67" i="14" s="1"/>
  <c r="EP68" i="14" s="1"/>
  <c r="EQ69" i="14" s="1"/>
  <c r="ER70" i="14" s="1"/>
  <c r="ES71" i="14" s="1"/>
  <c r="ET72" i="14" s="1"/>
  <c r="EU73" i="14" s="1"/>
  <c r="EV74" i="14" s="1"/>
  <c r="EW75" i="14" s="1"/>
  <c r="EX76" i="14" s="1"/>
  <c r="EY77" i="14" s="1"/>
  <c r="EZ78" i="14" s="1"/>
  <c r="FA79" i="14" s="1"/>
  <c r="FB80" i="14" s="1"/>
  <c r="FC81" i="14" s="1"/>
  <c r="FD82" i="14" s="1"/>
  <c r="EJ116" i="14"/>
  <c r="CG80" i="14"/>
  <c r="CF116" i="14"/>
  <c r="DR43" i="14"/>
  <c r="DS44" i="14" s="1"/>
  <c r="DT45" i="14" s="1"/>
  <c r="DU46" i="14" s="1"/>
  <c r="DV47" i="14" s="1"/>
  <c r="DW48" i="14" s="1"/>
  <c r="DX49" i="14" s="1"/>
  <c r="DY50" i="14" s="1"/>
  <c r="DZ51" i="14" s="1"/>
  <c r="EA52" i="14" s="1"/>
  <c r="EB53" i="14" s="1"/>
  <c r="EC54" i="14" s="1"/>
  <c r="ED55" i="14" s="1"/>
  <c r="EE56" i="14" s="1"/>
  <c r="EF57" i="14" s="1"/>
  <c r="EG58" i="14" s="1"/>
  <c r="EH59" i="14" s="1"/>
  <c r="EI60" i="14" s="1"/>
  <c r="EJ61" i="14" s="1"/>
  <c r="EK62" i="14" s="1"/>
  <c r="DQ115" i="14"/>
  <c r="CY23" i="14"/>
  <c r="CZ24" i="14" s="1"/>
  <c r="DA25" i="14" s="1"/>
  <c r="DB26" i="14" s="1"/>
  <c r="DC27" i="14" s="1"/>
  <c r="DD28" i="14" s="1"/>
  <c r="DE29" i="14" s="1"/>
  <c r="DF30" i="14" s="1"/>
  <c r="DG31" i="14" s="1"/>
  <c r="DH32" i="14" s="1"/>
  <c r="DI33" i="14" s="1"/>
  <c r="DJ34" i="14" s="1"/>
  <c r="DK35" i="14" s="1"/>
  <c r="DL36" i="14" s="1"/>
  <c r="DM37" i="14" s="1"/>
  <c r="DN38" i="14" s="1"/>
  <c r="DO39" i="14" s="1"/>
  <c r="DP40" i="14" s="1"/>
  <c r="DQ41" i="14" s="1"/>
  <c r="DR42" i="14" s="1"/>
  <c r="CX114" i="14"/>
  <c r="CL32" i="14"/>
  <c r="DA90" i="14"/>
  <c r="DS43" i="14" l="1"/>
  <c r="DT44" i="14" s="1"/>
  <c r="DU45" i="14" s="1"/>
  <c r="DV46" i="14" s="1"/>
  <c r="DW47" i="14" s="1"/>
  <c r="DX48" i="14" s="1"/>
  <c r="DY49" i="14" s="1"/>
  <c r="DZ50" i="14" s="1"/>
  <c r="EA51" i="14" s="1"/>
  <c r="EB52" i="14" s="1"/>
  <c r="EC53" i="14" s="1"/>
  <c r="ED54" i="14" s="1"/>
  <c r="EE55" i="14" s="1"/>
  <c r="EF56" i="14" s="1"/>
  <c r="EG57" i="14" s="1"/>
  <c r="EH58" i="14" s="1"/>
  <c r="EI59" i="14" s="1"/>
  <c r="EJ60" i="14" s="1"/>
  <c r="EK61" i="14" s="1"/>
  <c r="EL62" i="14" s="1"/>
  <c r="DR115" i="14"/>
  <c r="CM33" i="14"/>
  <c r="CH81" i="14"/>
  <c r="CG116" i="14"/>
  <c r="CH3" i="14"/>
  <c r="CI4" i="14" s="1"/>
  <c r="CJ5" i="14" s="1"/>
  <c r="CK6" i="14" s="1"/>
  <c r="CL7" i="14" s="1"/>
  <c r="CM8" i="14" s="1"/>
  <c r="CN9" i="14" s="1"/>
  <c r="CO10" i="14" s="1"/>
  <c r="CP11" i="14" s="1"/>
  <c r="CQ12" i="14" s="1"/>
  <c r="CR13" i="14" s="1"/>
  <c r="CS14" i="14" s="1"/>
  <c r="CT15" i="14" s="1"/>
  <c r="CU16" i="14" s="1"/>
  <c r="CG112" i="14"/>
  <c r="CG110" i="14" s="1"/>
  <c r="CG113" i="14"/>
  <c r="CH30" i="14"/>
  <c r="CG114" i="14"/>
  <c r="CH2" i="14"/>
  <c r="CU17" i="14"/>
  <c r="CV18" i="14" s="1"/>
  <c r="CW19" i="14" s="1"/>
  <c r="CX20" i="14" s="1"/>
  <c r="CY21" i="14" s="1"/>
  <c r="CZ22" i="14" s="1"/>
  <c r="EL63" i="14"/>
  <c r="EM64" i="14" s="1"/>
  <c r="EN65" i="14" s="1"/>
  <c r="EO66" i="14" s="1"/>
  <c r="EP67" i="14" s="1"/>
  <c r="EQ68" i="14" s="1"/>
  <c r="ER69" i="14" s="1"/>
  <c r="ES70" i="14" s="1"/>
  <c r="ET71" i="14" s="1"/>
  <c r="EU72" i="14" s="1"/>
  <c r="EV73" i="14" s="1"/>
  <c r="EW74" i="14" s="1"/>
  <c r="EX75" i="14" s="1"/>
  <c r="EY76" i="14" s="1"/>
  <c r="EZ77" i="14" s="1"/>
  <c r="FA78" i="14" s="1"/>
  <c r="FB79" i="14" s="1"/>
  <c r="FC80" i="14" s="1"/>
  <c r="FD81" i="14" s="1"/>
  <c r="FE82" i="14" s="1"/>
  <c r="EK116" i="14"/>
  <c r="FE83" i="14"/>
  <c r="FF84" i="14" s="1"/>
  <c r="FG85" i="14" s="1"/>
  <c r="FH86" i="14" s="1"/>
  <c r="FI87" i="14" s="1"/>
  <c r="FJ88" i="14" s="1"/>
  <c r="FK89" i="14" s="1"/>
  <c r="FL90" i="14" s="1"/>
  <c r="FM91" i="14" s="1"/>
  <c r="FN92" i="14" s="1"/>
  <c r="FO93" i="14" s="1"/>
  <c r="FP94" i="14" s="1"/>
  <c r="FQ95" i="14" s="1"/>
  <c r="FR96" i="14" s="1"/>
  <c r="FS97" i="14" s="1"/>
  <c r="FT98" i="14" s="1"/>
  <c r="FU99" i="14" s="1"/>
  <c r="FV100" i="14" s="1"/>
  <c r="FW101" i="14" s="1"/>
  <c r="FX102" i="14" s="1"/>
  <c r="FY103" i="14" s="1"/>
  <c r="FZ104" i="14" s="1"/>
  <c r="GA105" i="14" s="1"/>
  <c r="GB106" i="14" s="1"/>
  <c r="GC107" i="14" s="1"/>
  <c r="CL83" i="14"/>
  <c r="DB91" i="14"/>
  <c r="CZ23" i="14"/>
  <c r="DA24" i="14" s="1"/>
  <c r="DB25" i="14" s="1"/>
  <c r="DC26" i="14" s="1"/>
  <c r="DD27" i="14" s="1"/>
  <c r="DE28" i="14" s="1"/>
  <c r="DF29" i="14" s="1"/>
  <c r="DG30" i="14" s="1"/>
  <c r="DH31" i="14" s="1"/>
  <c r="DI32" i="14" s="1"/>
  <c r="DJ33" i="14" s="1"/>
  <c r="DK34" i="14" s="1"/>
  <c r="DL35" i="14" s="1"/>
  <c r="DM36" i="14" s="1"/>
  <c r="DN37" i="14" s="1"/>
  <c r="DO38" i="14" s="1"/>
  <c r="DP39" i="14" s="1"/>
  <c r="DQ40" i="14" s="1"/>
  <c r="DR41" i="14" s="1"/>
  <c r="DS42" i="14" s="1"/>
  <c r="CY114" i="14"/>
  <c r="CW88" i="14"/>
  <c r="CI31" i="14" l="1"/>
  <c r="CH114" i="14"/>
  <c r="CI2" i="14"/>
  <c r="DC92" i="14"/>
  <c r="CV17" i="14"/>
  <c r="CW18" i="14" s="1"/>
  <c r="CX19" i="14" s="1"/>
  <c r="CY20" i="14" s="1"/>
  <c r="CZ21" i="14" s="1"/>
  <c r="DA22" i="14" s="1"/>
  <c r="CN34" i="14"/>
  <c r="CM84" i="14"/>
  <c r="CI82" i="14"/>
  <c r="CH116" i="14"/>
  <c r="FF83" i="14"/>
  <c r="FG84" i="14" s="1"/>
  <c r="FH85" i="14" s="1"/>
  <c r="FI86" i="14" s="1"/>
  <c r="FJ87" i="14" s="1"/>
  <c r="FK88" i="14" s="1"/>
  <c r="FL89" i="14" s="1"/>
  <c r="FM90" i="14" s="1"/>
  <c r="FN91" i="14" s="1"/>
  <c r="FO92" i="14" s="1"/>
  <c r="FP93" i="14" s="1"/>
  <c r="FQ94" i="14" s="1"/>
  <c r="FR95" i="14" s="1"/>
  <c r="FS96" i="14" s="1"/>
  <c r="FT97" i="14" s="1"/>
  <c r="FU98" i="14" s="1"/>
  <c r="FV99" i="14" s="1"/>
  <c r="FW100" i="14" s="1"/>
  <c r="FX101" i="14" s="1"/>
  <c r="FY102" i="14" s="1"/>
  <c r="FZ103" i="14" s="1"/>
  <c r="GA104" i="14" s="1"/>
  <c r="GB105" i="14" s="1"/>
  <c r="GC106" i="14" s="1"/>
  <c r="GD107" i="14" s="1"/>
  <c r="CX89" i="14"/>
  <c r="CZ114" i="14"/>
  <c r="DA23" i="14"/>
  <c r="DB24" i="14" s="1"/>
  <c r="DC25" i="14" s="1"/>
  <c r="DD26" i="14" s="1"/>
  <c r="DE27" i="14" s="1"/>
  <c r="DF28" i="14" s="1"/>
  <c r="DG29" i="14" s="1"/>
  <c r="DH30" i="14" s="1"/>
  <c r="DI31" i="14" s="1"/>
  <c r="DJ32" i="14" s="1"/>
  <c r="DK33" i="14" s="1"/>
  <c r="DL34" i="14" s="1"/>
  <c r="DM35" i="14" s="1"/>
  <c r="DN36" i="14" s="1"/>
  <c r="DO37" i="14" s="1"/>
  <c r="DP38" i="14" s="1"/>
  <c r="DQ39" i="14" s="1"/>
  <c r="DR40" i="14" s="1"/>
  <c r="DS41" i="14" s="1"/>
  <c r="DT42" i="14" s="1"/>
  <c r="DT43" i="14"/>
  <c r="DU44" i="14" s="1"/>
  <c r="DV45" i="14" s="1"/>
  <c r="DW46" i="14" s="1"/>
  <c r="DX47" i="14" s="1"/>
  <c r="DY48" i="14" s="1"/>
  <c r="DZ49" i="14" s="1"/>
  <c r="EA50" i="14" s="1"/>
  <c r="EB51" i="14" s="1"/>
  <c r="EC52" i="14" s="1"/>
  <c r="ED53" i="14" s="1"/>
  <c r="EE54" i="14" s="1"/>
  <c r="EF55" i="14" s="1"/>
  <c r="EG56" i="14" s="1"/>
  <c r="EH57" i="14" s="1"/>
  <c r="EI58" i="14" s="1"/>
  <c r="EJ59" i="14" s="1"/>
  <c r="EK60" i="14" s="1"/>
  <c r="EL61" i="14" s="1"/>
  <c r="EM62" i="14" s="1"/>
  <c r="DS115" i="14"/>
  <c r="CI3" i="14"/>
  <c r="CJ4" i="14" s="1"/>
  <c r="CK5" i="14" s="1"/>
  <c r="CL6" i="14" s="1"/>
  <c r="CM7" i="14" s="1"/>
  <c r="CN8" i="14" s="1"/>
  <c r="CO9" i="14" s="1"/>
  <c r="CP10" i="14" s="1"/>
  <c r="CQ11" i="14" s="1"/>
  <c r="CR12" i="14" s="1"/>
  <c r="CS13" i="14" s="1"/>
  <c r="CT14" i="14" s="1"/>
  <c r="CU15" i="14" s="1"/>
  <c r="CV16" i="14" s="1"/>
  <c r="CH112" i="14"/>
  <c r="CH110" i="14" s="1"/>
  <c r="CH113" i="14"/>
  <c r="EM63" i="14"/>
  <c r="EN64" i="14" s="1"/>
  <c r="EO65" i="14" s="1"/>
  <c r="EP66" i="14" s="1"/>
  <c r="EQ67" i="14" s="1"/>
  <c r="ER68" i="14" s="1"/>
  <c r="ES69" i="14" s="1"/>
  <c r="ET70" i="14" s="1"/>
  <c r="EU71" i="14" s="1"/>
  <c r="EV72" i="14" s="1"/>
  <c r="EW73" i="14" s="1"/>
  <c r="EX74" i="14" s="1"/>
  <c r="EY75" i="14" s="1"/>
  <c r="EZ76" i="14" s="1"/>
  <c r="FA77" i="14" s="1"/>
  <c r="FB78" i="14" s="1"/>
  <c r="FC79" i="14" s="1"/>
  <c r="FD80" i="14" s="1"/>
  <c r="FE81" i="14" s="1"/>
  <c r="FF82" i="14" s="1"/>
  <c r="EL116" i="14"/>
  <c r="CW17" i="14" l="1"/>
  <c r="CX18" i="14" s="1"/>
  <c r="CY19" i="14" s="1"/>
  <c r="CZ20" i="14" s="1"/>
  <c r="DA21" i="14" s="1"/>
  <c r="DB22" i="14" s="1"/>
  <c r="CN85" i="14"/>
  <c r="EN63" i="14"/>
  <c r="EO64" i="14" s="1"/>
  <c r="EP65" i="14" s="1"/>
  <c r="EQ66" i="14" s="1"/>
  <c r="ER67" i="14" s="1"/>
  <c r="ES68" i="14" s="1"/>
  <c r="ET69" i="14" s="1"/>
  <c r="EU70" i="14" s="1"/>
  <c r="EV71" i="14" s="1"/>
  <c r="EW72" i="14" s="1"/>
  <c r="EX73" i="14" s="1"/>
  <c r="EY74" i="14" s="1"/>
  <c r="EZ75" i="14" s="1"/>
  <c r="FA76" i="14" s="1"/>
  <c r="FB77" i="14" s="1"/>
  <c r="FC78" i="14" s="1"/>
  <c r="FD79" i="14" s="1"/>
  <c r="FE80" i="14" s="1"/>
  <c r="FF81" i="14" s="1"/>
  <c r="FG82" i="14" s="1"/>
  <c r="EM116" i="14"/>
  <c r="DU43" i="14"/>
  <c r="DV44" i="14" s="1"/>
  <c r="DW45" i="14" s="1"/>
  <c r="DX46" i="14" s="1"/>
  <c r="DY47" i="14" s="1"/>
  <c r="DZ48" i="14" s="1"/>
  <c r="EA49" i="14" s="1"/>
  <c r="EB50" i="14" s="1"/>
  <c r="EC51" i="14" s="1"/>
  <c r="ED52" i="14" s="1"/>
  <c r="EE53" i="14" s="1"/>
  <c r="EF54" i="14" s="1"/>
  <c r="EG55" i="14" s="1"/>
  <c r="EH56" i="14" s="1"/>
  <c r="EI57" i="14" s="1"/>
  <c r="EJ58" i="14" s="1"/>
  <c r="EK59" i="14" s="1"/>
  <c r="EL60" i="14" s="1"/>
  <c r="EM61" i="14" s="1"/>
  <c r="EN62" i="14" s="1"/>
  <c r="DT115" i="14"/>
  <c r="CO35" i="14"/>
  <c r="DD93" i="14"/>
  <c r="DB23" i="14"/>
  <c r="DC24" i="14" s="1"/>
  <c r="DD25" i="14" s="1"/>
  <c r="DE26" i="14" s="1"/>
  <c r="DF27" i="14" s="1"/>
  <c r="DG28" i="14" s="1"/>
  <c r="DH29" i="14" s="1"/>
  <c r="DI30" i="14" s="1"/>
  <c r="DJ31" i="14" s="1"/>
  <c r="DK32" i="14" s="1"/>
  <c r="DL33" i="14" s="1"/>
  <c r="DM34" i="14" s="1"/>
  <c r="DN35" i="14" s="1"/>
  <c r="DO36" i="14" s="1"/>
  <c r="DP37" i="14" s="1"/>
  <c r="DQ38" i="14" s="1"/>
  <c r="DR39" i="14" s="1"/>
  <c r="DS40" i="14" s="1"/>
  <c r="DT41" i="14" s="1"/>
  <c r="DU42" i="14" s="1"/>
  <c r="DA114" i="14"/>
  <c r="CI112" i="14"/>
  <c r="CI110" i="14" s="1"/>
  <c r="CI113" i="14"/>
  <c r="CJ3" i="14"/>
  <c r="CK4" i="14" s="1"/>
  <c r="CL5" i="14" s="1"/>
  <c r="CM6" i="14" s="1"/>
  <c r="CN7" i="14" s="1"/>
  <c r="CO8" i="14" s="1"/>
  <c r="CP9" i="14" s="1"/>
  <c r="CQ10" i="14" s="1"/>
  <c r="CR11" i="14" s="1"/>
  <c r="CS12" i="14" s="1"/>
  <c r="CT13" i="14" s="1"/>
  <c r="CU14" i="14" s="1"/>
  <c r="CV15" i="14" s="1"/>
  <c r="CW16" i="14" s="1"/>
  <c r="CY90" i="14"/>
  <c r="FG83" i="14"/>
  <c r="FH84" i="14" s="1"/>
  <c r="FI85" i="14" s="1"/>
  <c r="FJ86" i="14" s="1"/>
  <c r="FK87" i="14" s="1"/>
  <c r="FL88" i="14" s="1"/>
  <c r="FM89" i="14" s="1"/>
  <c r="FN90" i="14" s="1"/>
  <c r="FO91" i="14" s="1"/>
  <c r="FP92" i="14" s="1"/>
  <c r="FQ93" i="14" s="1"/>
  <c r="FR94" i="14" s="1"/>
  <c r="FS95" i="14" s="1"/>
  <c r="FT96" i="14" s="1"/>
  <c r="FU97" i="14" s="1"/>
  <c r="FV98" i="14" s="1"/>
  <c r="FW99" i="14" s="1"/>
  <c r="FX100" i="14" s="1"/>
  <c r="FY101" i="14" s="1"/>
  <c r="FZ102" i="14" s="1"/>
  <c r="GA103" i="14" s="1"/>
  <c r="GB104" i="14" s="1"/>
  <c r="GC105" i="14" s="1"/>
  <c r="GD106" i="14" s="1"/>
  <c r="GE107" i="14" s="1"/>
  <c r="CJ83" i="14"/>
  <c r="CI117" i="14"/>
  <c r="CJ32" i="14"/>
  <c r="CI114" i="14"/>
  <c r="CJ2" i="14"/>
  <c r="EO63" i="14" l="1"/>
  <c r="EP64" i="14" s="1"/>
  <c r="EQ65" i="14" s="1"/>
  <c r="ER66" i="14" s="1"/>
  <c r="ES67" i="14" s="1"/>
  <c r="ET68" i="14" s="1"/>
  <c r="EU69" i="14" s="1"/>
  <c r="EV70" i="14" s="1"/>
  <c r="EW71" i="14" s="1"/>
  <c r="EX72" i="14" s="1"/>
  <c r="EY73" i="14" s="1"/>
  <c r="EZ74" i="14" s="1"/>
  <c r="FA75" i="14" s="1"/>
  <c r="FB76" i="14" s="1"/>
  <c r="FC77" i="14" s="1"/>
  <c r="FD78" i="14" s="1"/>
  <c r="FE79" i="14" s="1"/>
  <c r="FF80" i="14" s="1"/>
  <c r="FG81" i="14" s="1"/>
  <c r="FH82" i="14" s="1"/>
  <c r="EN116" i="14"/>
  <c r="DE94" i="14"/>
  <c r="CP36" i="14"/>
  <c r="CZ91" i="14"/>
  <c r="CK3" i="14"/>
  <c r="CL4" i="14" s="1"/>
  <c r="CM5" i="14" s="1"/>
  <c r="CN6" i="14" s="1"/>
  <c r="CO7" i="14" s="1"/>
  <c r="CP8" i="14" s="1"/>
  <c r="CQ9" i="14" s="1"/>
  <c r="CR10" i="14" s="1"/>
  <c r="CS11" i="14" s="1"/>
  <c r="CT12" i="14" s="1"/>
  <c r="CU13" i="14" s="1"/>
  <c r="CV14" i="14" s="1"/>
  <c r="CW15" i="14" s="1"/>
  <c r="CX16" i="14" s="1"/>
  <c r="CJ113" i="14"/>
  <c r="CJ112" i="14"/>
  <c r="CJ110" i="14" s="1"/>
  <c r="CO86" i="14"/>
  <c r="FH83" i="14"/>
  <c r="FI84" i="14" s="1"/>
  <c r="FJ85" i="14" s="1"/>
  <c r="FK86" i="14" s="1"/>
  <c r="FL87" i="14" s="1"/>
  <c r="FM88" i="14" s="1"/>
  <c r="FN89" i="14" s="1"/>
  <c r="FO90" i="14" s="1"/>
  <c r="FP91" i="14" s="1"/>
  <c r="FQ92" i="14" s="1"/>
  <c r="FR93" i="14" s="1"/>
  <c r="FS94" i="14" s="1"/>
  <c r="FT95" i="14" s="1"/>
  <c r="FU96" i="14" s="1"/>
  <c r="FV97" i="14" s="1"/>
  <c r="FW98" i="14" s="1"/>
  <c r="FX99" i="14" s="1"/>
  <c r="FY100" i="14" s="1"/>
  <c r="FZ101" i="14" s="1"/>
  <c r="GA102" i="14" s="1"/>
  <c r="GB103" i="14" s="1"/>
  <c r="GC104" i="14" s="1"/>
  <c r="GD105" i="14" s="1"/>
  <c r="GE106" i="14" s="1"/>
  <c r="GF107" i="14" s="1"/>
  <c r="DV43" i="14"/>
  <c r="DW44" i="14" s="1"/>
  <c r="DX45" i="14" s="1"/>
  <c r="DY46" i="14" s="1"/>
  <c r="DZ47" i="14" s="1"/>
  <c r="EA48" i="14" s="1"/>
  <c r="EB49" i="14" s="1"/>
  <c r="EC50" i="14" s="1"/>
  <c r="ED51" i="14" s="1"/>
  <c r="EE52" i="14" s="1"/>
  <c r="EF53" i="14" s="1"/>
  <c r="EG54" i="14" s="1"/>
  <c r="EH55" i="14" s="1"/>
  <c r="EI56" i="14" s="1"/>
  <c r="EJ57" i="14" s="1"/>
  <c r="EK58" i="14" s="1"/>
  <c r="EL59" i="14" s="1"/>
  <c r="EM60" i="14" s="1"/>
  <c r="EN61" i="14" s="1"/>
  <c r="EO62" i="14" s="1"/>
  <c r="DU115" i="14"/>
  <c r="DB114" i="14"/>
  <c r="DC23" i="14"/>
  <c r="DD24" i="14" s="1"/>
  <c r="DE25" i="14" s="1"/>
  <c r="DF26" i="14" s="1"/>
  <c r="DG27" i="14" s="1"/>
  <c r="DH28" i="14" s="1"/>
  <c r="DI29" i="14" s="1"/>
  <c r="DJ30" i="14" s="1"/>
  <c r="DK31" i="14" s="1"/>
  <c r="DL32" i="14" s="1"/>
  <c r="DM33" i="14" s="1"/>
  <c r="DN34" i="14" s="1"/>
  <c r="DO35" i="14" s="1"/>
  <c r="DP36" i="14" s="1"/>
  <c r="DQ37" i="14" s="1"/>
  <c r="DR38" i="14" s="1"/>
  <c r="DS39" i="14" s="1"/>
  <c r="DT40" i="14" s="1"/>
  <c r="DU41" i="14" s="1"/>
  <c r="DV42" i="14" s="1"/>
  <c r="CK84" i="14"/>
  <c r="CJ117" i="14"/>
  <c r="CX17" i="14"/>
  <c r="CY18" i="14" s="1"/>
  <c r="CZ19" i="14" s="1"/>
  <c r="DA20" i="14" s="1"/>
  <c r="DB21" i="14" s="1"/>
  <c r="DC22" i="14" s="1"/>
  <c r="CK33" i="14"/>
  <c r="CJ114" i="14"/>
  <c r="CK2" i="14"/>
  <c r="DC114" i="14" l="1"/>
  <c r="DD23" i="14"/>
  <c r="DE24" i="14" s="1"/>
  <c r="DF25" i="14" s="1"/>
  <c r="DG26" i="14" s="1"/>
  <c r="DH27" i="14" s="1"/>
  <c r="DI28" i="14" s="1"/>
  <c r="DJ29" i="14" s="1"/>
  <c r="DK30" i="14" s="1"/>
  <c r="DL31" i="14" s="1"/>
  <c r="DM32" i="14" s="1"/>
  <c r="DN33" i="14" s="1"/>
  <c r="DO34" i="14" s="1"/>
  <c r="DP35" i="14" s="1"/>
  <c r="DQ36" i="14" s="1"/>
  <c r="DR37" i="14" s="1"/>
  <c r="DS38" i="14" s="1"/>
  <c r="DT39" i="14" s="1"/>
  <c r="DU40" i="14" s="1"/>
  <c r="DV41" i="14" s="1"/>
  <c r="DW42" i="14" s="1"/>
  <c r="DW43" i="14"/>
  <c r="DX44" i="14" s="1"/>
  <c r="DY45" i="14" s="1"/>
  <c r="DZ46" i="14" s="1"/>
  <c r="EA47" i="14" s="1"/>
  <c r="EB48" i="14" s="1"/>
  <c r="EC49" i="14" s="1"/>
  <c r="ED50" i="14" s="1"/>
  <c r="EE51" i="14" s="1"/>
  <c r="EF52" i="14" s="1"/>
  <c r="EG53" i="14" s="1"/>
  <c r="EH54" i="14" s="1"/>
  <c r="EI55" i="14" s="1"/>
  <c r="EJ56" i="14" s="1"/>
  <c r="EK57" i="14" s="1"/>
  <c r="EL58" i="14" s="1"/>
  <c r="EM59" i="14" s="1"/>
  <c r="EN60" i="14" s="1"/>
  <c r="EO61" i="14" s="1"/>
  <c r="EP62" i="14" s="1"/>
  <c r="DV115" i="14"/>
  <c r="DA92" i="14"/>
  <c r="EP63" i="14"/>
  <c r="EQ64" i="14" s="1"/>
  <c r="ER65" i="14" s="1"/>
  <c r="ES66" i="14" s="1"/>
  <c r="ET67" i="14" s="1"/>
  <c r="EU68" i="14" s="1"/>
  <c r="EV69" i="14" s="1"/>
  <c r="EW70" i="14" s="1"/>
  <c r="EX71" i="14" s="1"/>
  <c r="EY72" i="14" s="1"/>
  <c r="EZ73" i="14" s="1"/>
  <c r="FA74" i="14" s="1"/>
  <c r="FB75" i="14" s="1"/>
  <c r="FC76" i="14" s="1"/>
  <c r="FD77" i="14" s="1"/>
  <c r="FE78" i="14" s="1"/>
  <c r="FF79" i="14" s="1"/>
  <c r="FG80" i="14" s="1"/>
  <c r="FH81" i="14" s="1"/>
  <c r="FI82" i="14" s="1"/>
  <c r="EO116" i="14"/>
  <c r="CQ37" i="14"/>
  <c r="DF95" i="14"/>
  <c r="CY17" i="14"/>
  <c r="CZ18" i="14" s="1"/>
  <c r="DA19" i="14" s="1"/>
  <c r="DB20" i="14" s="1"/>
  <c r="DC21" i="14" s="1"/>
  <c r="DD22" i="14" s="1"/>
  <c r="CL85" i="14"/>
  <c r="CK117" i="14"/>
  <c r="CL3" i="14"/>
  <c r="CM4" i="14" s="1"/>
  <c r="CN5" i="14" s="1"/>
  <c r="CO6" i="14" s="1"/>
  <c r="CP7" i="14" s="1"/>
  <c r="CQ8" i="14" s="1"/>
  <c r="CR9" i="14" s="1"/>
  <c r="CS10" i="14" s="1"/>
  <c r="CT11" i="14" s="1"/>
  <c r="CU12" i="14" s="1"/>
  <c r="CV13" i="14" s="1"/>
  <c r="CW14" i="14" s="1"/>
  <c r="CX15" i="14" s="1"/>
  <c r="CY16" i="14" s="1"/>
  <c r="CK113" i="14"/>
  <c r="CK112" i="14"/>
  <c r="CK110" i="14" s="1"/>
  <c r="CL34" i="14"/>
  <c r="CL2" i="14"/>
  <c r="CK114" i="14"/>
  <c r="CP87" i="14"/>
  <c r="FI83" i="14"/>
  <c r="FJ84" i="14" s="1"/>
  <c r="FK85" i="14" s="1"/>
  <c r="FL86" i="14" s="1"/>
  <c r="FM87" i="14" s="1"/>
  <c r="FN88" i="14" s="1"/>
  <c r="FO89" i="14" s="1"/>
  <c r="FP90" i="14" s="1"/>
  <c r="FQ91" i="14" s="1"/>
  <c r="FR92" i="14" s="1"/>
  <c r="FS93" i="14" s="1"/>
  <c r="FT94" i="14" s="1"/>
  <c r="FU95" i="14" s="1"/>
  <c r="FV96" i="14" s="1"/>
  <c r="FW97" i="14" s="1"/>
  <c r="FX98" i="14" s="1"/>
  <c r="FY99" i="14" s="1"/>
  <c r="FZ100" i="14" s="1"/>
  <c r="GA101" i="14" s="1"/>
  <c r="GB102" i="14" s="1"/>
  <c r="GC103" i="14" s="1"/>
  <c r="GD104" i="14" s="1"/>
  <c r="GE105" i="14" s="1"/>
  <c r="GF106" i="14" s="1"/>
  <c r="GG107" i="14" s="1"/>
  <c r="CR38" i="14" l="1"/>
  <c r="CL112" i="14"/>
  <c r="CL110" i="14" s="1"/>
  <c r="CL113" i="14"/>
  <c r="CM3" i="14"/>
  <c r="CN4" i="14" s="1"/>
  <c r="CO5" i="14" s="1"/>
  <c r="CP6" i="14" s="1"/>
  <c r="CQ7" i="14" s="1"/>
  <c r="CR8" i="14" s="1"/>
  <c r="CS9" i="14" s="1"/>
  <c r="CT10" i="14" s="1"/>
  <c r="CU11" i="14" s="1"/>
  <c r="CV12" i="14" s="1"/>
  <c r="CW13" i="14" s="1"/>
  <c r="CX14" i="14" s="1"/>
  <c r="CY15" i="14" s="1"/>
  <c r="CZ16" i="14" s="1"/>
  <c r="CM35" i="14"/>
  <c r="CL114" i="14"/>
  <c r="CM2" i="14"/>
  <c r="DB93" i="14"/>
  <c r="FJ83" i="14"/>
  <c r="FK84" i="14" s="1"/>
  <c r="FL85" i="14" s="1"/>
  <c r="FM86" i="14" s="1"/>
  <c r="FN87" i="14" s="1"/>
  <c r="FO88" i="14" s="1"/>
  <c r="FP89" i="14" s="1"/>
  <c r="FQ90" i="14" s="1"/>
  <c r="FR91" i="14" s="1"/>
  <c r="FS92" i="14" s="1"/>
  <c r="FT93" i="14" s="1"/>
  <c r="FU94" i="14" s="1"/>
  <c r="FV95" i="14" s="1"/>
  <c r="FW96" i="14" s="1"/>
  <c r="FX97" i="14" s="1"/>
  <c r="FY98" i="14" s="1"/>
  <c r="FZ99" i="14" s="1"/>
  <c r="GA100" i="14" s="1"/>
  <c r="GB101" i="14" s="1"/>
  <c r="GC102" i="14" s="1"/>
  <c r="GD103" i="14" s="1"/>
  <c r="GE104" i="14" s="1"/>
  <c r="GF105" i="14" s="1"/>
  <c r="GG106" i="14" s="1"/>
  <c r="GH107" i="14" s="1"/>
  <c r="CM86" i="14"/>
  <c r="CL117" i="14"/>
  <c r="DD114" i="14"/>
  <c r="DE23" i="14"/>
  <c r="DF24" i="14" s="1"/>
  <c r="DG25" i="14" s="1"/>
  <c r="DH26" i="14" s="1"/>
  <c r="DI27" i="14" s="1"/>
  <c r="DJ28" i="14" s="1"/>
  <c r="DK29" i="14" s="1"/>
  <c r="DL30" i="14" s="1"/>
  <c r="DM31" i="14" s="1"/>
  <c r="DN32" i="14" s="1"/>
  <c r="DO33" i="14" s="1"/>
  <c r="DP34" i="14" s="1"/>
  <c r="DQ35" i="14" s="1"/>
  <c r="DR36" i="14" s="1"/>
  <c r="DS37" i="14" s="1"/>
  <c r="DT38" i="14" s="1"/>
  <c r="DU39" i="14" s="1"/>
  <c r="DV40" i="14" s="1"/>
  <c r="DW41" i="14" s="1"/>
  <c r="DX42" i="14" s="1"/>
  <c r="EQ63" i="14"/>
  <c r="ER64" i="14" s="1"/>
  <c r="ES65" i="14" s="1"/>
  <c r="ET66" i="14" s="1"/>
  <c r="EU67" i="14" s="1"/>
  <c r="EV68" i="14" s="1"/>
  <c r="EW69" i="14" s="1"/>
  <c r="EX70" i="14" s="1"/>
  <c r="EY71" i="14" s="1"/>
  <c r="EZ72" i="14" s="1"/>
  <c r="FA73" i="14" s="1"/>
  <c r="FB74" i="14" s="1"/>
  <c r="FC75" i="14" s="1"/>
  <c r="FD76" i="14" s="1"/>
  <c r="FE77" i="14" s="1"/>
  <c r="FF78" i="14" s="1"/>
  <c r="FG79" i="14" s="1"/>
  <c r="FH80" i="14" s="1"/>
  <c r="FI81" i="14" s="1"/>
  <c r="FJ82" i="14" s="1"/>
  <c r="EP116" i="14"/>
  <c r="CQ88" i="14"/>
  <c r="CZ17" i="14"/>
  <c r="DA18" i="14" s="1"/>
  <c r="DB19" i="14" s="1"/>
  <c r="DC20" i="14" s="1"/>
  <c r="DD21" i="14" s="1"/>
  <c r="DE22" i="14" s="1"/>
  <c r="DX43" i="14"/>
  <c r="DY44" i="14" s="1"/>
  <c r="DZ45" i="14" s="1"/>
  <c r="EA46" i="14" s="1"/>
  <c r="EB47" i="14" s="1"/>
  <c r="EC48" i="14" s="1"/>
  <c r="ED49" i="14" s="1"/>
  <c r="EE50" i="14" s="1"/>
  <c r="EF51" i="14" s="1"/>
  <c r="EG52" i="14" s="1"/>
  <c r="EH53" i="14" s="1"/>
  <c r="EI54" i="14" s="1"/>
  <c r="EJ55" i="14" s="1"/>
  <c r="EK56" i="14" s="1"/>
  <c r="EL57" i="14" s="1"/>
  <c r="EM58" i="14" s="1"/>
  <c r="EN59" i="14" s="1"/>
  <c r="EO60" i="14" s="1"/>
  <c r="EP61" i="14" s="1"/>
  <c r="EQ62" i="14" s="1"/>
  <c r="DW115" i="14"/>
  <c r="DG96" i="14"/>
  <c r="CR89" i="14" l="1"/>
  <c r="CN36" i="14"/>
  <c r="CN2" i="14"/>
  <c r="CM114" i="14"/>
  <c r="DF23" i="14"/>
  <c r="DG24" i="14" s="1"/>
  <c r="DH25" i="14" s="1"/>
  <c r="DI26" i="14" s="1"/>
  <c r="DJ27" i="14" s="1"/>
  <c r="DK28" i="14" s="1"/>
  <c r="DL29" i="14" s="1"/>
  <c r="DM30" i="14" s="1"/>
  <c r="DN31" i="14" s="1"/>
  <c r="DO32" i="14" s="1"/>
  <c r="DP33" i="14" s="1"/>
  <c r="DQ34" i="14" s="1"/>
  <c r="DR35" i="14" s="1"/>
  <c r="DS36" i="14" s="1"/>
  <c r="DT37" i="14" s="1"/>
  <c r="DU38" i="14" s="1"/>
  <c r="DV39" i="14" s="1"/>
  <c r="DW40" i="14" s="1"/>
  <c r="DX41" i="14" s="1"/>
  <c r="DY42" i="14" s="1"/>
  <c r="DE114" i="14"/>
  <c r="CM112" i="14"/>
  <c r="CM110" i="14" s="1"/>
  <c r="CM113" i="14"/>
  <c r="CN3" i="14"/>
  <c r="CO4" i="14" s="1"/>
  <c r="CP5" i="14" s="1"/>
  <c r="CQ6" i="14" s="1"/>
  <c r="CR7" i="14" s="1"/>
  <c r="CS8" i="14" s="1"/>
  <c r="CT9" i="14" s="1"/>
  <c r="CU10" i="14" s="1"/>
  <c r="CV11" i="14" s="1"/>
  <c r="CW12" i="14" s="1"/>
  <c r="CX13" i="14" s="1"/>
  <c r="CY14" i="14" s="1"/>
  <c r="CZ15" i="14" s="1"/>
  <c r="DA16" i="14" s="1"/>
  <c r="DC94" i="14"/>
  <c r="FK83" i="14"/>
  <c r="FL84" i="14" s="1"/>
  <c r="FM85" i="14" s="1"/>
  <c r="FN86" i="14" s="1"/>
  <c r="FO87" i="14" s="1"/>
  <c r="FP88" i="14" s="1"/>
  <c r="FQ89" i="14" s="1"/>
  <c r="FR90" i="14" s="1"/>
  <c r="FS91" i="14" s="1"/>
  <c r="FT92" i="14" s="1"/>
  <c r="FU93" i="14" s="1"/>
  <c r="FV94" i="14" s="1"/>
  <c r="FW95" i="14" s="1"/>
  <c r="FX96" i="14" s="1"/>
  <c r="FY97" i="14" s="1"/>
  <c r="FZ98" i="14" s="1"/>
  <c r="GA99" i="14" s="1"/>
  <c r="GB100" i="14" s="1"/>
  <c r="GC101" i="14" s="1"/>
  <c r="GD102" i="14" s="1"/>
  <c r="GE103" i="14" s="1"/>
  <c r="GF104" i="14" s="1"/>
  <c r="GG105" i="14" s="1"/>
  <c r="GH106" i="14" s="1"/>
  <c r="GI107" i="14" s="1"/>
  <c r="FJ117" i="14"/>
  <c r="DA17" i="14"/>
  <c r="DB18" i="14" s="1"/>
  <c r="DC19" i="14" s="1"/>
  <c r="DD20" i="14" s="1"/>
  <c r="DE21" i="14" s="1"/>
  <c r="DF22" i="14" s="1"/>
  <c r="DH97" i="14"/>
  <c r="CN87" i="14"/>
  <c r="CM117" i="14"/>
  <c r="ER63" i="14"/>
  <c r="ES64" i="14" s="1"/>
  <c r="ET65" i="14" s="1"/>
  <c r="EU66" i="14" s="1"/>
  <c r="EV67" i="14" s="1"/>
  <c r="EW68" i="14" s="1"/>
  <c r="EX69" i="14" s="1"/>
  <c r="EY70" i="14" s="1"/>
  <c r="EZ71" i="14" s="1"/>
  <c r="FA72" i="14" s="1"/>
  <c r="FB73" i="14" s="1"/>
  <c r="FC74" i="14" s="1"/>
  <c r="FD75" i="14" s="1"/>
  <c r="FE76" i="14" s="1"/>
  <c r="FF77" i="14" s="1"/>
  <c r="FG78" i="14" s="1"/>
  <c r="FH79" i="14" s="1"/>
  <c r="FI80" i="14" s="1"/>
  <c r="FJ81" i="14" s="1"/>
  <c r="FK82" i="14" s="1"/>
  <c r="EQ116" i="14"/>
  <c r="DX115" i="14"/>
  <c r="DY43" i="14"/>
  <c r="DZ44" i="14" s="1"/>
  <c r="EA45" i="14" s="1"/>
  <c r="EB46" i="14" s="1"/>
  <c r="EC47" i="14" s="1"/>
  <c r="ED48" i="14" s="1"/>
  <c r="EE49" i="14" s="1"/>
  <c r="EF50" i="14" s="1"/>
  <c r="EG51" i="14" s="1"/>
  <c r="EH52" i="14" s="1"/>
  <c r="EI53" i="14" s="1"/>
  <c r="EJ54" i="14" s="1"/>
  <c r="EK55" i="14" s="1"/>
  <c r="EL56" i="14" s="1"/>
  <c r="EM57" i="14" s="1"/>
  <c r="EN58" i="14" s="1"/>
  <c r="EO59" i="14" s="1"/>
  <c r="EP60" i="14" s="1"/>
  <c r="EQ61" i="14" s="1"/>
  <c r="ER62" i="14" s="1"/>
  <c r="CS39" i="14"/>
  <c r="FK117" i="14" l="1"/>
  <c r="FL83" i="14"/>
  <c r="FM84" i="14" s="1"/>
  <c r="FN85" i="14" s="1"/>
  <c r="FO86" i="14" s="1"/>
  <c r="FP87" i="14" s="1"/>
  <c r="FQ88" i="14" s="1"/>
  <c r="FR89" i="14" s="1"/>
  <c r="FS90" i="14" s="1"/>
  <c r="FT91" i="14" s="1"/>
  <c r="FU92" i="14" s="1"/>
  <c r="FV93" i="14" s="1"/>
  <c r="FW94" i="14" s="1"/>
  <c r="FX95" i="14" s="1"/>
  <c r="FY96" i="14" s="1"/>
  <c r="FZ97" i="14" s="1"/>
  <c r="GA98" i="14" s="1"/>
  <c r="GB99" i="14" s="1"/>
  <c r="GC100" i="14" s="1"/>
  <c r="GD101" i="14" s="1"/>
  <c r="GE102" i="14" s="1"/>
  <c r="GF103" i="14" s="1"/>
  <c r="GG104" i="14" s="1"/>
  <c r="GH105" i="14" s="1"/>
  <c r="GI106" i="14" s="1"/>
  <c r="GJ107" i="14" s="1"/>
  <c r="DD95" i="14"/>
  <c r="DB17" i="14"/>
  <c r="DC18" i="14" s="1"/>
  <c r="DD19" i="14" s="1"/>
  <c r="DE20" i="14" s="1"/>
  <c r="DF21" i="14" s="1"/>
  <c r="DG22" i="14" s="1"/>
  <c r="CN113" i="14"/>
  <c r="CN112" i="14"/>
  <c r="CN110" i="14" s="1"/>
  <c r="CO3" i="14"/>
  <c r="CP4" i="14" s="1"/>
  <c r="CQ5" i="14" s="1"/>
  <c r="CR6" i="14" s="1"/>
  <c r="CS7" i="14" s="1"/>
  <c r="CT8" i="14" s="1"/>
  <c r="CU9" i="14" s="1"/>
  <c r="CV10" i="14" s="1"/>
  <c r="CW11" i="14" s="1"/>
  <c r="CX12" i="14" s="1"/>
  <c r="CY13" i="14" s="1"/>
  <c r="CZ14" i="14" s="1"/>
  <c r="DA15" i="14" s="1"/>
  <c r="DB16" i="14" s="1"/>
  <c r="CO88" i="14"/>
  <c r="CN117" i="14"/>
  <c r="CO37" i="14"/>
  <c r="CN114" i="14"/>
  <c r="CO2" i="14"/>
  <c r="DY115" i="14"/>
  <c r="DZ43" i="14"/>
  <c r="EA44" i="14" s="1"/>
  <c r="EB45" i="14" s="1"/>
  <c r="EC46" i="14" s="1"/>
  <c r="ED47" i="14" s="1"/>
  <c r="EE48" i="14" s="1"/>
  <c r="EF49" i="14" s="1"/>
  <c r="EG50" i="14" s="1"/>
  <c r="EH51" i="14" s="1"/>
  <c r="EI52" i="14" s="1"/>
  <c r="EJ53" i="14" s="1"/>
  <c r="EK54" i="14" s="1"/>
  <c r="EL55" i="14" s="1"/>
  <c r="EM56" i="14" s="1"/>
  <c r="EN57" i="14" s="1"/>
  <c r="EO58" i="14" s="1"/>
  <c r="EP59" i="14" s="1"/>
  <c r="EQ60" i="14" s="1"/>
  <c r="ER61" i="14" s="1"/>
  <c r="ES62" i="14" s="1"/>
  <c r="DI98" i="14"/>
  <c r="DF114" i="14"/>
  <c r="DG23" i="14"/>
  <c r="DH24" i="14" s="1"/>
  <c r="DI25" i="14" s="1"/>
  <c r="DJ26" i="14" s="1"/>
  <c r="DK27" i="14" s="1"/>
  <c r="DL28" i="14" s="1"/>
  <c r="DM29" i="14" s="1"/>
  <c r="DN30" i="14" s="1"/>
  <c r="DO31" i="14" s="1"/>
  <c r="DP32" i="14" s="1"/>
  <c r="DQ33" i="14" s="1"/>
  <c r="DR34" i="14" s="1"/>
  <c r="DS35" i="14" s="1"/>
  <c r="DT36" i="14" s="1"/>
  <c r="DU37" i="14" s="1"/>
  <c r="DV38" i="14" s="1"/>
  <c r="DW39" i="14" s="1"/>
  <c r="DX40" i="14" s="1"/>
  <c r="DY41" i="14" s="1"/>
  <c r="DZ42" i="14" s="1"/>
  <c r="ES63" i="14"/>
  <c r="ET64" i="14" s="1"/>
  <c r="EU65" i="14" s="1"/>
  <c r="EV66" i="14" s="1"/>
  <c r="EW67" i="14" s="1"/>
  <c r="EX68" i="14" s="1"/>
  <c r="EY69" i="14" s="1"/>
  <c r="EZ70" i="14" s="1"/>
  <c r="FA71" i="14" s="1"/>
  <c r="FB72" i="14" s="1"/>
  <c r="FC73" i="14" s="1"/>
  <c r="FD74" i="14" s="1"/>
  <c r="FE75" i="14" s="1"/>
  <c r="FF76" i="14" s="1"/>
  <c r="FG77" i="14" s="1"/>
  <c r="FH78" i="14" s="1"/>
  <c r="FI79" i="14" s="1"/>
  <c r="FJ80" i="14" s="1"/>
  <c r="FK81" i="14" s="1"/>
  <c r="FL82" i="14" s="1"/>
  <c r="ER116" i="14"/>
  <c r="CT40" i="14"/>
  <c r="CS90" i="14"/>
  <c r="CU41" i="14" l="1"/>
  <c r="CT114" i="14"/>
  <c r="DC17" i="14"/>
  <c r="DD18" i="14" s="1"/>
  <c r="DE19" i="14" s="1"/>
  <c r="DF20" i="14" s="1"/>
  <c r="DG21" i="14" s="1"/>
  <c r="DH22" i="14" s="1"/>
  <c r="EA43" i="14"/>
  <c r="EB44" i="14" s="1"/>
  <c r="EC45" i="14" s="1"/>
  <c r="ED46" i="14" s="1"/>
  <c r="EE47" i="14" s="1"/>
  <c r="EF48" i="14" s="1"/>
  <c r="EG49" i="14" s="1"/>
  <c r="EH50" i="14" s="1"/>
  <c r="EI51" i="14" s="1"/>
  <c r="EJ52" i="14" s="1"/>
  <c r="EK53" i="14" s="1"/>
  <c r="EL54" i="14" s="1"/>
  <c r="EM55" i="14" s="1"/>
  <c r="EN56" i="14" s="1"/>
  <c r="EO57" i="14" s="1"/>
  <c r="EP58" i="14" s="1"/>
  <c r="EQ59" i="14" s="1"/>
  <c r="ER60" i="14" s="1"/>
  <c r="ES61" i="14" s="1"/>
  <c r="ET62" i="14" s="1"/>
  <c r="DZ115" i="14"/>
  <c r="DJ99" i="14"/>
  <c r="DH23" i="14"/>
  <c r="DI24" i="14" s="1"/>
  <c r="DJ25" i="14" s="1"/>
  <c r="DK26" i="14" s="1"/>
  <c r="DL27" i="14" s="1"/>
  <c r="DM28" i="14" s="1"/>
  <c r="DN29" i="14" s="1"/>
  <c r="DO30" i="14" s="1"/>
  <c r="DP31" i="14" s="1"/>
  <c r="DQ32" i="14" s="1"/>
  <c r="DR33" i="14" s="1"/>
  <c r="DS34" i="14" s="1"/>
  <c r="DT35" i="14" s="1"/>
  <c r="DU36" i="14" s="1"/>
  <c r="DV37" i="14" s="1"/>
  <c r="DW38" i="14" s="1"/>
  <c r="DX39" i="14" s="1"/>
  <c r="DY40" i="14" s="1"/>
  <c r="DZ41" i="14" s="1"/>
  <c r="EA42" i="14" s="1"/>
  <c r="DG114" i="14"/>
  <c r="ET63" i="14"/>
  <c r="EU64" i="14" s="1"/>
  <c r="EV65" i="14" s="1"/>
  <c r="EW66" i="14" s="1"/>
  <c r="EX67" i="14" s="1"/>
  <c r="EY68" i="14" s="1"/>
  <c r="EZ69" i="14" s="1"/>
  <c r="FA70" i="14" s="1"/>
  <c r="FB71" i="14" s="1"/>
  <c r="FC72" i="14" s="1"/>
  <c r="FD73" i="14" s="1"/>
  <c r="FE74" i="14" s="1"/>
  <c r="FF75" i="14" s="1"/>
  <c r="FG76" i="14" s="1"/>
  <c r="FH77" i="14" s="1"/>
  <c r="FI78" i="14" s="1"/>
  <c r="FJ79" i="14" s="1"/>
  <c r="FK80" i="14" s="1"/>
  <c r="FL81" i="14" s="1"/>
  <c r="FM82" i="14" s="1"/>
  <c r="ES116" i="14"/>
  <c r="DE96" i="14"/>
  <c r="FM83" i="14"/>
  <c r="FN84" i="14" s="1"/>
  <c r="FO85" i="14" s="1"/>
  <c r="FP86" i="14" s="1"/>
  <c r="FQ87" i="14" s="1"/>
  <c r="FR88" i="14" s="1"/>
  <c r="FS89" i="14" s="1"/>
  <c r="FT90" i="14" s="1"/>
  <c r="FU91" i="14" s="1"/>
  <c r="FV92" i="14" s="1"/>
  <c r="FW93" i="14" s="1"/>
  <c r="FX94" i="14" s="1"/>
  <c r="FY95" i="14" s="1"/>
  <c r="FZ96" i="14" s="1"/>
  <c r="GA97" i="14" s="1"/>
  <c r="GB98" i="14" s="1"/>
  <c r="GC99" i="14" s="1"/>
  <c r="GD100" i="14" s="1"/>
  <c r="GE101" i="14" s="1"/>
  <c r="GF102" i="14" s="1"/>
  <c r="GG103" i="14" s="1"/>
  <c r="GH104" i="14" s="1"/>
  <c r="GI105" i="14" s="1"/>
  <c r="GJ106" i="14" s="1"/>
  <c r="GK107" i="14" s="1"/>
  <c r="FL117" i="14"/>
  <c r="CO113" i="14"/>
  <c r="CP3" i="14"/>
  <c r="CQ4" i="14" s="1"/>
  <c r="CR5" i="14" s="1"/>
  <c r="CS6" i="14" s="1"/>
  <c r="CT7" i="14" s="1"/>
  <c r="CU8" i="14" s="1"/>
  <c r="CV9" i="14" s="1"/>
  <c r="CW10" i="14" s="1"/>
  <c r="CX11" i="14" s="1"/>
  <c r="CY12" i="14" s="1"/>
  <c r="CZ13" i="14" s="1"/>
  <c r="DA14" i="14" s="1"/>
  <c r="DB15" i="14" s="1"/>
  <c r="DC16" i="14" s="1"/>
  <c r="CO112" i="14"/>
  <c r="CO110" i="14" s="1"/>
  <c r="CP38" i="14"/>
  <c r="CO114" i="14"/>
  <c r="CP2" i="14"/>
  <c r="CP89" i="14"/>
  <c r="CO117" i="14"/>
  <c r="CT91" i="14"/>
  <c r="FN83" i="14" l="1"/>
  <c r="FO84" i="14" s="1"/>
  <c r="FP85" i="14" s="1"/>
  <c r="FQ86" i="14" s="1"/>
  <c r="FR87" i="14" s="1"/>
  <c r="FS88" i="14" s="1"/>
  <c r="FT89" i="14" s="1"/>
  <c r="FU90" i="14" s="1"/>
  <c r="FV91" i="14" s="1"/>
  <c r="FW92" i="14" s="1"/>
  <c r="FX93" i="14" s="1"/>
  <c r="FY94" i="14" s="1"/>
  <c r="FZ95" i="14" s="1"/>
  <c r="GA96" i="14" s="1"/>
  <c r="GB97" i="14" s="1"/>
  <c r="GC98" i="14" s="1"/>
  <c r="GD99" i="14" s="1"/>
  <c r="GE100" i="14" s="1"/>
  <c r="GF101" i="14" s="1"/>
  <c r="GG102" i="14" s="1"/>
  <c r="GH103" i="14" s="1"/>
  <c r="GI104" i="14" s="1"/>
  <c r="GJ105" i="14" s="1"/>
  <c r="GK106" i="14" s="1"/>
  <c r="GL107" i="14" s="1"/>
  <c r="FM117" i="14"/>
  <c r="CQ39" i="14"/>
  <c r="CP114" i="14"/>
  <c r="CQ2" i="14"/>
  <c r="EB43" i="14"/>
  <c r="EC44" i="14" s="1"/>
  <c r="ED45" i="14" s="1"/>
  <c r="EE46" i="14" s="1"/>
  <c r="EF47" i="14" s="1"/>
  <c r="EG48" i="14" s="1"/>
  <c r="EH49" i="14" s="1"/>
  <c r="EI50" i="14" s="1"/>
  <c r="EJ51" i="14" s="1"/>
  <c r="EK52" i="14" s="1"/>
  <c r="EL53" i="14" s="1"/>
  <c r="EM54" i="14" s="1"/>
  <c r="EN55" i="14" s="1"/>
  <c r="EO56" i="14" s="1"/>
  <c r="EP57" i="14" s="1"/>
  <c r="EQ58" i="14" s="1"/>
  <c r="ER59" i="14" s="1"/>
  <c r="ES60" i="14" s="1"/>
  <c r="ET61" i="14" s="1"/>
  <c r="EU62" i="14" s="1"/>
  <c r="EA115" i="14"/>
  <c r="CQ90" i="14"/>
  <c r="CP117" i="14"/>
  <c r="DD17" i="14"/>
  <c r="DE18" i="14" s="1"/>
  <c r="DF19" i="14" s="1"/>
  <c r="DG20" i="14" s="1"/>
  <c r="DH21" i="14" s="1"/>
  <c r="DI22" i="14" s="1"/>
  <c r="CQ3" i="14"/>
  <c r="CR4" i="14" s="1"/>
  <c r="CS5" i="14" s="1"/>
  <c r="CT6" i="14" s="1"/>
  <c r="CU7" i="14" s="1"/>
  <c r="CV8" i="14" s="1"/>
  <c r="CW9" i="14" s="1"/>
  <c r="CX10" i="14" s="1"/>
  <c r="CY11" i="14" s="1"/>
  <c r="CZ12" i="14" s="1"/>
  <c r="DA13" i="14" s="1"/>
  <c r="DB14" i="14" s="1"/>
  <c r="DC15" i="14" s="1"/>
  <c r="DD16" i="14" s="1"/>
  <c r="CP112" i="14"/>
  <c r="CP110" i="14" s="1"/>
  <c r="CP113" i="14"/>
  <c r="DK100" i="14"/>
  <c r="EU63" i="14"/>
  <c r="EV64" i="14" s="1"/>
  <c r="EW65" i="14" s="1"/>
  <c r="EX66" i="14" s="1"/>
  <c r="EY67" i="14" s="1"/>
  <c r="EZ68" i="14" s="1"/>
  <c r="FA69" i="14" s="1"/>
  <c r="FB70" i="14" s="1"/>
  <c r="FC71" i="14" s="1"/>
  <c r="FD72" i="14" s="1"/>
  <c r="FE73" i="14" s="1"/>
  <c r="FF74" i="14" s="1"/>
  <c r="FG75" i="14" s="1"/>
  <c r="FH76" i="14" s="1"/>
  <c r="FI77" i="14" s="1"/>
  <c r="FJ78" i="14" s="1"/>
  <c r="FK79" i="14" s="1"/>
  <c r="FL80" i="14" s="1"/>
  <c r="FM81" i="14" s="1"/>
  <c r="FN82" i="14" s="1"/>
  <c r="ET116" i="14"/>
  <c r="DI23" i="14"/>
  <c r="DJ24" i="14" s="1"/>
  <c r="DK25" i="14" s="1"/>
  <c r="DL26" i="14" s="1"/>
  <c r="DM27" i="14" s="1"/>
  <c r="DN28" i="14" s="1"/>
  <c r="DO29" i="14" s="1"/>
  <c r="DP30" i="14" s="1"/>
  <c r="DQ31" i="14" s="1"/>
  <c r="DR32" i="14" s="1"/>
  <c r="DS33" i="14" s="1"/>
  <c r="DT34" i="14" s="1"/>
  <c r="DU35" i="14" s="1"/>
  <c r="DV36" i="14" s="1"/>
  <c r="DW37" i="14" s="1"/>
  <c r="DX38" i="14" s="1"/>
  <c r="DY39" i="14" s="1"/>
  <c r="DZ40" i="14" s="1"/>
  <c r="EA41" i="14" s="1"/>
  <c r="EB42" i="14" s="1"/>
  <c r="DH114" i="14"/>
  <c r="CU92" i="14"/>
  <c r="DF97" i="14"/>
  <c r="CV42" i="14"/>
  <c r="CU114" i="14"/>
  <c r="DI114" i="14" l="1"/>
  <c r="DJ23" i="14"/>
  <c r="DK24" i="14" s="1"/>
  <c r="DL25" i="14" s="1"/>
  <c r="DM26" i="14" s="1"/>
  <c r="DN27" i="14" s="1"/>
  <c r="DO28" i="14" s="1"/>
  <c r="DP29" i="14" s="1"/>
  <c r="DQ30" i="14" s="1"/>
  <c r="DR31" i="14" s="1"/>
  <c r="DS32" i="14" s="1"/>
  <c r="DT33" i="14" s="1"/>
  <c r="DU34" i="14" s="1"/>
  <c r="DV35" i="14" s="1"/>
  <c r="DW36" i="14" s="1"/>
  <c r="DX37" i="14" s="1"/>
  <c r="DY38" i="14" s="1"/>
  <c r="DZ39" i="14" s="1"/>
  <c r="EA40" i="14" s="1"/>
  <c r="EB41" i="14" s="1"/>
  <c r="EC42" i="14" s="1"/>
  <c r="EB115" i="14"/>
  <c r="EC43" i="14"/>
  <c r="ED44" i="14" s="1"/>
  <c r="EE45" i="14" s="1"/>
  <c r="EF46" i="14" s="1"/>
  <c r="EG47" i="14" s="1"/>
  <c r="EH48" i="14" s="1"/>
  <c r="EI49" i="14" s="1"/>
  <c r="EJ50" i="14" s="1"/>
  <c r="EK51" i="14" s="1"/>
  <c r="EL52" i="14" s="1"/>
  <c r="EM53" i="14" s="1"/>
  <c r="EN54" i="14" s="1"/>
  <c r="EO55" i="14" s="1"/>
  <c r="EP56" i="14" s="1"/>
  <c r="EQ57" i="14" s="1"/>
  <c r="ER58" i="14" s="1"/>
  <c r="ES59" i="14" s="1"/>
  <c r="ET60" i="14" s="1"/>
  <c r="EU61" i="14" s="1"/>
  <c r="EV62" i="14" s="1"/>
  <c r="EV63" i="14"/>
  <c r="EW64" i="14" s="1"/>
  <c r="EX65" i="14" s="1"/>
  <c r="EY66" i="14" s="1"/>
  <c r="EZ67" i="14" s="1"/>
  <c r="FA68" i="14" s="1"/>
  <c r="FB69" i="14" s="1"/>
  <c r="FC70" i="14" s="1"/>
  <c r="FD71" i="14" s="1"/>
  <c r="FE72" i="14" s="1"/>
  <c r="FF73" i="14" s="1"/>
  <c r="FG74" i="14" s="1"/>
  <c r="FH75" i="14" s="1"/>
  <c r="FI76" i="14" s="1"/>
  <c r="FJ77" i="14" s="1"/>
  <c r="FK78" i="14" s="1"/>
  <c r="FL79" i="14" s="1"/>
  <c r="FM80" i="14" s="1"/>
  <c r="FN81" i="14" s="1"/>
  <c r="FO82" i="14" s="1"/>
  <c r="EU116" i="14"/>
  <c r="FO83" i="14"/>
  <c r="FP84" i="14" s="1"/>
  <c r="FQ85" i="14" s="1"/>
  <c r="FR86" i="14" s="1"/>
  <c r="FS87" i="14" s="1"/>
  <c r="FT88" i="14" s="1"/>
  <c r="FU89" i="14" s="1"/>
  <c r="FV90" i="14" s="1"/>
  <c r="FW91" i="14" s="1"/>
  <c r="FX92" i="14" s="1"/>
  <c r="FY93" i="14" s="1"/>
  <c r="FZ94" i="14" s="1"/>
  <c r="GA95" i="14" s="1"/>
  <c r="GB96" i="14" s="1"/>
  <c r="GC97" i="14" s="1"/>
  <c r="GD98" i="14" s="1"/>
  <c r="GE99" i="14" s="1"/>
  <c r="GF100" i="14" s="1"/>
  <c r="GG101" i="14" s="1"/>
  <c r="GH102" i="14" s="1"/>
  <c r="GI103" i="14" s="1"/>
  <c r="GJ104" i="14" s="1"/>
  <c r="GK105" i="14" s="1"/>
  <c r="GL106" i="14" s="1"/>
  <c r="GM107" i="14" s="1"/>
  <c r="FN117" i="14"/>
  <c r="DG98" i="14"/>
  <c r="CR3" i="14"/>
  <c r="CS4" i="14" s="1"/>
  <c r="CT5" i="14" s="1"/>
  <c r="CU6" i="14" s="1"/>
  <c r="CV7" i="14" s="1"/>
  <c r="CW8" i="14" s="1"/>
  <c r="CX9" i="14" s="1"/>
  <c r="CY10" i="14" s="1"/>
  <c r="CZ11" i="14" s="1"/>
  <c r="DA12" i="14" s="1"/>
  <c r="DB13" i="14" s="1"/>
  <c r="DC14" i="14" s="1"/>
  <c r="DD15" i="14" s="1"/>
  <c r="DE16" i="14" s="1"/>
  <c r="CQ112" i="14"/>
  <c r="CQ110" i="14" s="1"/>
  <c r="CQ113" i="14"/>
  <c r="DL101" i="14"/>
  <c r="CR40" i="14"/>
  <c r="CQ114" i="14"/>
  <c r="CR2" i="14"/>
  <c r="CR91" i="14"/>
  <c r="CQ117" i="14"/>
  <c r="DE17" i="14"/>
  <c r="DF18" i="14" s="1"/>
  <c r="DG19" i="14" s="1"/>
  <c r="DH20" i="14" s="1"/>
  <c r="DI21" i="14" s="1"/>
  <c r="DJ22" i="14" s="1"/>
  <c r="CV93" i="14"/>
  <c r="CW43" i="14"/>
  <c r="DK23" i="14" l="1"/>
  <c r="DL24" i="14" s="1"/>
  <c r="DM25" i="14" s="1"/>
  <c r="DN26" i="14" s="1"/>
  <c r="DO27" i="14" s="1"/>
  <c r="DP28" i="14" s="1"/>
  <c r="DQ29" i="14" s="1"/>
  <c r="DR30" i="14" s="1"/>
  <c r="DS31" i="14" s="1"/>
  <c r="DT32" i="14" s="1"/>
  <c r="DU33" i="14" s="1"/>
  <c r="DV34" i="14" s="1"/>
  <c r="DW35" i="14" s="1"/>
  <c r="DX36" i="14" s="1"/>
  <c r="DY37" i="14" s="1"/>
  <c r="DZ38" i="14" s="1"/>
  <c r="EA39" i="14" s="1"/>
  <c r="EB40" i="14" s="1"/>
  <c r="EC41" i="14" s="1"/>
  <c r="ED42" i="14" s="1"/>
  <c r="DJ114" i="14"/>
  <c r="DF17" i="14"/>
  <c r="DG18" i="14" s="1"/>
  <c r="DH19" i="14" s="1"/>
  <c r="DI20" i="14" s="1"/>
  <c r="DJ21" i="14" s="1"/>
  <c r="DK22" i="14" s="1"/>
  <c r="CS92" i="14"/>
  <c r="CR117" i="14"/>
  <c r="CW94" i="14"/>
  <c r="EW63" i="14"/>
  <c r="EX64" i="14" s="1"/>
  <c r="EY65" i="14" s="1"/>
  <c r="EZ66" i="14" s="1"/>
  <c r="FA67" i="14" s="1"/>
  <c r="FB68" i="14" s="1"/>
  <c r="FC69" i="14" s="1"/>
  <c r="FD70" i="14" s="1"/>
  <c r="FE71" i="14" s="1"/>
  <c r="FF72" i="14" s="1"/>
  <c r="FG73" i="14" s="1"/>
  <c r="FH74" i="14" s="1"/>
  <c r="FI75" i="14" s="1"/>
  <c r="FJ76" i="14" s="1"/>
  <c r="FK77" i="14" s="1"/>
  <c r="FL78" i="14" s="1"/>
  <c r="FM79" i="14" s="1"/>
  <c r="FN80" i="14" s="1"/>
  <c r="FO81" i="14" s="1"/>
  <c r="FP82" i="14" s="1"/>
  <c r="EV116" i="14"/>
  <c r="DH99" i="14"/>
  <c r="FP83" i="14"/>
  <c r="FQ84" i="14" s="1"/>
  <c r="FR85" i="14" s="1"/>
  <c r="FS86" i="14" s="1"/>
  <c r="FT87" i="14" s="1"/>
  <c r="FU88" i="14" s="1"/>
  <c r="FV89" i="14" s="1"/>
  <c r="FW90" i="14" s="1"/>
  <c r="FX91" i="14" s="1"/>
  <c r="FY92" i="14" s="1"/>
  <c r="FZ93" i="14" s="1"/>
  <c r="GA94" i="14" s="1"/>
  <c r="GB95" i="14" s="1"/>
  <c r="GC96" i="14" s="1"/>
  <c r="GD97" i="14" s="1"/>
  <c r="GE98" i="14" s="1"/>
  <c r="GF99" i="14" s="1"/>
  <c r="GG100" i="14" s="1"/>
  <c r="GH101" i="14" s="1"/>
  <c r="GI102" i="14" s="1"/>
  <c r="GJ103" i="14" s="1"/>
  <c r="GK104" i="14" s="1"/>
  <c r="GL105" i="14" s="1"/>
  <c r="GM106" i="14" s="1"/>
  <c r="GN107" i="14" s="1"/>
  <c r="FO117" i="14"/>
  <c r="CS3" i="14"/>
  <c r="CT4" i="14" s="1"/>
  <c r="CU5" i="14" s="1"/>
  <c r="CV6" i="14" s="1"/>
  <c r="CW7" i="14" s="1"/>
  <c r="CX8" i="14" s="1"/>
  <c r="CY9" i="14" s="1"/>
  <c r="CZ10" i="14" s="1"/>
  <c r="DA11" i="14" s="1"/>
  <c r="DB12" i="14" s="1"/>
  <c r="DC13" i="14" s="1"/>
  <c r="DD14" i="14" s="1"/>
  <c r="DE15" i="14" s="1"/>
  <c r="DF16" i="14" s="1"/>
  <c r="CR113" i="14"/>
  <c r="CR112" i="14"/>
  <c r="CR110" i="14" s="1"/>
  <c r="CS41" i="14"/>
  <c r="CS2" i="14"/>
  <c r="CR114" i="14"/>
  <c r="EC115" i="14"/>
  <c r="ED43" i="14"/>
  <c r="EE44" i="14" s="1"/>
  <c r="EF45" i="14" s="1"/>
  <c r="EG46" i="14" s="1"/>
  <c r="EH47" i="14" s="1"/>
  <c r="EI48" i="14" s="1"/>
  <c r="EJ49" i="14" s="1"/>
  <c r="EK50" i="14" s="1"/>
  <c r="EL51" i="14" s="1"/>
  <c r="EM52" i="14" s="1"/>
  <c r="EN53" i="14" s="1"/>
  <c r="EO54" i="14" s="1"/>
  <c r="EP55" i="14" s="1"/>
  <c r="EQ56" i="14" s="1"/>
  <c r="ER57" i="14" s="1"/>
  <c r="ES58" i="14" s="1"/>
  <c r="ET59" i="14" s="1"/>
  <c r="EU60" i="14" s="1"/>
  <c r="EV61" i="14" s="1"/>
  <c r="EW62" i="14" s="1"/>
  <c r="DM102" i="14"/>
  <c r="CX44" i="14"/>
  <c r="CT3" i="14" l="1"/>
  <c r="CU4" i="14" s="1"/>
  <c r="CV5" i="14" s="1"/>
  <c r="CW6" i="14" s="1"/>
  <c r="CX7" i="14" s="1"/>
  <c r="CY8" i="14" s="1"/>
  <c r="CZ9" i="14" s="1"/>
  <c r="DA10" i="14" s="1"/>
  <c r="DB11" i="14" s="1"/>
  <c r="DC12" i="14" s="1"/>
  <c r="DD13" i="14" s="1"/>
  <c r="DE14" i="14" s="1"/>
  <c r="DF15" i="14" s="1"/>
  <c r="DG16" i="14" s="1"/>
  <c r="CS113" i="14"/>
  <c r="CS112" i="14"/>
  <c r="CS110" i="14" s="1"/>
  <c r="EX63" i="14"/>
  <c r="EY64" i="14" s="1"/>
  <c r="EZ65" i="14" s="1"/>
  <c r="FA66" i="14" s="1"/>
  <c r="FB67" i="14" s="1"/>
  <c r="FC68" i="14" s="1"/>
  <c r="FD69" i="14" s="1"/>
  <c r="FE70" i="14" s="1"/>
  <c r="FF71" i="14" s="1"/>
  <c r="FG72" i="14" s="1"/>
  <c r="FH73" i="14" s="1"/>
  <c r="FI74" i="14" s="1"/>
  <c r="FJ75" i="14" s="1"/>
  <c r="FK76" i="14" s="1"/>
  <c r="FL77" i="14" s="1"/>
  <c r="FM78" i="14" s="1"/>
  <c r="FN79" i="14" s="1"/>
  <c r="FO80" i="14" s="1"/>
  <c r="FP81" i="14" s="1"/>
  <c r="FQ82" i="14" s="1"/>
  <c r="EW116" i="14"/>
  <c r="DI100" i="14"/>
  <c r="CX95" i="14"/>
  <c r="CT93" i="14"/>
  <c r="CS117" i="14"/>
  <c r="DN103" i="14"/>
  <c r="DG17" i="14"/>
  <c r="DH18" i="14" s="1"/>
  <c r="DI19" i="14" s="1"/>
  <c r="DJ20" i="14" s="1"/>
  <c r="DK21" i="14" s="1"/>
  <c r="DL22" i="14" s="1"/>
  <c r="DL23" i="14"/>
  <c r="DM24" i="14" s="1"/>
  <c r="DN25" i="14" s="1"/>
  <c r="DO26" i="14" s="1"/>
  <c r="DP27" i="14" s="1"/>
  <c r="DQ28" i="14" s="1"/>
  <c r="DR29" i="14" s="1"/>
  <c r="DS30" i="14" s="1"/>
  <c r="DT31" i="14" s="1"/>
  <c r="DU32" i="14" s="1"/>
  <c r="DV33" i="14" s="1"/>
  <c r="DW34" i="14" s="1"/>
  <c r="DX35" i="14" s="1"/>
  <c r="DY36" i="14" s="1"/>
  <c r="DZ37" i="14" s="1"/>
  <c r="EA38" i="14" s="1"/>
  <c r="EB39" i="14" s="1"/>
  <c r="EC40" i="14" s="1"/>
  <c r="ED41" i="14" s="1"/>
  <c r="EE42" i="14" s="1"/>
  <c r="DK114" i="14"/>
  <c r="CT42" i="14"/>
  <c r="CT2" i="14"/>
  <c r="CS114" i="14"/>
  <c r="FQ83" i="14"/>
  <c r="FR84" i="14" s="1"/>
  <c r="FS85" i="14" s="1"/>
  <c r="FT86" i="14" s="1"/>
  <c r="FU87" i="14" s="1"/>
  <c r="FV88" i="14" s="1"/>
  <c r="FW89" i="14" s="1"/>
  <c r="FX90" i="14" s="1"/>
  <c r="FY91" i="14" s="1"/>
  <c r="FZ92" i="14" s="1"/>
  <c r="GA93" i="14" s="1"/>
  <c r="GB94" i="14" s="1"/>
  <c r="GC95" i="14" s="1"/>
  <c r="GD96" i="14" s="1"/>
  <c r="GE97" i="14" s="1"/>
  <c r="GF98" i="14" s="1"/>
  <c r="GG99" i="14" s="1"/>
  <c r="GH100" i="14" s="1"/>
  <c r="GI101" i="14" s="1"/>
  <c r="GJ102" i="14" s="1"/>
  <c r="GK103" i="14" s="1"/>
  <c r="GL104" i="14" s="1"/>
  <c r="GM105" i="14" s="1"/>
  <c r="GN106" i="14" s="1"/>
  <c r="GO107" i="14" s="1"/>
  <c r="FP117" i="14"/>
  <c r="CY45" i="14"/>
  <c r="EE43" i="14"/>
  <c r="EF44" i="14" s="1"/>
  <c r="EG45" i="14" s="1"/>
  <c r="EH46" i="14" s="1"/>
  <c r="EI47" i="14" s="1"/>
  <c r="EJ48" i="14" s="1"/>
  <c r="EK49" i="14" s="1"/>
  <c r="EL50" i="14" s="1"/>
  <c r="EM51" i="14" s="1"/>
  <c r="EN52" i="14" s="1"/>
  <c r="EO53" i="14" s="1"/>
  <c r="EP54" i="14" s="1"/>
  <c r="EQ55" i="14" s="1"/>
  <c r="ER56" i="14" s="1"/>
  <c r="ES57" i="14" s="1"/>
  <c r="ET58" i="14" s="1"/>
  <c r="EU59" i="14" s="1"/>
  <c r="EV60" i="14" s="1"/>
  <c r="EW61" i="14" s="1"/>
  <c r="EX62" i="14" s="1"/>
  <c r="ED115" i="14"/>
  <c r="CU3" i="14" l="1"/>
  <c r="CV4" i="14" s="1"/>
  <c r="CW5" i="14" s="1"/>
  <c r="CX6" i="14" s="1"/>
  <c r="CY7" i="14" s="1"/>
  <c r="CZ8" i="14" s="1"/>
  <c r="DA9" i="14" s="1"/>
  <c r="DB10" i="14" s="1"/>
  <c r="DC11" i="14" s="1"/>
  <c r="DD12" i="14" s="1"/>
  <c r="DE13" i="14" s="1"/>
  <c r="DF14" i="14" s="1"/>
  <c r="DG15" i="14" s="1"/>
  <c r="DH16" i="14" s="1"/>
  <c r="CT113" i="14"/>
  <c r="CT112" i="14"/>
  <c r="CT110" i="14" s="1"/>
  <c r="CZ46" i="14"/>
  <c r="CY96" i="14"/>
  <c r="DJ101" i="14"/>
  <c r="FQ117" i="14"/>
  <c r="FR83" i="14"/>
  <c r="FS84" i="14" s="1"/>
  <c r="FT85" i="14" s="1"/>
  <c r="FU86" i="14" s="1"/>
  <c r="FV87" i="14" s="1"/>
  <c r="FW88" i="14" s="1"/>
  <c r="FX89" i="14" s="1"/>
  <c r="FY90" i="14" s="1"/>
  <c r="FZ91" i="14" s="1"/>
  <c r="GA92" i="14" s="1"/>
  <c r="GB93" i="14" s="1"/>
  <c r="GC94" i="14" s="1"/>
  <c r="GD95" i="14" s="1"/>
  <c r="GE96" i="14" s="1"/>
  <c r="GF97" i="14" s="1"/>
  <c r="GG98" i="14" s="1"/>
  <c r="GH99" i="14" s="1"/>
  <c r="GI100" i="14" s="1"/>
  <c r="GJ101" i="14" s="1"/>
  <c r="GK102" i="14" s="1"/>
  <c r="GL103" i="14" s="1"/>
  <c r="GM104" i="14" s="1"/>
  <c r="GN105" i="14" s="1"/>
  <c r="GO106" i="14" s="1"/>
  <c r="GP107" i="14" s="1"/>
  <c r="CU94" i="14"/>
  <c r="CT117" i="14"/>
  <c r="CU43" i="14"/>
  <c r="CT115" i="14"/>
  <c r="CU2" i="14"/>
  <c r="EE115" i="14"/>
  <c r="EF43" i="14"/>
  <c r="EG44" i="14" s="1"/>
  <c r="EH45" i="14" s="1"/>
  <c r="EI46" i="14" s="1"/>
  <c r="EJ47" i="14" s="1"/>
  <c r="EK48" i="14" s="1"/>
  <c r="EL49" i="14" s="1"/>
  <c r="EM50" i="14" s="1"/>
  <c r="EN51" i="14" s="1"/>
  <c r="EO52" i="14" s="1"/>
  <c r="EP53" i="14" s="1"/>
  <c r="EQ54" i="14" s="1"/>
  <c r="ER55" i="14" s="1"/>
  <c r="ES56" i="14" s="1"/>
  <c r="ET57" i="14" s="1"/>
  <c r="EU58" i="14" s="1"/>
  <c r="EV59" i="14" s="1"/>
  <c r="EW60" i="14" s="1"/>
  <c r="EX61" i="14" s="1"/>
  <c r="EY62" i="14" s="1"/>
  <c r="EX116" i="14"/>
  <c r="EY63" i="14"/>
  <c r="EZ64" i="14" s="1"/>
  <c r="FA65" i="14" s="1"/>
  <c r="FB66" i="14" s="1"/>
  <c r="FC67" i="14" s="1"/>
  <c r="FD68" i="14" s="1"/>
  <c r="FE69" i="14" s="1"/>
  <c r="FF70" i="14" s="1"/>
  <c r="FG71" i="14" s="1"/>
  <c r="FH72" i="14" s="1"/>
  <c r="FI73" i="14" s="1"/>
  <c r="FJ74" i="14" s="1"/>
  <c r="FK75" i="14" s="1"/>
  <c r="FL76" i="14" s="1"/>
  <c r="FM77" i="14" s="1"/>
  <c r="FN78" i="14" s="1"/>
  <c r="FO79" i="14" s="1"/>
  <c r="FP80" i="14" s="1"/>
  <c r="FQ81" i="14" s="1"/>
  <c r="FR82" i="14" s="1"/>
  <c r="DM23" i="14"/>
  <c r="DN24" i="14" s="1"/>
  <c r="DO25" i="14" s="1"/>
  <c r="DP26" i="14" s="1"/>
  <c r="DQ27" i="14" s="1"/>
  <c r="DR28" i="14" s="1"/>
  <c r="DS29" i="14" s="1"/>
  <c r="DT30" i="14" s="1"/>
  <c r="DU31" i="14" s="1"/>
  <c r="DV32" i="14" s="1"/>
  <c r="DW33" i="14" s="1"/>
  <c r="DX34" i="14" s="1"/>
  <c r="DY35" i="14" s="1"/>
  <c r="DZ36" i="14" s="1"/>
  <c r="EA37" i="14" s="1"/>
  <c r="EB38" i="14" s="1"/>
  <c r="EC39" i="14" s="1"/>
  <c r="ED40" i="14" s="1"/>
  <c r="EE41" i="14" s="1"/>
  <c r="EF42" i="14" s="1"/>
  <c r="DL114" i="14"/>
  <c r="DO104" i="14"/>
  <c r="DH2" i="14"/>
  <c r="DH17" i="14"/>
  <c r="DI18" i="14" s="1"/>
  <c r="DJ19" i="14" s="1"/>
  <c r="DK20" i="14" s="1"/>
  <c r="DL21" i="14" s="1"/>
  <c r="DM22" i="14" s="1"/>
  <c r="EF115" i="14" l="1"/>
  <c r="EG43" i="14"/>
  <c r="EH44" i="14" s="1"/>
  <c r="EI45" i="14" s="1"/>
  <c r="EJ46" i="14" s="1"/>
  <c r="EK47" i="14" s="1"/>
  <c r="EL48" i="14" s="1"/>
  <c r="EM49" i="14" s="1"/>
  <c r="EN50" i="14" s="1"/>
  <c r="EO51" i="14" s="1"/>
  <c r="EP52" i="14" s="1"/>
  <c r="EQ53" i="14" s="1"/>
  <c r="ER54" i="14" s="1"/>
  <c r="ES55" i="14" s="1"/>
  <c r="ET56" i="14" s="1"/>
  <c r="EU57" i="14" s="1"/>
  <c r="EV58" i="14" s="1"/>
  <c r="EW59" i="14" s="1"/>
  <c r="EX60" i="14" s="1"/>
  <c r="EY61" i="14" s="1"/>
  <c r="EZ62" i="14" s="1"/>
  <c r="DK102" i="14"/>
  <c r="DP105" i="14"/>
  <c r="EZ63" i="14"/>
  <c r="FA64" i="14" s="1"/>
  <c r="FB65" i="14" s="1"/>
  <c r="FC66" i="14" s="1"/>
  <c r="FD67" i="14" s="1"/>
  <c r="FE68" i="14" s="1"/>
  <c r="FF69" i="14" s="1"/>
  <c r="FG70" i="14" s="1"/>
  <c r="FH71" i="14" s="1"/>
  <c r="FI72" i="14" s="1"/>
  <c r="FJ73" i="14" s="1"/>
  <c r="FK74" i="14" s="1"/>
  <c r="FL75" i="14" s="1"/>
  <c r="FM76" i="14" s="1"/>
  <c r="FN77" i="14" s="1"/>
  <c r="FO78" i="14" s="1"/>
  <c r="FP79" i="14" s="1"/>
  <c r="FQ80" i="14" s="1"/>
  <c r="FR81" i="14" s="1"/>
  <c r="FS82" i="14" s="1"/>
  <c r="EY116" i="14"/>
  <c r="DA47" i="14"/>
  <c r="CV3" i="14"/>
  <c r="CW4" i="14" s="1"/>
  <c r="CX5" i="14" s="1"/>
  <c r="CY6" i="14" s="1"/>
  <c r="CZ7" i="14" s="1"/>
  <c r="DA8" i="14" s="1"/>
  <c r="DB9" i="14" s="1"/>
  <c r="DC10" i="14" s="1"/>
  <c r="DD11" i="14" s="1"/>
  <c r="DE12" i="14" s="1"/>
  <c r="DF13" i="14" s="1"/>
  <c r="DG14" i="14" s="1"/>
  <c r="DH15" i="14" s="1"/>
  <c r="DI16" i="14" s="1"/>
  <c r="CU113" i="14"/>
  <c r="CU112" i="14"/>
  <c r="CU110" i="14" s="1"/>
  <c r="FR117" i="14"/>
  <c r="FS83" i="14"/>
  <c r="FT84" i="14" s="1"/>
  <c r="FU85" i="14" s="1"/>
  <c r="FV86" i="14" s="1"/>
  <c r="FW87" i="14" s="1"/>
  <c r="FX88" i="14" s="1"/>
  <c r="FY89" i="14" s="1"/>
  <c r="FZ90" i="14" s="1"/>
  <c r="GA91" i="14" s="1"/>
  <c r="GB92" i="14" s="1"/>
  <c r="GC93" i="14" s="1"/>
  <c r="GD94" i="14" s="1"/>
  <c r="GE95" i="14" s="1"/>
  <c r="GF96" i="14" s="1"/>
  <c r="GG97" i="14" s="1"/>
  <c r="GH98" i="14" s="1"/>
  <c r="GI99" i="14" s="1"/>
  <c r="GJ100" i="14" s="1"/>
  <c r="GK101" i="14" s="1"/>
  <c r="GL102" i="14" s="1"/>
  <c r="GM103" i="14" s="1"/>
  <c r="GN104" i="14" s="1"/>
  <c r="GO105" i="14" s="1"/>
  <c r="GP106" i="14" s="1"/>
  <c r="GQ107" i="14" s="1"/>
  <c r="CZ97" i="14"/>
  <c r="DI3" i="14"/>
  <c r="DJ4" i="14" s="1"/>
  <c r="DK5" i="14" s="1"/>
  <c r="DL6" i="14" s="1"/>
  <c r="DM7" i="14" s="1"/>
  <c r="DN8" i="14" s="1"/>
  <c r="DO9" i="14" s="1"/>
  <c r="DP10" i="14" s="1"/>
  <c r="DQ11" i="14" s="1"/>
  <c r="DR12" i="14" s="1"/>
  <c r="DS13" i="14" s="1"/>
  <c r="DT14" i="14" s="1"/>
  <c r="DU15" i="14" s="1"/>
  <c r="DV16" i="14" s="1"/>
  <c r="DM114" i="14"/>
  <c r="DN23" i="14"/>
  <c r="DO24" i="14" s="1"/>
  <c r="DP25" i="14" s="1"/>
  <c r="DQ26" i="14" s="1"/>
  <c r="DR27" i="14" s="1"/>
  <c r="DS28" i="14" s="1"/>
  <c r="DT29" i="14" s="1"/>
  <c r="DU30" i="14" s="1"/>
  <c r="DV31" i="14" s="1"/>
  <c r="DW32" i="14" s="1"/>
  <c r="DX33" i="14" s="1"/>
  <c r="DY34" i="14" s="1"/>
  <c r="DZ35" i="14" s="1"/>
  <c r="EA36" i="14" s="1"/>
  <c r="EB37" i="14" s="1"/>
  <c r="EC38" i="14" s="1"/>
  <c r="ED39" i="14" s="1"/>
  <c r="EE40" i="14" s="1"/>
  <c r="EF41" i="14" s="1"/>
  <c r="EG42" i="14" s="1"/>
  <c r="CV44" i="14"/>
  <c r="CU115" i="14"/>
  <c r="CV2" i="14"/>
  <c r="CV95" i="14"/>
  <c r="CU117" i="14"/>
  <c r="DI17" i="14"/>
  <c r="DJ18" i="14" s="1"/>
  <c r="DK19" i="14" s="1"/>
  <c r="DL20" i="14" s="1"/>
  <c r="DM21" i="14" s="1"/>
  <c r="DN22" i="14" s="1"/>
  <c r="DI2" i="14"/>
  <c r="EG115" i="14" l="1"/>
  <c r="EH43" i="14"/>
  <c r="EI44" i="14" s="1"/>
  <c r="EJ45" i="14" s="1"/>
  <c r="EK46" i="14" s="1"/>
  <c r="EL47" i="14" s="1"/>
  <c r="EM48" i="14" s="1"/>
  <c r="EN49" i="14" s="1"/>
  <c r="EO50" i="14" s="1"/>
  <c r="EP51" i="14" s="1"/>
  <c r="EQ52" i="14" s="1"/>
  <c r="ER53" i="14" s="1"/>
  <c r="ES54" i="14" s="1"/>
  <c r="ET55" i="14" s="1"/>
  <c r="EU56" i="14" s="1"/>
  <c r="EV57" i="14" s="1"/>
  <c r="EW58" i="14" s="1"/>
  <c r="EX59" i="14" s="1"/>
  <c r="EY60" i="14" s="1"/>
  <c r="EZ61" i="14" s="1"/>
  <c r="FA62" i="14" s="1"/>
  <c r="DW17" i="14"/>
  <c r="DX18" i="14" s="1"/>
  <c r="DY19" i="14" s="1"/>
  <c r="DZ20" i="14" s="1"/>
  <c r="EA21" i="14" s="1"/>
  <c r="EB22" i="14" s="1"/>
  <c r="DJ2" i="14"/>
  <c r="DJ17" i="14"/>
  <c r="DK18" i="14" s="1"/>
  <c r="DL19" i="14" s="1"/>
  <c r="DM20" i="14" s="1"/>
  <c r="DN21" i="14" s="1"/>
  <c r="DO22" i="14" s="1"/>
  <c r="DB48" i="14"/>
  <c r="DJ3" i="14"/>
  <c r="DK4" i="14" s="1"/>
  <c r="DL5" i="14" s="1"/>
  <c r="DM6" i="14" s="1"/>
  <c r="DN7" i="14" s="1"/>
  <c r="DO8" i="14" s="1"/>
  <c r="DP9" i="14" s="1"/>
  <c r="DQ10" i="14" s="1"/>
  <c r="DR11" i="14" s="1"/>
  <c r="DS12" i="14" s="1"/>
  <c r="DT13" i="14" s="1"/>
  <c r="DU14" i="14" s="1"/>
  <c r="DV15" i="14" s="1"/>
  <c r="DW16" i="14" s="1"/>
  <c r="FS117" i="14"/>
  <c r="FT83" i="14"/>
  <c r="FU84" i="14" s="1"/>
  <c r="FV85" i="14" s="1"/>
  <c r="FW86" i="14" s="1"/>
  <c r="FX87" i="14" s="1"/>
  <c r="FY88" i="14" s="1"/>
  <c r="FZ89" i="14" s="1"/>
  <c r="GA90" i="14" s="1"/>
  <c r="GB91" i="14" s="1"/>
  <c r="GC92" i="14" s="1"/>
  <c r="GD93" i="14" s="1"/>
  <c r="GE94" i="14" s="1"/>
  <c r="GF95" i="14" s="1"/>
  <c r="GG96" i="14" s="1"/>
  <c r="GH97" i="14" s="1"/>
  <c r="GI98" i="14" s="1"/>
  <c r="GJ99" i="14" s="1"/>
  <c r="GK100" i="14" s="1"/>
  <c r="GL101" i="14" s="1"/>
  <c r="GM102" i="14" s="1"/>
  <c r="GN103" i="14" s="1"/>
  <c r="GO104" i="14" s="1"/>
  <c r="GP105" i="14" s="1"/>
  <c r="GQ106" i="14" s="1"/>
  <c r="GR107" i="14" s="1"/>
  <c r="DO23" i="14"/>
  <c r="DP24" i="14" s="1"/>
  <c r="DQ25" i="14" s="1"/>
  <c r="DR26" i="14" s="1"/>
  <c r="DS27" i="14" s="1"/>
  <c r="DT28" i="14" s="1"/>
  <c r="DU29" i="14" s="1"/>
  <c r="DV30" i="14" s="1"/>
  <c r="DW31" i="14" s="1"/>
  <c r="DX32" i="14" s="1"/>
  <c r="DY33" i="14" s="1"/>
  <c r="DZ34" i="14" s="1"/>
  <c r="EA35" i="14" s="1"/>
  <c r="EB36" i="14" s="1"/>
  <c r="EC37" i="14" s="1"/>
  <c r="ED38" i="14" s="1"/>
  <c r="EE39" i="14" s="1"/>
  <c r="EF40" i="14" s="1"/>
  <c r="EG41" i="14" s="1"/>
  <c r="EH42" i="14" s="1"/>
  <c r="DN114" i="14"/>
  <c r="DA98" i="14"/>
  <c r="DQ106" i="14"/>
  <c r="CW96" i="14"/>
  <c r="CV117" i="14"/>
  <c r="DL103" i="14"/>
  <c r="DK117" i="14"/>
  <c r="CV112" i="14"/>
  <c r="CV110" i="14" s="1"/>
  <c r="CW3" i="14"/>
  <c r="CX4" i="14" s="1"/>
  <c r="CY5" i="14" s="1"/>
  <c r="CZ6" i="14" s="1"/>
  <c r="DA7" i="14" s="1"/>
  <c r="DB8" i="14" s="1"/>
  <c r="DC9" i="14" s="1"/>
  <c r="DD10" i="14" s="1"/>
  <c r="DE11" i="14" s="1"/>
  <c r="DF12" i="14" s="1"/>
  <c r="DG13" i="14" s="1"/>
  <c r="DH14" i="14" s="1"/>
  <c r="DI15" i="14" s="1"/>
  <c r="DJ16" i="14" s="1"/>
  <c r="CV113" i="14"/>
  <c r="EZ116" i="14"/>
  <c r="FA63" i="14"/>
  <c r="FB64" i="14" s="1"/>
  <c r="FC65" i="14" s="1"/>
  <c r="FD66" i="14" s="1"/>
  <c r="FE67" i="14" s="1"/>
  <c r="FF68" i="14" s="1"/>
  <c r="FG69" i="14" s="1"/>
  <c r="FH70" i="14" s="1"/>
  <c r="FI71" i="14" s="1"/>
  <c r="FJ72" i="14" s="1"/>
  <c r="FK73" i="14" s="1"/>
  <c r="FL74" i="14" s="1"/>
  <c r="FM75" i="14" s="1"/>
  <c r="FN76" i="14" s="1"/>
  <c r="FO77" i="14" s="1"/>
  <c r="FP78" i="14" s="1"/>
  <c r="FQ79" i="14" s="1"/>
  <c r="FR80" i="14" s="1"/>
  <c r="FS81" i="14" s="1"/>
  <c r="FT82" i="14" s="1"/>
  <c r="CW45" i="14"/>
  <c r="CV115" i="14"/>
  <c r="CW2" i="14"/>
  <c r="CW112" i="14" l="1"/>
  <c r="CW110" i="14" s="1"/>
  <c r="CW113" i="14"/>
  <c r="CX3" i="14"/>
  <c r="CY4" i="14" s="1"/>
  <c r="CZ5" i="14" s="1"/>
  <c r="DA6" i="14" s="1"/>
  <c r="DB7" i="14" s="1"/>
  <c r="DC8" i="14" s="1"/>
  <c r="DD9" i="14" s="1"/>
  <c r="DE10" i="14" s="1"/>
  <c r="DF11" i="14" s="1"/>
  <c r="DG12" i="14" s="1"/>
  <c r="DH13" i="14" s="1"/>
  <c r="DI14" i="14" s="1"/>
  <c r="DJ15" i="14" s="1"/>
  <c r="DK16" i="14" s="1"/>
  <c r="DC49" i="14"/>
  <c r="DX17" i="14"/>
  <c r="DY18" i="14" s="1"/>
  <c r="DZ19" i="14" s="1"/>
  <c r="EA20" i="14" s="1"/>
  <c r="EB21" i="14" s="1"/>
  <c r="EC22" i="14" s="1"/>
  <c r="DO114" i="14"/>
  <c r="DP23" i="14"/>
  <c r="DQ24" i="14" s="1"/>
  <c r="DR25" i="14" s="1"/>
  <c r="DS26" i="14" s="1"/>
  <c r="DT27" i="14" s="1"/>
  <c r="DU28" i="14" s="1"/>
  <c r="DV29" i="14" s="1"/>
  <c r="DW30" i="14" s="1"/>
  <c r="DX31" i="14" s="1"/>
  <c r="DY32" i="14" s="1"/>
  <c r="DZ33" i="14" s="1"/>
  <c r="EA34" i="14" s="1"/>
  <c r="EB35" i="14" s="1"/>
  <c r="EC36" i="14" s="1"/>
  <c r="ED37" i="14" s="1"/>
  <c r="EE38" i="14" s="1"/>
  <c r="EF39" i="14" s="1"/>
  <c r="EG40" i="14" s="1"/>
  <c r="EH41" i="14" s="1"/>
  <c r="EI42" i="14" s="1"/>
  <c r="DK3" i="14"/>
  <c r="DL4" i="14" s="1"/>
  <c r="DM5" i="14" s="1"/>
  <c r="DN6" i="14" s="1"/>
  <c r="DO7" i="14" s="1"/>
  <c r="DP8" i="14" s="1"/>
  <c r="DQ9" i="14" s="1"/>
  <c r="DR10" i="14" s="1"/>
  <c r="DS11" i="14" s="1"/>
  <c r="DT12" i="14" s="1"/>
  <c r="DU13" i="14" s="1"/>
  <c r="DV14" i="14" s="1"/>
  <c r="DW15" i="14" s="1"/>
  <c r="DX16" i="14" s="1"/>
  <c r="FU83" i="14"/>
  <c r="FV84" i="14" s="1"/>
  <c r="FW85" i="14" s="1"/>
  <c r="FX86" i="14" s="1"/>
  <c r="FY87" i="14" s="1"/>
  <c r="FZ88" i="14" s="1"/>
  <c r="GA89" i="14" s="1"/>
  <c r="GB90" i="14" s="1"/>
  <c r="GC91" i="14" s="1"/>
  <c r="GD92" i="14" s="1"/>
  <c r="GE93" i="14" s="1"/>
  <c r="GF94" i="14" s="1"/>
  <c r="GG95" i="14" s="1"/>
  <c r="GH96" i="14" s="1"/>
  <c r="GI97" i="14" s="1"/>
  <c r="GJ98" i="14" s="1"/>
  <c r="GK99" i="14" s="1"/>
  <c r="GL100" i="14" s="1"/>
  <c r="GM101" i="14" s="1"/>
  <c r="GN102" i="14" s="1"/>
  <c r="GO103" i="14" s="1"/>
  <c r="GP104" i="14" s="1"/>
  <c r="GQ105" i="14" s="1"/>
  <c r="GR106" i="14" s="1"/>
  <c r="GS107" i="14" s="1"/>
  <c r="FT117" i="14"/>
  <c r="DB99" i="14"/>
  <c r="EI43" i="14"/>
  <c r="EJ44" i="14" s="1"/>
  <c r="EK45" i="14" s="1"/>
  <c r="EL46" i="14" s="1"/>
  <c r="EM47" i="14" s="1"/>
  <c r="EN48" i="14" s="1"/>
  <c r="EO49" i="14" s="1"/>
  <c r="EP50" i="14" s="1"/>
  <c r="EQ51" i="14" s="1"/>
  <c r="ER52" i="14" s="1"/>
  <c r="ES53" i="14" s="1"/>
  <c r="ET54" i="14" s="1"/>
  <c r="EU55" i="14" s="1"/>
  <c r="EV56" i="14" s="1"/>
  <c r="EW57" i="14" s="1"/>
  <c r="EX58" i="14" s="1"/>
  <c r="EY59" i="14" s="1"/>
  <c r="EZ60" i="14" s="1"/>
  <c r="FA61" i="14" s="1"/>
  <c r="FB62" i="14" s="1"/>
  <c r="EH115" i="14"/>
  <c r="EC23" i="14"/>
  <c r="ED24" i="14" s="1"/>
  <c r="EE25" i="14" s="1"/>
  <c r="EF26" i="14" s="1"/>
  <c r="EG27" i="14" s="1"/>
  <c r="EH28" i="14" s="1"/>
  <c r="EI29" i="14" s="1"/>
  <c r="EJ30" i="14" s="1"/>
  <c r="EK31" i="14" s="1"/>
  <c r="EL32" i="14" s="1"/>
  <c r="EM33" i="14" s="1"/>
  <c r="EN34" i="14" s="1"/>
  <c r="EO35" i="14" s="1"/>
  <c r="EP36" i="14" s="1"/>
  <c r="EQ37" i="14" s="1"/>
  <c r="ER38" i="14" s="1"/>
  <c r="ES39" i="14" s="1"/>
  <c r="ET40" i="14" s="1"/>
  <c r="EU41" i="14" s="1"/>
  <c r="EV42" i="14" s="1"/>
  <c r="CX46" i="14"/>
  <c r="CW115" i="14"/>
  <c r="CX2" i="14"/>
  <c r="FA116" i="14"/>
  <c r="FB63" i="14"/>
  <c r="FC64" i="14" s="1"/>
  <c r="FD65" i="14" s="1"/>
  <c r="FE66" i="14" s="1"/>
  <c r="FF67" i="14" s="1"/>
  <c r="FG68" i="14" s="1"/>
  <c r="FH69" i="14" s="1"/>
  <c r="FI70" i="14" s="1"/>
  <c r="FJ71" i="14" s="1"/>
  <c r="FK72" i="14" s="1"/>
  <c r="FL73" i="14" s="1"/>
  <c r="FM74" i="14" s="1"/>
  <c r="FN75" i="14" s="1"/>
  <c r="FO76" i="14" s="1"/>
  <c r="FP77" i="14" s="1"/>
  <c r="FQ78" i="14" s="1"/>
  <c r="FR79" i="14" s="1"/>
  <c r="FS80" i="14" s="1"/>
  <c r="FT81" i="14" s="1"/>
  <c r="FU82" i="14" s="1"/>
  <c r="DM104" i="14"/>
  <c r="DL117" i="14"/>
  <c r="CX97" i="14"/>
  <c r="CW117" i="14"/>
  <c r="DR107" i="14"/>
  <c r="DR117" i="14" s="1"/>
  <c r="DQ117" i="14"/>
  <c r="DK17" i="14"/>
  <c r="DL18" i="14" s="1"/>
  <c r="DM19" i="14" s="1"/>
  <c r="DN20" i="14" s="1"/>
  <c r="DO21" i="14" s="1"/>
  <c r="DP22" i="14" s="1"/>
  <c r="DK2" i="14"/>
  <c r="DY17" i="14" l="1"/>
  <c r="DZ18" i="14" s="1"/>
  <c r="EA19" i="14" s="1"/>
  <c r="EB20" i="14" s="1"/>
  <c r="EC21" i="14" s="1"/>
  <c r="ED22" i="14" s="1"/>
  <c r="DL3" i="14"/>
  <c r="DM4" i="14" s="1"/>
  <c r="DN5" i="14" s="1"/>
  <c r="DO6" i="14" s="1"/>
  <c r="DP7" i="14" s="1"/>
  <c r="DQ8" i="14" s="1"/>
  <c r="DR9" i="14" s="1"/>
  <c r="DS10" i="14" s="1"/>
  <c r="DT11" i="14" s="1"/>
  <c r="DU12" i="14" s="1"/>
  <c r="DV13" i="14" s="1"/>
  <c r="DW14" i="14" s="1"/>
  <c r="DX15" i="14" s="1"/>
  <c r="DY16" i="14" s="1"/>
  <c r="CY47" i="14"/>
  <c r="CY2" i="14"/>
  <c r="CX115" i="14"/>
  <c r="EW43" i="14"/>
  <c r="EX44" i="14" s="1"/>
  <c r="EY45" i="14" s="1"/>
  <c r="EZ46" i="14" s="1"/>
  <c r="FA47" i="14" s="1"/>
  <c r="FB48" i="14" s="1"/>
  <c r="FC49" i="14" s="1"/>
  <c r="FD50" i="14" s="1"/>
  <c r="FE51" i="14" s="1"/>
  <c r="FF52" i="14" s="1"/>
  <c r="FG53" i="14" s="1"/>
  <c r="FH54" i="14" s="1"/>
  <c r="FI55" i="14" s="1"/>
  <c r="FJ56" i="14" s="1"/>
  <c r="FK57" i="14" s="1"/>
  <c r="FL58" i="14" s="1"/>
  <c r="FM59" i="14" s="1"/>
  <c r="FN60" i="14" s="1"/>
  <c r="FO61" i="14" s="1"/>
  <c r="FP62" i="14" s="1"/>
  <c r="ED23" i="14"/>
  <c r="EE24" i="14" s="1"/>
  <c r="EF25" i="14" s="1"/>
  <c r="EG26" i="14" s="1"/>
  <c r="EH27" i="14" s="1"/>
  <c r="EI28" i="14" s="1"/>
  <c r="EJ29" i="14" s="1"/>
  <c r="EK30" i="14" s="1"/>
  <c r="EL31" i="14" s="1"/>
  <c r="EM32" i="14" s="1"/>
  <c r="EN33" i="14" s="1"/>
  <c r="EO34" i="14" s="1"/>
  <c r="EP35" i="14" s="1"/>
  <c r="EQ36" i="14" s="1"/>
  <c r="ER37" i="14" s="1"/>
  <c r="ES38" i="14" s="1"/>
  <c r="ET39" i="14" s="1"/>
  <c r="EU40" i="14" s="1"/>
  <c r="EV41" i="14" s="1"/>
  <c r="EW42" i="14" s="1"/>
  <c r="DC100" i="14"/>
  <c r="DD50" i="14"/>
  <c r="CY98" i="14"/>
  <c r="CX117" i="14"/>
  <c r="DN105" i="14"/>
  <c r="DM117" i="14"/>
  <c r="DL2" i="14"/>
  <c r="DL17" i="14"/>
  <c r="DM18" i="14" s="1"/>
  <c r="DN19" i="14" s="1"/>
  <c r="DO20" i="14" s="1"/>
  <c r="DP21" i="14" s="1"/>
  <c r="DQ22" i="14" s="1"/>
  <c r="CY3" i="14"/>
  <c r="CZ4" i="14" s="1"/>
  <c r="DA5" i="14" s="1"/>
  <c r="DB6" i="14" s="1"/>
  <c r="DC7" i="14" s="1"/>
  <c r="DD8" i="14" s="1"/>
  <c r="DE9" i="14" s="1"/>
  <c r="DF10" i="14" s="1"/>
  <c r="DG11" i="14" s="1"/>
  <c r="DH12" i="14" s="1"/>
  <c r="DI13" i="14" s="1"/>
  <c r="DJ14" i="14" s="1"/>
  <c r="DK15" i="14" s="1"/>
  <c r="DL16" i="14" s="1"/>
  <c r="CX112" i="14"/>
  <c r="CX110" i="14" s="1"/>
  <c r="CX113" i="14"/>
  <c r="DQ23" i="14"/>
  <c r="DR24" i="14" s="1"/>
  <c r="DS25" i="14" s="1"/>
  <c r="DT26" i="14" s="1"/>
  <c r="DU27" i="14" s="1"/>
  <c r="DV28" i="14" s="1"/>
  <c r="DW29" i="14" s="1"/>
  <c r="DX30" i="14" s="1"/>
  <c r="DY31" i="14" s="1"/>
  <c r="DZ32" i="14" s="1"/>
  <c r="EA33" i="14" s="1"/>
  <c r="EB34" i="14" s="1"/>
  <c r="EC35" i="14" s="1"/>
  <c r="ED36" i="14" s="1"/>
  <c r="EE37" i="14" s="1"/>
  <c r="EF38" i="14" s="1"/>
  <c r="EG39" i="14" s="1"/>
  <c r="EH40" i="14" s="1"/>
  <c r="EI41" i="14" s="1"/>
  <c r="EJ42" i="14" s="1"/>
  <c r="DP114" i="14"/>
  <c r="FC63" i="14"/>
  <c r="FD64" i="14" s="1"/>
  <c r="FE65" i="14" s="1"/>
  <c r="FF66" i="14" s="1"/>
  <c r="FG67" i="14" s="1"/>
  <c r="FH68" i="14" s="1"/>
  <c r="FI69" i="14" s="1"/>
  <c r="FJ70" i="14" s="1"/>
  <c r="FK71" i="14" s="1"/>
  <c r="FL72" i="14" s="1"/>
  <c r="FM73" i="14" s="1"/>
  <c r="FN74" i="14" s="1"/>
  <c r="FO75" i="14" s="1"/>
  <c r="FP76" i="14" s="1"/>
  <c r="FQ77" i="14" s="1"/>
  <c r="FR78" i="14" s="1"/>
  <c r="FS79" i="14" s="1"/>
  <c r="FT80" i="14" s="1"/>
  <c r="FU81" i="14" s="1"/>
  <c r="FV82" i="14" s="1"/>
  <c r="FB116" i="14"/>
  <c r="EJ43" i="14"/>
  <c r="EK44" i="14" s="1"/>
  <c r="EL45" i="14" s="1"/>
  <c r="EM46" i="14" s="1"/>
  <c r="EN47" i="14" s="1"/>
  <c r="EO48" i="14" s="1"/>
  <c r="EP49" i="14" s="1"/>
  <c r="EQ50" i="14" s="1"/>
  <c r="ER51" i="14" s="1"/>
  <c r="ES52" i="14" s="1"/>
  <c r="ET53" i="14" s="1"/>
  <c r="EU54" i="14" s="1"/>
  <c r="EV55" i="14" s="1"/>
  <c r="EW56" i="14" s="1"/>
  <c r="EX57" i="14" s="1"/>
  <c r="EY58" i="14" s="1"/>
  <c r="EZ59" i="14" s="1"/>
  <c r="FA60" i="14" s="1"/>
  <c r="FB61" i="14" s="1"/>
  <c r="FC62" i="14" s="1"/>
  <c r="EI115" i="14"/>
  <c r="FV83" i="14"/>
  <c r="FW84" i="14" s="1"/>
  <c r="FX85" i="14" s="1"/>
  <c r="FY86" i="14" s="1"/>
  <c r="FZ87" i="14" s="1"/>
  <c r="GA88" i="14" s="1"/>
  <c r="GB89" i="14" s="1"/>
  <c r="GC90" i="14" s="1"/>
  <c r="GD91" i="14" s="1"/>
  <c r="GE92" i="14" s="1"/>
  <c r="GF93" i="14" s="1"/>
  <c r="GG94" i="14" s="1"/>
  <c r="GH95" i="14" s="1"/>
  <c r="GI96" i="14" s="1"/>
  <c r="GJ97" i="14" s="1"/>
  <c r="GK98" i="14" s="1"/>
  <c r="GL99" i="14" s="1"/>
  <c r="GM100" i="14" s="1"/>
  <c r="GN101" i="14" s="1"/>
  <c r="GO102" i="14" s="1"/>
  <c r="GP103" i="14" s="1"/>
  <c r="GQ104" i="14" s="1"/>
  <c r="GR105" i="14" s="1"/>
  <c r="GS106" i="14" s="1"/>
  <c r="GT107" i="14" s="1"/>
  <c r="FU117" i="14"/>
  <c r="EX43" i="14" l="1"/>
  <c r="EY44" i="14" s="1"/>
  <c r="EZ45" i="14" s="1"/>
  <c r="FA46" i="14" s="1"/>
  <c r="FB47" i="14" s="1"/>
  <c r="FC48" i="14" s="1"/>
  <c r="FD49" i="14" s="1"/>
  <c r="FE50" i="14" s="1"/>
  <c r="FF51" i="14" s="1"/>
  <c r="FG52" i="14" s="1"/>
  <c r="FH53" i="14" s="1"/>
  <c r="FI54" i="14" s="1"/>
  <c r="FJ55" i="14" s="1"/>
  <c r="FK56" i="14" s="1"/>
  <c r="FL57" i="14" s="1"/>
  <c r="FM58" i="14" s="1"/>
  <c r="FN59" i="14" s="1"/>
  <c r="FO60" i="14" s="1"/>
  <c r="FP61" i="14" s="1"/>
  <c r="FQ62" i="14" s="1"/>
  <c r="CZ3" i="14"/>
  <c r="DA4" i="14" s="1"/>
  <c r="DB5" i="14" s="1"/>
  <c r="DC6" i="14" s="1"/>
  <c r="DD7" i="14" s="1"/>
  <c r="DE8" i="14" s="1"/>
  <c r="DF9" i="14" s="1"/>
  <c r="DG10" i="14" s="1"/>
  <c r="DH11" i="14" s="1"/>
  <c r="DI12" i="14" s="1"/>
  <c r="DJ13" i="14" s="1"/>
  <c r="DK14" i="14" s="1"/>
  <c r="DL15" i="14" s="1"/>
  <c r="DM16" i="14" s="1"/>
  <c r="CY112" i="14"/>
  <c r="CY110" i="14" s="1"/>
  <c r="CY113" i="14"/>
  <c r="DR23" i="14"/>
  <c r="DS24" i="14" s="1"/>
  <c r="DT25" i="14" s="1"/>
  <c r="DU26" i="14" s="1"/>
  <c r="DV27" i="14" s="1"/>
  <c r="DW28" i="14" s="1"/>
  <c r="DX29" i="14" s="1"/>
  <c r="DY30" i="14" s="1"/>
  <c r="DZ31" i="14" s="1"/>
  <c r="EA32" i="14" s="1"/>
  <c r="EB33" i="14" s="1"/>
  <c r="EC34" i="14" s="1"/>
  <c r="ED35" i="14" s="1"/>
  <c r="EE36" i="14" s="1"/>
  <c r="EF37" i="14" s="1"/>
  <c r="EG38" i="14" s="1"/>
  <c r="EH39" i="14" s="1"/>
  <c r="EI40" i="14" s="1"/>
  <c r="EJ41" i="14" s="1"/>
  <c r="EK42" i="14" s="1"/>
  <c r="DQ114" i="14"/>
  <c r="CZ48" i="14"/>
  <c r="CY115" i="14"/>
  <c r="CZ2" i="14"/>
  <c r="FQ63" i="14"/>
  <c r="FR64" i="14" s="1"/>
  <c r="FS65" i="14" s="1"/>
  <c r="FT66" i="14" s="1"/>
  <c r="FU67" i="14" s="1"/>
  <c r="FV68" i="14" s="1"/>
  <c r="FW69" i="14" s="1"/>
  <c r="FX70" i="14" s="1"/>
  <c r="FY71" i="14" s="1"/>
  <c r="FZ72" i="14" s="1"/>
  <c r="GA73" i="14" s="1"/>
  <c r="GB74" i="14" s="1"/>
  <c r="GC75" i="14" s="1"/>
  <c r="GD76" i="14" s="1"/>
  <c r="GE77" i="14" s="1"/>
  <c r="GF78" i="14" s="1"/>
  <c r="GG79" i="14" s="1"/>
  <c r="GH80" i="14" s="1"/>
  <c r="GI81" i="14" s="1"/>
  <c r="GJ82" i="14" s="1"/>
  <c r="DM2" i="14"/>
  <c r="DM17" i="14"/>
  <c r="DN18" i="14" s="1"/>
  <c r="DO19" i="14" s="1"/>
  <c r="DP20" i="14" s="1"/>
  <c r="DQ21" i="14" s="1"/>
  <c r="DR22" i="14" s="1"/>
  <c r="FD63" i="14"/>
  <c r="FE64" i="14" s="1"/>
  <c r="FF65" i="14" s="1"/>
  <c r="FG66" i="14" s="1"/>
  <c r="FH67" i="14" s="1"/>
  <c r="FI68" i="14" s="1"/>
  <c r="FJ69" i="14" s="1"/>
  <c r="FK70" i="14" s="1"/>
  <c r="FL71" i="14" s="1"/>
  <c r="FM72" i="14" s="1"/>
  <c r="FN73" i="14" s="1"/>
  <c r="FO74" i="14" s="1"/>
  <c r="FP75" i="14" s="1"/>
  <c r="FQ76" i="14" s="1"/>
  <c r="FR77" i="14" s="1"/>
  <c r="FS78" i="14" s="1"/>
  <c r="FT79" i="14" s="1"/>
  <c r="FU80" i="14" s="1"/>
  <c r="FV81" i="14" s="1"/>
  <c r="FW82" i="14" s="1"/>
  <c r="FC116" i="14"/>
  <c r="CZ99" i="14"/>
  <c r="CY117" i="14"/>
  <c r="FW83" i="14"/>
  <c r="FX84" i="14" s="1"/>
  <c r="FY85" i="14" s="1"/>
  <c r="FZ86" i="14" s="1"/>
  <c r="GA87" i="14" s="1"/>
  <c r="GB88" i="14" s="1"/>
  <c r="GC89" i="14" s="1"/>
  <c r="GD90" i="14" s="1"/>
  <c r="GE91" i="14" s="1"/>
  <c r="GF92" i="14" s="1"/>
  <c r="GG93" i="14" s="1"/>
  <c r="GH94" i="14" s="1"/>
  <c r="GI95" i="14" s="1"/>
  <c r="GJ96" i="14" s="1"/>
  <c r="GK97" i="14" s="1"/>
  <c r="GL98" i="14" s="1"/>
  <c r="GM99" i="14" s="1"/>
  <c r="GN100" i="14" s="1"/>
  <c r="GO101" i="14" s="1"/>
  <c r="GP102" i="14" s="1"/>
  <c r="GQ103" i="14" s="1"/>
  <c r="GR104" i="14" s="1"/>
  <c r="GS105" i="14" s="1"/>
  <c r="GT106" i="14" s="1"/>
  <c r="GU107" i="14" s="1"/>
  <c r="FV117" i="14"/>
  <c r="EK43" i="14"/>
  <c r="EL44" i="14" s="1"/>
  <c r="EM45" i="14" s="1"/>
  <c r="EN46" i="14" s="1"/>
  <c r="EO47" i="14" s="1"/>
  <c r="EP48" i="14" s="1"/>
  <c r="EQ49" i="14" s="1"/>
  <c r="ER50" i="14" s="1"/>
  <c r="ES51" i="14" s="1"/>
  <c r="ET52" i="14" s="1"/>
  <c r="EU53" i="14" s="1"/>
  <c r="EV54" i="14" s="1"/>
  <c r="EW55" i="14" s="1"/>
  <c r="EX56" i="14" s="1"/>
  <c r="EY57" i="14" s="1"/>
  <c r="EZ58" i="14" s="1"/>
  <c r="FA59" i="14" s="1"/>
  <c r="FB60" i="14" s="1"/>
  <c r="FC61" i="14" s="1"/>
  <c r="FD62" i="14" s="1"/>
  <c r="EJ115" i="14"/>
  <c r="DE51" i="14"/>
  <c r="DZ17" i="14"/>
  <c r="EA18" i="14" s="1"/>
  <c r="EB19" i="14" s="1"/>
  <c r="EC20" i="14" s="1"/>
  <c r="ED21" i="14" s="1"/>
  <c r="EE22" i="14" s="1"/>
  <c r="DM3" i="14"/>
  <c r="DN4" i="14" s="1"/>
  <c r="DO5" i="14" s="1"/>
  <c r="DP6" i="14" s="1"/>
  <c r="DQ7" i="14" s="1"/>
  <c r="DR8" i="14" s="1"/>
  <c r="DS9" i="14" s="1"/>
  <c r="DT10" i="14" s="1"/>
  <c r="DU11" i="14" s="1"/>
  <c r="DV12" i="14" s="1"/>
  <c r="DW13" i="14" s="1"/>
  <c r="DX14" i="14" s="1"/>
  <c r="DY15" i="14" s="1"/>
  <c r="DZ16" i="14" s="1"/>
  <c r="DO106" i="14"/>
  <c r="DN117" i="14"/>
  <c r="DD101" i="14"/>
  <c r="EE23" i="14"/>
  <c r="EF24" i="14" s="1"/>
  <c r="EG25" i="14" s="1"/>
  <c r="EH26" i="14" s="1"/>
  <c r="EI27" i="14" s="1"/>
  <c r="EJ28" i="14" s="1"/>
  <c r="EK29" i="14" s="1"/>
  <c r="EL30" i="14" s="1"/>
  <c r="EM31" i="14" s="1"/>
  <c r="EN32" i="14" s="1"/>
  <c r="EO33" i="14" s="1"/>
  <c r="EP34" i="14" s="1"/>
  <c r="EQ35" i="14" s="1"/>
  <c r="ER36" i="14" s="1"/>
  <c r="ES37" i="14" s="1"/>
  <c r="ET38" i="14" s="1"/>
  <c r="EU39" i="14" s="1"/>
  <c r="EV40" i="14" s="1"/>
  <c r="EW41" i="14" s="1"/>
  <c r="EX42" i="14" s="1"/>
  <c r="DF52" i="14" l="1"/>
  <c r="DF2" i="14"/>
  <c r="CZ112" i="14"/>
  <c r="CZ110" i="14" s="1"/>
  <c r="CZ113" i="14"/>
  <c r="DA3" i="14"/>
  <c r="DB4" i="14" s="1"/>
  <c r="DC5" i="14" s="1"/>
  <c r="DD6" i="14" s="1"/>
  <c r="DE7" i="14" s="1"/>
  <c r="DF8" i="14" s="1"/>
  <c r="DG9" i="14" s="1"/>
  <c r="DH10" i="14" s="1"/>
  <c r="DI11" i="14" s="1"/>
  <c r="DJ12" i="14" s="1"/>
  <c r="DK13" i="14" s="1"/>
  <c r="DL14" i="14" s="1"/>
  <c r="DM15" i="14" s="1"/>
  <c r="DN16" i="14" s="1"/>
  <c r="EY43" i="14"/>
  <c r="EZ44" i="14" s="1"/>
  <c r="FA45" i="14" s="1"/>
  <c r="FB46" i="14" s="1"/>
  <c r="FC47" i="14" s="1"/>
  <c r="FD48" i="14" s="1"/>
  <c r="FE49" i="14" s="1"/>
  <c r="FF50" i="14" s="1"/>
  <c r="FG51" i="14" s="1"/>
  <c r="FH52" i="14" s="1"/>
  <c r="FI53" i="14" s="1"/>
  <c r="FJ54" i="14" s="1"/>
  <c r="FK55" i="14" s="1"/>
  <c r="FL56" i="14" s="1"/>
  <c r="FM57" i="14" s="1"/>
  <c r="FN58" i="14" s="1"/>
  <c r="FO59" i="14" s="1"/>
  <c r="FP60" i="14" s="1"/>
  <c r="FQ61" i="14" s="1"/>
  <c r="FR62" i="14" s="1"/>
  <c r="DE102" i="14"/>
  <c r="EK115" i="14"/>
  <c r="EL43" i="14"/>
  <c r="EM44" i="14" s="1"/>
  <c r="EN45" i="14" s="1"/>
  <c r="EO46" i="14" s="1"/>
  <c r="EP47" i="14" s="1"/>
  <c r="EQ48" i="14" s="1"/>
  <c r="ER49" i="14" s="1"/>
  <c r="ES50" i="14" s="1"/>
  <c r="ET51" i="14" s="1"/>
  <c r="EU52" i="14" s="1"/>
  <c r="EV53" i="14" s="1"/>
  <c r="EW54" i="14" s="1"/>
  <c r="EX55" i="14" s="1"/>
  <c r="EY56" i="14" s="1"/>
  <c r="EZ57" i="14" s="1"/>
  <c r="FA58" i="14" s="1"/>
  <c r="FB59" i="14" s="1"/>
  <c r="FC60" i="14" s="1"/>
  <c r="FD61" i="14" s="1"/>
  <c r="FE62" i="14" s="1"/>
  <c r="DA49" i="14"/>
  <c r="DA2" i="14"/>
  <c r="CZ115" i="14"/>
  <c r="DA100" i="14"/>
  <c r="CZ117" i="14"/>
  <c r="EA17" i="14"/>
  <c r="EB18" i="14" s="1"/>
  <c r="EC19" i="14" s="1"/>
  <c r="ED20" i="14" s="1"/>
  <c r="EE21" i="14" s="1"/>
  <c r="EF22" i="14" s="1"/>
  <c r="GK83" i="14"/>
  <c r="GL84" i="14" s="1"/>
  <c r="GM85" i="14" s="1"/>
  <c r="GN86" i="14" s="1"/>
  <c r="GO87" i="14" s="1"/>
  <c r="GP88" i="14" s="1"/>
  <c r="GQ89" i="14" s="1"/>
  <c r="GR90" i="14" s="1"/>
  <c r="GS91" i="14" s="1"/>
  <c r="GT92" i="14" s="1"/>
  <c r="GU93" i="14" s="1"/>
  <c r="GV94" i="14" s="1"/>
  <c r="GW95" i="14" s="1"/>
  <c r="GX96" i="14" s="1"/>
  <c r="EF23" i="14"/>
  <c r="EG24" i="14" s="1"/>
  <c r="EH25" i="14" s="1"/>
  <c r="EI26" i="14" s="1"/>
  <c r="EJ27" i="14" s="1"/>
  <c r="EK28" i="14" s="1"/>
  <c r="EL29" i="14" s="1"/>
  <c r="EM30" i="14" s="1"/>
  <c r="EN31" i="14" s="1"/>
  <c r="EO32" i="14" s="1"/>
  <c r="EP33" i="14" s="1"/>
  <c r="EQ34" i="14" s="1"/>
  <c r="ER35" i="14" s="1"/>
  <c r="ES36" i="14" s="1"/>
  <c r="ET37" i="14" s="1"/>
  <c r="EU38" i="14" s="1"/>
  <c r="EV39" i="14" s="1"/>
  <c r="EW40" i="14" s="1"/>
  <c r="EX41" i="14" s="1"/>
  <c r="EY42" i="14" s="1"/>
  <c r="FX83" i="14"/>
  <c r="FY84" i="14" s="1"/>
  <c r="FZ85" i="14" s="1"/>
  <c r="GA86" i="14" s="1"/>
  <c r="GB87" i="14" s="1"/>
  <c r="GC88" i="14" s="1"/>
  <c r="GD89" i="14" s="1"/>
  <c r="GE90" i="14" s="1"/>
  <c r="GF91" i="14" s="1"/>
  <c r="GG92" i="14" s="1"/>
  <c r="GH93" i="14" s="1"/>
  <c r="GI94" i="14" s="1"/>
  <c r="GJ95" i="14" s="1"/>
  <c r="GK96" i="14" s="1"/>
  <c r="GL97" i="14" s="1"/>
  <c r="GM98" i="14" s="1"/>
  <c r="GN99" i="14" s="1"/>
  <c r="GO100" i="14" s="1"/>
  <c r="GP101" i="14" s="1"/>
  <c r="GQ102" i="14" s="1"/>
  <c r="GR103" i="14" s="1"/>
  <c r="GS104" i="14" s="1"/>
  <c r="GT105" i="14" s="1"/>
  <c r="GU106" i="14" s="1"/>
  <c r="GV107" i="14" s="1"/>
  <c r="FW117" i="14"/>
  <c r="DN2" i="14"/>
  <c r="DN17" i="14"/>
  <c r="DO18" i="14" s="1"/>
  <c r="DP19" i="14" s="1"/>
  <c r="DQ20" i="14" s="1"/>
  <c r="DR21" i="14" s="1"/>
  <c r="DS22" i="14" s="1"/>
  <c r="FE63" i="14"/>
  <c r="FF64" i="14" s="1"/>
  <c r="FG65" i="14" s="1"/>
  <c r="FH66" i="14" s="1"/>
  <c r="FI67" i="14" s="1"/>
  <c r="FJ68" i="14" s="1"/>
  <c r="FK69" i="14" s="1"/>
  <c r="FL70" i="14" s="1"/>
  <c r="FM71" i="14" s="1"/>
  <c r="FN72" i="14" s="1"/>
  <c r="FO73" i="14" s="1"/>
  <c r="FP74" i="14" s="1"/>
  <c r="FQ75" i="14" s="1"/>
  <c r="FR76" i="14" s="1"/>
  <c r="FS77" i="14" s="1"/>
  <c r="FT78" i="14" s="1"/>
  <c r="FU79" i="14" s="1"/>
  <c r="FV80" i="14" s="1"/>
  <c r="FW81" i="14" s="1"/>
  <c r="FX82" i="14" s="1"/>
  <c r="FD116" i="14"/>
  <c r="DP107" i="14"/>
  <c r="DP117" i="14" s="1"/>
  <c r="DO117" i="14"/>
  <c r="DS23" i="14"/>
  <c r="DT24" i="14" s="1"/>
  <c r="DU25" i="14" s="1"/>
  <c r="DV26" i="14" s="1"/>
  <c r="DW27" i="14" s="1"/>
  <c r="DX28" i="14" s="1"/>
  <c r="DY29" i="14" s="1"/>
  <c r="DZ30" i="14" s="1"/>
  <c r="EA31" i="14" s="1"/>
  <c r="EB32" i="14" s="1"/>
  <c r="EC33" i="14" s="1"/>
  <c r="ED34" i="14" s="1"/>
  <c r="EE35" i="14" s="1"/>
  <c r="EF36" i="14" s="1"/>
  <c r="EG37" i="14" s="1"/>
  <c r="EH38" i="14" s="1"/>
  <c r="EI39" i="14" s="1"/>
  <c r="EJ40" i="14" s="1"/>
  <c r="EK41" i="14" s="1"/>
  <c r="EL42" i="14" s="1"/>
  <c r="DR114" i="14"/>
  <c r="DN3" i="14"/>
  <c r="DO4" i="14" s="1"/>
  <c r="DP5" i="14" s="1"/>
  <c r="DQ6" i="14" s="1"/>
  <c r="DR7" i="14" s="1"/>
  <c r="DS8" i="14" s="1"/>
  <c r="DT9" i="14" s="1"/>
  <c r="DU10" i="14" s="1"/>
  <c r="DV11" i="14" s="1"/>
  <c r="DW12" i="14" s="1"/>
  <c r="DX13" i="14" s="1"/>
  <c r="DY14" i="14" s="1"/>
  <c r="DZ15" i="14" s="1"/>
  <c r="EA16" i="14" s="1"/>
  <c r="FR63" i="14"/>
  <c r="FS64" i="14" s="1"/>
  <c r="FT65" i="14" s="1"/>
  <c r="FU66" i="14" s="1"/>
  <c r="FV67" i="14" s="1"/>
  <c r="FW68" i="14" s="1"/>
  <c r="FX69" i="14" s="1"/>
  <c r="FY70" i="14" s="1"/>
  <c r="FZ71" i="14" s="1"/>
  <c r="GA72" i="14" s="1"/>
  <c r="GB73" i="14" s="1"/>
  <c r="GC74" i="14" s="1"/>
  <c r="GD75" i="14" s="1"/>
  <c r="GE76" i="14" s="1"/>
  <c r="GF77" i="14" s="1"/>
  <c r="GG78" i="14" s="1"/>
  <c r="GH79" i="14" s="1"/>
  <c r="GI80" i="14" s="1"/>
  <c r="GJ81" i="14" s="1"/>
  <c r="GK82" i="14" s="1"/>
  <c r="FS63" i="14" l="1"/>
  <c r="FT64" i="14" s="1"/>
  <c r="FU65" i="14" s="1"/>
  <c r="FV66" i="14" s="1"/>
  <c r="FW67" i="14" s="1"/>
  <c r="FX68" i="14" s="1"/>
  <c r="FY69" i="14" s="1"/>
  <c r="FZ70" i="14" s="1"/>
  <c r="GA71" i="14" s="1"/>
  <c r="GB72" i="14" s="1"/>
  <c r="GC73" i="14" s="1"/>
  <c r="GD74" i="14" s="1"/>
  <c r="GE75" i="14" s="1"/>
  <c r="GF76" i="14" s="1"/>
  <c r="GG77" i="14" s="1"/>
  <c r="GH78" i="14" s="1"/>
  <c r="GI79" i="14" s="1"/>
  <c r="GJ80" i="14" s="1"/>
  <c r="GK81" i="14" s="1"/>
  <c r="GL82" i="14" s="1"/>
  <c r="EB17" i="14"/>
  <c r="EC18" i="14" s="1"/>
  <c r="ED19" i="14" s="1"/>
  <c r="EE20" i="14" s="1"/>
  <c r="EF21" i="14" s="1"/>
  <c r="EG22" i="14" s="1"/>
  <c r="DO2" i="14"/>
  <c r="DO17" i="14"/>
  <c r="DP18" i="14" s="1"/>
  <c r="DQ19" i="14" s="1"/>
  <c r="DR20" i="14" s="1"/>
  <c r="DS21" i="14" s="1"/>
  <c r="DT22" i="14" s="1"/>
  <c r="EL115" i="14"/>
  <c r="EM43" i="14"/>
  <c r="EN44" i="14" s="1"/>
  <c r="EO45" i="14" s="1"/>
  <c r="EP46" i="14" s="1"/>
  <c r="EQ47" i="14" s="1"/>
  <c r="ER48" i="14" s="1"/>
  <c r="ES49" i="14" s="1"/>
  <c r="ET50" i="14" s="1"/>
  <c r="EU51" i="14" s="1"/>
  <c r="EV52" i="14" s="1"/>
  <c r="EW53" i="14" s="1"/>
  <c r="EX54" i="14" s="1"/>
  <c r="EY55" i="14" s="1"/>
  <c r="EZ56" i="14" s="1"/>
  <c r="FA57" i="14" s="1"/>
  <c r="FB58" i="14" s="1"/>
  <c r="FC59" i="14" s="1"/>
  <c r="FD60" i="14" s="1"/>
  <c r="FE61" i="14" s="1"/>
  <c r="FF62" i="14" s="1"/>
  <c r="EZ43" i="14"/>
  <c r="FA44" i="14" s="1"/>
  <c r="FB45" i="14" s="1"/>
  <c r="FC46" i="14" s="1"/>
  <c r="FD47" i="14" s="1"/>
  <c r="FE48" i="14" s="1"/>
  <c r="FF49" i="14" s="1"/>
  <c r="FG50" i="14" s="1"/>
  <c r="FH51" i="14" s="1"/>
  <c r="FI52" i="14" s="1"/>
  <c r="FJ53" i="14" s="1"/>
  <c r="FK54" i="14" s="1"/>
  <c r="FL55" i="14" s="1"/>
  <c r="FM56" i="14" s="1"/>
  <c r="FN57" i="14" s="1"/>
  <c r="FO58" i="14" s="1"/>
  <c r="FP59" i="14" s="1"/>
  <c r="FQ60" i="14" s="1"/>
  <c r="FR61" i="14" s="1"/>
  <c r="FS62" i="14" s="1"/>
  <c r="DF103" i="14"/>
  <c r="EG23" i="14"/>
  <c r="EH24" i="14" s="1"/>
  <c r="EI25" i="14" s="1"/>
  <c r="EJ26" i="14" s="1"/>
  <c r="EK27" i="14" s="1"/>
  <c r="EL28" i="14" s="1"/>
  <c r="EM29" i="14" s="1"/>
  <c r="EN30" i="14" s="1"/>
  <c r="EO31" i="14" s="1"/>
  <c r="EP32" i="14" s="1"/>
  <c r="EQ33" i="14" s="1"/>
  <c r="ER34" i="14" s="1"/>
  <c r="ES35" i="14" s="1"/>
  <c r="ET36" i="14" s="1"/>
  <c r="EU37" i="14" s="1"/>
  <c r="EV38" i="14" s="1"/>
  <c r="EW39" i="14" s="1"/>
  <c r="EX40" i="14" s="1"/>
  <c r="EY41" i="14" s="1"/>
  <c r="EZ42" i="14" s="1"/>
  <c r="DT23" i="14"/>
  <c r="DU24" i="14" s="1"/>
  <c r="DV25" i="14" s="1"/>
  <c r="DW26" i="14" s="1"/>
  <c r="DX27" i="14" s="1"/>
  <c r="DY28" i="14" s="1"/>
  <c r="DZ29" i="14" s="1"/>
  <c r="EA30" i="14" s="1"/>
  <c r="EB31" i="14" s="1"/>
  <c r="EC32" i="14" s="1"/>
  <c r="ED33" i="14" s="1"/>
  <c r="EE34" i="14" s="1"/>
  <c r="EF35" i="14" s="1"/>
  <c r="EG36" i="14" s="1"/>
  <c r="EH37" i="14" s="1"/>
  <c r="EI38" i="14" s="1"/>
  <c r="EJ39" i="14" s="1"/>
  <c r="EK40" i="14" s="1"/>
  <c r="EL41" i="14" s="1"/>
  <c r="EM42" i="14" s="1"/>
  <c r="DS114" i="14"/>
  <c r="DG3" i="14"/>
  <c r="DH4" i="14" s="1"/>
  <c r="DI5" i="14" s="1"/>
  <c r="DJ6" i="14" s="1"/>
  <c r="DK7" i="14" s="1"/>
  <c r="DL8" i="14" s="1"/>
  <c r="DM9" i="14" s="1"/>
  <c r="DN10" i="14" s="1"/>
  <c r="DO11" i="14" s="1"/>
  <c r="DP12" i="14" s="1"/>
  <c r="DQ13" i="14" s="1"/>
  <c r="DR14" i="14" s="1"/>
  <c r="DS15" i="14" s="1"/>
  <c r="DT16" i="14" s="1"/>
  <c r="FY83" i="14"/>
  <c r="FZ84" i="14" s="1"/>
  <c r="GA85" i="14" s="1"/>
  <c r="GB86" i="14" s="1"/>
  <c r="GC87" i="14" s="1"/>
  <c r="GD88" i="14" s="1"/>
  <c r="GE89" i="14" s="1"/>
  <c r="GF90" i="14" s="1"/>
  <c r="GG91" i="14" s="1"/>
  <c r="GH92" i="14" s="1"/>
  <c r="GI93" i="14" s="1"/>
  <c r="GJ94" i="14" s="1"/>
  <c r="GK95" i="14" s="1"/>
  <c r="GL96" i="14" s="1"/>
  <c r="GM97" i="14" s="1"/>
  <c r="GN98" i="14" s="1"/>
  <c r="GO99" i="14" s="1"/>
  <c r="GP100" i="14" s="1"/>
  <c r="GQ101" i="14" s="1"/>
  <c r="GR102" i="14" s="1"/>
  <c r="GS103" i="14" s="1"/>
  <c r="GT104" i="14" s="1"/>
  <c r="GU105" i="14" s="1"/>
  <c r="GV106" i="14" s="1"/>
  <c r="GW107" i="14" s="1"/>
  <c r="FX117" i="14"/>
  <c r="DB101" i="14"/>
  <c r="DA117" i="14"/>
  <c r="DA112" i="14"/>
  <c r="DA110" i="14" s="1"/>
  <c r="DA113" i="14"/>
  <c r="DB3" i="14"/>
  <c r="DC4" i="14" s="1"/>
  <c r="DD5" i="14" s="1"/>
  <c r="DE6" i="14" s="1"/>
  <c r="DF7" i="14" s="1"/>
  <c r="DG8" i="14" s="1"/>
  <c r="DH9" i="14" s="1"/>
  <c r="DI10" i="14" s="1"/>
  <c r="DJ11" i="14" s="1"/>
  <c r="DK12" i="14" s="1"/>
  <c r="DL13" i="14" s="1"/>
  <c r="DM14" i="14" s="1"/>
  <c r="DN15" i="14" s="1"/>
  <c r="DO16" i="14" s="1"/>
  <c r="FE116" i="14"/>
  <c r="FF63" i="14"/>
  <c r="FG64" i="14" s="1"/>
  <c r="FH65" i="14" s="1"/>
  <c r="FI66" i="14" s="1"/>
  <c r="FJ67" i="14" s="1"/>
  <c r="FK68" i="14" s="1"/>
  <c r="FL69" i="14" s="1"/>
  <c r="FM70" i="14" s="1"/>
  <c r="FN71" i="14" s="1"/>
  <c r="FO72" i="14" s="1"/>
  <c r="FP73" i="14" s="1"/>
  <c r="FQ74" i="14" s="1"/>
  <c r="FR75" i="14" s="1"/>
  <c r="FS76" i="14" s="1"/>
  <c r="FT77" i="14" s="1"/>
  <c r="FU78" i="14" s="1"/>
  <c r="FV79" i="14" s="1"/>
  <c r="FW80" i="14" s="1"/>
  <c r="FX81" i="14" s="1"/>
  <c r="FY82" i="14" s="1"/>
  <c r="DO3" i="14"/>
  <c r="DP4" i="14" s="1"/>
  <c r="DQ5" i="14" s="1"/>
  <c r="DR6" i="14" s="1"/>
  <c r="DS7" i="14" s="1"/>
  <c r="DT8" i="14" s="1"/>
  <c r="DU9" i="14" s="1"/>
  <c r="DV10" i="14" s="1"/>
  <c r="DW11" i="14" s="1"/>
  <c r="DX12" i="14" s="1"/>
  <c r="DY13" i="14" s="1"/>
  <c r="DZ14" i="14" s="1"/>
  <c r="EA15" i="14" s="1"/>
  <c r="EB16" i="14" s="1"/>
  <c r="GL83" i="14"/>
  <c r="GM84" i="14" s="1"/>
  <c r="GN85" i="14" s="1"/>
  <c r="GO86" i="14" s="1"/>
  <c r="GP87" i="14" s="1"/>
  <c r="GQ88" i="14" s="1"/>
  <c r="GR89" i="14" s="1"/>
  <c r="GS90" i="14" s="1"/>
  <c r="GT91" i="14" s="1"/>
  <c r="GU92" i="14" s="1"/>
  <c r="GV93" i="14" s="1"/>
  <c r="GW94" i="14" s="1"/>
  <c r="GX95" i="14" s="1"/>
  <c r="DB50" i="14"/>
  <c r="DA115" i="14"/>
  <c r="DB2" i="14"/>
  <c r="DG53" i="14"/>
  <c r="DG2" i="14"/>
  <c r="DC3" i="14" l="1"/>
  <c r="DD4" i="14" s="1"/>
  <c r="DE5" i="14" s="1"/>
  <c r="DF6" i="14" s="1"/>
  <c r="DG7" i="14" s="1"/>
  <c r="DH8" i="14" s="1"/>
  <c r="DI9" i="14" s="1"/>
  <c r="DJ10" i="14" s="1"/>
  <c r="DK11" i="14" s="1"/>
  <c r="DL12" i="14" s="1"/>
  <c r="DM13" i="14" s="1"/>
  <c r="DN14" i="14" s="1"/>
  <c r="DO15" i="14" s="1"/>
  <c r="DP16" i="14" s="1"/>
  <c r="DB112" i="14"/>
  <c r="DB110" i="14" s="1"/>
  <c r="DB113" i="14"/>
  <c r="DG104" i="14"/>
  <c r="FT63" i="14"/>
  <c r="FU64" i="14" s="1"/>
  <c r="FV65" i="14" s="1"/>
  <c r="FW66" i="14" s="1"/>
  <c r="FX67" i="14" s="1"/>
  <c r="FY68" i="14" s="1"/>
  <c r="FZ69" i="14" s="1"/>
  <c r="GA70" i="14" s="1"/>
  <c r="GB71" i="14" s="1"/>
  <c r="GC72" i="14" s="1"/>
  <c r="GD73" i="14" s="1"/>
  <c r="GE74" i="14" s="1"/>
  <c r="GF75" i="14" s="1"/>
  <c r="GG76" i="14" s="1"/>
  <c r="GH77" i="14" s="1"/>
  <c r="GI78" i="14" s="1"/>
  <c r="GJ79" i="14" s="1"/>
  <c r="GK80" i="14" s="1"/>
  <c r="GL81" i="14" s="1"/>
  <c r="GM82" i="14" s="1"/>
  <c r="DT114" i="14"/>
  <c r="DU23" i="14"/>
  <c r="DV24" i="14" s="1"/>
  <c r="DW25" i="14" s="1"/>
  <c r="DX26" i="14" s="1"/>
  <c r="DY27" i="14" s="1"/>
  <c r="DZ28" i="14" s="1"/>
  <c r="EA29" i="14" s="1"/>
  <c r="EB30" i="14" s="1"/>
  <c r="EC31" i="14" s="1"/>
  <c r="ED32" i="14" s="1"/>
  <c r="EE33" i="14" s="1"/>
  <c r="EF34" i="14" s="1"/>
  <c r="EG35" i="14" s="1"/>
  <c r="EH36" i="14" s="1"/>
  <c r="EI37" i="14" s="1"/>
  <c r="EJ38" i="14" s="1"/>
  <c r="EK39" i="14" s="1"/>
  <c r="EL40" i="14" s="1"/>
  <c r="EM41" i="14" s="1"/>
  <c r="EN42" i="14" s="1"/>
  <c r="DP3" i="14"/>
  <c r="DQ4" i="14" s="1"/>
  <c r="DR5" i="14" s="1"/>
  <c r="DS6" i="14" s="1"/>
  <c r="DT7" i="14" s="1"/>
  <c r="DU8" i="14" s="1"/>
  <c r="DV9" i="14" s="1"/>
  <c r="DW10" i="14" s="1"/>
  <c r="DX11" i="14" s="1"/>
  <c r="DY12" i="14" s="1"/>
  <c r="DZ13" i="14" s="1"/>
  <c r="EA14" i="14" s="1"/>
  <c r="EB15" i="14" s="1"/>
  <c r="EC16" i="14" s="1"/>
  <c r="DC102" i="14"/>
  <c r="DB117" i="14"/>
  <c r="DH3" i="14"/>
  <c r="EN43" i="14"/>
  <c r="EO44" i="14" s="1"/>
  <c r="EP45" i="14" s="1"/>
  <c r="EQ46" i="14" s="1"/>
  <c r="ER47" i="14" s="1"/>
  <c r="ES48" i="14" s="1"/>
  <c r="ET49" i="14" s="1"/>
  <c r="EU50" i="14" s="1"/>
  <c r="EV51" i="14" s="1"/>
  <c r="EW52" i="14" s="1"/>
  <c r="EX53" i="14" s="1"/>
  <c r="EY54" i="14" s="1"/>
  <c r="EZ55" i="14" s="1"/>
  <c r="FA56" i="14" s="1"/>
  <c r="FB57" i="14" s="1"/>
  <c r="FC58" i="14" s="1"/>
  <c r="FD59" i="14" s="1"/>
  <c r="FE60" i="14" s="1"/>
  <c r="FF61" i="14" s="1"/>
  <c r="FG62" i="14" s="1"/>
  <c r="EM115" i="14"/>
  <c r="EH23" i="14"/>
  <c r="EI24" i="14" s="1"/>
  <c r="EJ25" i="14" s="1"/>
  <c r="EK26" i="14" s="1"/>
  <c r="EL27" i="14" s="1"/>
  <c r="EM28" i="14" s="1"/>
  <c r="EN29" i="14" s="1"/>
  <c r="EO30" i="14" s="1"/>
  <c r="EP31" i="14" s="1"/>
  <c r="EQ32" i="14" s="1"/>
  <c r="ER33" i="14" s="1"/>
  <c r="ES34" i="14" s="1"/>
  <c r="ET35" i="14" s="1"/>
  <c r="EU36" i="14" s="1"/>
  <c r="EV37" i="14" s="1"/>
  <c r="EW38" i="14" s="1"/>
  <c r="EX39" i="14" s="1"/>
  <c r="EY40" i="14" s="1"/>
  <c r="EZ41" i="14" s="1"/>
  <c r="FA42" i="14" s="1"/>
  <c r="FG63" i="14"/>
  <c r="FH64" i="14" s="1"/>
  <c r="FI65" i="14" s="1"/>
  <c r="FJ66" i="14" s="1"/>
  <c r="FK67" i="14" s="1"/>
  <c r="FL68" i="14" s="1"/>
  <c r="FM69" i="14" s="1"/>
  <c r="FN70" i="14" s="1"/>
  <c r="FO71" i="14" s="1"/>
  <c r="FP72" i="14" s="1"/>
  <c r="FQ73" i="14" s="1"/>
  <c r="FR74" i="14" s="1"/>
  <c r="FS75" i="14" s="1"/>
  <c r="FT76" i="14" s="1"/>
  <c r="FU77" i="14" s="1"/>
  <c r="FV78" i="14" s="1"/>
  <c r="FW79" i="14" s="1"/>
  <c r="FX80" i="14" s="1"/>
  <c r="FY81" i="14" s="1"/>
  <c r="FZ82" i="14" s="1"/>
  <c r="FF116" i="14"/>
  <c r="DU17" i="14"/>
  <c r="DV18" i="14" s="1"/>
  <c r="DW19" i="14" s="1"/>
  <c r="DX20" i="14" s="1"/>
  <c r="DY21" i="14" s="1"/>
  <c r="DZ22" i="14" s="1"/>
  <c r="FZ83" i="14"/>
  <c r="GA84" i="14" s="1"/>
  <c r="GB85" i="14" s="1"/>
  <c r="GC86" i="14" s="1"/>
  <c r="GD87" i="14" s="1"/>
  <c r="GE88" i="14" s="1"/>
  <c r="GF89" i="14" s="1"/>
  <c r="GG90" i="14" s="1"/>
  <c r="GH91" i="14" s="1"/>
  <c r="GI92" i="14" s="1"/>
  <c r="GJ93" i="14" s="1"/>
  <c r="GK94" i="14" s="1"/>
  <c r="GL95" i="14" s="1"/>
  <c r="GM96" i="14" s="1"/>
  <c r="GN97" i="14" s="1"/>
  <c r="GO98" i="14" s="1"/>
  <c r="GP99" i="14" s="1"/>
  <c r="GQ100" i="14" s="1"/>
  <c r="GR101" i="14" s="1"/>
  <c r="GS102" i="14" s="1"/>
  <c r="GT103" i="14" s="1"/>
  <c r="GU104" i="14" s="1"/>
  <c r="GV105" i="14" s="1"/>
  <c r="GW106" i="14" s="1"/>
  <c r="GX107" i="14" s="1"/>
  <c r="FY117" i="14"/>
  <c r="DP2" i="14"/>
  <c r="DP17" i="14"/>
  <c r="DQ18" i="14" s="1"/>
  <c r="DR19" i="14" s="1"/>
  <c r="DS20" i="14" s="1"/>
  <c r="DT21" i="14" s="1"/>
  <c r="DU22" i="14" s="1"/>
  <c r="DC51" i="14"/>
  <c r="DB115" i="14"/>
  <c r="DC2" i="14"/>
  <c r="EC17" i="14"/>
  <c r="ED18" i="14" s="1"/>
  <c r="EE19" i="14" s="1"/>
  <c r="EF20" i="14" s="1"/>
  <c r="EG21" i="14" s="1"/>
  <c r="EH22" i="14" s="1"/>
  <c r="DH54" i="14"/>
  <c r="FA43" i="14"/>
  <c r="FB44" i="14" s="1"/>
  <c r="FC45" i="14" s="1"/>
  <c r="FD46" i="14" s="1"/>
  <c r="FE47" i="14" s="1"/>
  <c r="FF48" i="14" s="1"/>
  <c r="FG49" i="14" s="1"/>
  <c r="FH50" i="14" s="1"/>
  <c r="FI51" i="14" s="1"/>
  <c r="FJ52" i="14" s="1"/>
  <c r="FK53" i="14" s="1"/>
  <c r="FL54" i="14" s="1"/>
  <c r="FM55" i="14" s="1"/>
  <c r="FN56" i="14" s="1"/>
  <c r="FO57" i="14" s="1"/>
  <c r="FP58" i="14" s="1"/>
  <c r="FQ59" i="14" s="1"/>
  <c r="FR60" i="14" s="1"/>
  <c r="FS61" i="14" s="1"/>
  <c r="FT62" i="14" s="1"/>
  <c r="GM83" i="14"/>
  <c r="GN84" i="14" s="1"/>
  <c r="GO85" i="14" s="1"/>
  <c r="GP86" i="14" s="1"/>
  <c r="GQ87" i="14" s="1"/>
  <c r="GR88" i="14" s="1"/>
  <c r="GS89" i="14" s="1"/>
  <c r="GT90" i="14" s="1"/>
  <c r="GU91" i="14" s="1"/>
  <c r="GV92" i="14" s="1"/>
  <c r="GW93" i="14" s="1"/>
  <c r="GX94" i="14" s="1"/>
  <c r="DI55" i="14" l="1"/>
  <c r="FZ117" i="14"/>
  <c r="GA83" i="14"/>
  <c r="GB84" i="14" s="1"/>
  <c r="GC85" i="14" s="1"/>
  <c r="GD86" i="14" s="1"/>
  <c r="GE87" i="14" s="1"/>
  <c r="GF88" i="14" s="1"/>
  <c r="GG89" i="14" s="1"/>
  <c r="GH90" i="14" s="1"/>
  <c r="GI91" i="14" s="1"/>
  <c r="GJ92" i="14" s="1"/>
  <c r="GK93" i="14" s="1"/>
  <c r="GL94" i="14" s="1"/>
  <c r="GM95" i="14" s="1"/>
  <c r="GN96" i="14" s="1"/>
  <c r="GO97" i="14" s="1"/>
  <c r="GP98" i="14" s="1"/>
  <c r="GQ99" i="14" s="1"/>
  <c r="GR100" i="14" s="1"/>
  <c r="GS101" i="14" s="1"/>
  <c r="GT102" i="14" s="1"/>
  <c r="GU103" i="14" s="1"/>
  <c r="GV104" i="14" s="1"/>
  <c r="GW105" i="14" s="1"/>
  <c r="GX106" i="14" s="1"/>
  <c r="EN115" i="14"/>
  <c r="EO43" i="14"/>
  <c r="EP44" i="14" s="1"/>
  <c r="EQ45" i="14" s="1"/>
  <c r="ER46" i="14" s="1"/>
  <c r="ES47" i="14" s="1"/>
  <c r="ET48" i="14" s="1"/>
  <c r="EU49" i="14" s="1"/>
  <c r="EV50" i="14" s="1"/>
  <c r="EW51" i="14" s="1"/>
  <c r="EX52" i="14" s="1"/>
  <c r="EY53" i="14" s="1"/>
  <c r="EZ54" i="14" s="1"/>
  <c r="FA55" i="14" s="1"/>
  <c r="FB56" i="14" s="1"/>
  <c r="FC57" i="14" s="1"/>
  <c r="FD58" i="14" s="1"/>
  <c r="FE59" i="14" s="1"/>
  <c r="FF60" i="14" s="1"/>
  <c r="FG61" i="14" s="1"/>
  <c r="FH62" i="14" s="1"/>
  <c r="GN83" i="14"/>
  <c r="GO84" i="14" s="1"/>
  <c r="GP85" i="14" s="1"/>
  <c r="GQ86" i="14" s="1"/>
  <c r="GR87" i="14" s="1"/>
  <c r="GS88" i="14" s="1"/>
  <c r="GT89" i="14" s="1"/>
  <c r="GU90" i="14" s="1"/>
  <c r="GV91" i="14" s="1"/>
  <c r="GW92" i="14" s="1"/>
  <c r="GX93" i="14" s="1"/>
  <c r="EI23" i="14"/>
  <c r="EJ24" i="14" s="1"/>
  <c r="EK25" i="14" s="1"/>
  <c r="EL26" i="14" s="1"/>
  <c r="EM27" i="14" s="1"/>
  <c r="EN28" i="14" s="1"/>
  <c r="EO29" i="14" s="1"/>
  <c r="EP30" i="14" s="1"/>
  <c r="EQ31" i="14" s="1"/>
  <c r="ER32" i="14" s="1"/>
  <c r="ES33" i="14" s="1"/>
  <c r="ET34" i="14" s="1"/>
  <c r="EU35" i="14" s="1"/>
  <c r="EV36" i="14" s="1"/>
  <c r="EW37" i="14" s="1"/>
  <c r="EX38" i="14" s="1"/>
  <c r="EY39" i="14" s="1"/>
  <c r="EZ40" i="14" s="1"/>
  <c r="FA41" i="14" s="1"/>
  <c r="FB42" i="14" s="1"/>
  <c r="FB43" i="14"/>
  <c r="FC44" i="14" s="1"/>
  <c r="FD45" i="14" s="1"/>
  <c r="FE46" i="14" s="1"/>
  <c r="FF47" i="14" s="1"/>
  <c r="FG48" i="14" s="1"/>
  <c r="FH49" i="14" s="1"/>
  <c r="FI50" i="14" s="1"/>
  <c r="FJ51" i="14" s="1"/>
  <c r="FK52" i="14" s="1"/>
  <c r="FL53" i="14" s="1"/>
  <c r="FM54" i="14" s="1"/>
  <c r="FN55" i="14" s="1"/>
  <c r="FO56" i="14" s="1"/>
  <c r="FP57" i="14" s="1"/>
  <c r="FQ58" i="14" s="1"/>
  <c r="FR59" i="14" s="1"/>
  <c r="FS60" i="14" s="1"/>
  <c r="FT61" i="14" s="1"/>
  <c r="FU62" i="14" s="1"/>
  <c r="DQ3" i="14"/>
  <c r="DR4" i="14" s="1"/>
  <c r="DS5" i="14" s="1"/>
  <c r="DT6" i="14" s="1"/>
  <c r="DU7" i="14" s="1"/>
  <c r="DV8" i="14" s="1"/>
  <c r="DW9" i="14" s="1"/>
  <c r="DX10" i="14" s="1"/>
  <c r="DY11" i="14" s="1"/>
  <c r="DZ12" i="14" s="1"/>
  <c r="EA13" i="14" s="1"/>
  <c r="EB14" i="14" s="1"/>
  <c r="EC15" i="14" s="1"/>
  <c r="ED16" i="14" s="1"/>
  <c r="DH105" i="14"/>
  <c r="ED17" i="14"/>
  <c r="EE18" i="14" s="1"/>
  <c r="EF19" i="14" s="1"/>
  <c r="EG20" i="14" s="1"/>
  <c r="EH21" i="14" s="1"/>
  <c r="EI22" i="14" s="1"/>
  <c r="DD52" i="14"/>
  <c r="DD2" i="14"/>
  <c r="DC115" i="14"/>
  <c r="DU114" i="14"/>
  <c r="DV23" i="14"/>
  <c r="DW24" i="14" s="1"/>
  <c r="DX25" i="14" s="1"/>
  <c r="DY26" i="14" s="1"/>
  <c r="DZ27" i="14" s="1"/>
  <c r="EA28" i="14" s="1"/>
  <c r="EB29" i="14" s="1"/>
  <c r="EC30" i="14" s="1"/>
  <c r="ED31" i="14" s="1"/>
  <c r="EE32" i="14" s="1"/>
  <c r="EF33" i="14" s="1"/>
  <c r="EG34" i="14" s="1"/>
  <c r="EH35" i="14" s="1"/>
  <c r="EI36" i="14" s="1"/>
  <c r="EJ37" i="14" s="1"/>
  <c r="EK38" i="14" s="1"/>
  <c r="EL39" i="14" s="1"/>
  <c r="EM40" i="14" s="1"/>
  <c r="EN41" i="14" s="1"/>
  <c r="EO42" i="14" s="1"/>
  <c r="DI4" i="14"/>
  <c r="FG116" i="14"/>
  <c r="FH63" i="14"/>
  <c r="FI64" i="14" s="1"/>
  <c r="FJ65" i="14" s="1"/>
  <c r="FK66" i="14" s="1"/>
  <c r="FL67" i="14" s="1"/>
  <c r="FM68" i="14" s="1"/>
  <c r="FN69" i="14" s="1"/>
  <c r="FO70" i="14" s="1"/>
  <c r="FP71" i="14" s="1"/>
  <c r="FQ72" i="14" s="1"/>
  <c r="FR73" i="14" s="1"/>
  <c r="FS74" i="14" s="1"/>
  <c r="FT75" i="14" s="1"/>
  <c r="FU76" i="14" s="1"/>
  <c r="FV77" i="14" s="1"/>
  <c r="FW78" i="14" s="1"/>
  <c r="FX79" i="14" s="1"/>
  <c r="FY80" i="14" s="1"/>
  <c r="FZ81" i="14" s="1"/>
  <c r="GA82" i="14" s="1"/>
  <c r="DD3" i="14"/>
  <c r="DE4" i="14" s="1"/>
  <c r="DF5" i="14" s="1"/>
  <c r="DG6" i="14" s="1"/>
  <c r="DH7" i="14" s="1"/>
  <c r="DI8" i="14" s="1"/>
  <c r="DJ9" i="14" s="1"/>
  <c r="DK10" i="14" s="1"/>
  <c r="DL11" i="14" s="1"/>
  <c r="DM12" i="14" s="1"/>
  <c r="DN13" i="14" s="1"/>
  <c r="DO14" i="14" s="1"/>
  <c r="DP15" i="14" s="1"/>
  <c r="DQ16" i="14" s="1"/>
  <c r="DC112" i="14"/>
  <c r="DC110" i="14" s="1"/>
  <c r="DC113" i="14"/>
  <c r="FU63" i="14"/>
  <c r="FV64" i="14" s="1"/>
  <c r="FW65" i="14" s="1"/>
  <c r="FX66" i="14" s="1"/>
  <c r="FY67" i="14" s="1"/>
  <c r="FZ68" i="14" s="1"/>
  <c r="GA69" i="14" s="1"/>
  <c r="GB70" i="14" s="1"/>
  <c r="GC71" i="14" s="1"/>
  <c r="GD72" i="14" s="1"/>
  <c r="GE73" i="14" s="1"/>
  <c r="GF74" i="14" s="1"/>
  <c r="GG75" i="14" s="1"/>
  <c r="GH76" i="14" s="1"/>
  <c r="GI77" i="14" s="1"/>
  <c r="GJ78" i="14" s="1"/>
  <c r="GK79" i="14" s="1"/>
  <c r="GL80" i="14" s="1"/>
  <c r="GM81" i="14" s="1"/>
  <c r="GN82" i="14" s="1"/>
  <c r="EA23" i="14"/>
  <c r="EB24" i="14" s="1"/>
  <c r="EC25" i="14" s="1"/>
  <c r="ED26" i="14" s="1"/>
  <c r="EE27" i="14" s="1"/>
  <c r="EF28" i="14" s="1"/>
  <c r="EG29" i="14" s="1"/>
  <c r="EH30" i="14" s="1"/>
  <c r="EI31" i="14" s="1"/>
  <c r="EJ32" i="14" s="1"/>
  <c r="EK33" i="14" s="1"/>
  <c r="EL34" i="14" s="1"/>
  <c r="EM35" i="14" s="1"/>
  <c r="EN36" i="14" s="1"/>
  <c r="EO37" i="14" s="1"/>
  <c r="EP38" i="14" s="1"/>
  <c r="EQ39" i="14" s="1"/>
  <c r="ER40" i="14" s="1"/>
  <c r="ES41" i="14" s="1"/>
  <c r="ET42" i="14" s="1"/>
  <c r="DD103" i="14"/>
  <c r="DC117" i="14"/>
  <c r="DQ17" i="14"/>
  <c r="DR18" i="14" s="1"/>
  <c r="DS19" i="14" s="1"/>
  <c r="DT20" i="14" s="1"/>
  <c r="DU21" i="14" s="1"/>
  <c r="DV22" i="14" s="1"/>
  <c r="DQ2" i="14"/>
  <c r="EU43" i="14" l="1"/>
  <c r="EV44" i="14" s="1"/>
  <c r="EW45" i="14" s="1"/>
  <c r="EX46" i="14" s="1"/>
  <c r="EY47" i="14" s="1"/>
  <c r="EZ48" i="14" s="1"/>
  <c r="FA49" i="14" s="1"/>
  <c r="FB50" i="14" s="1"/>
  <c r="FC51" i="14" s="1"/>
  <c r="FD52" i="14" s="1"/>
  <c r="FE53" i="14" s="1"/>
  <c r="FF54" i="14" s="1"/>
  <c r="FG55" i="14" s="1"/>
  <c r="FH56" i="14" s="1"/>
  <c r="FI57" i="14" s="1"/>
  <c r="FJ58" i="14" s="1"/>
  <c r="FK59" i="14" s="1"/>
  <c r="FL60" i="14" s="1"/>
  <c r="FM61" i="14" s="1"/>
  <c r="FN62" i="14" s="1"/>
  <c r="DE3" i="14"/>
  <c r="DF4" i="14" s="1"/>
  <c r="DG5" i="14" s="1"/>
  <c r="DH6" i="14" s="1"/>
  <c r="DI7" i="14" s="1"/>
  <c r="DJ8" i="14" s="1"/>
  <c r="DK9" i="14" s="1"/>
  <c r="DL10" i="14" s="1"/>
  <c r="DM11" i="14" s="1"/>
  <c r="DN12" i="14" s="1"/>
  <c r="DO13" i="14" s="1"/>
  <c r="DP14" i="14" s="1"/>
  <c r="DQ15" i="14" s="1"/>
  <c r="DR16" i="14" s="1"/>
  <c r="DD113" i="14"/>
  <c r="DD112" i="14"/>
  <c r="DD110" i="14" s="1"/>
  <c r="DE53" i="14"/>
  <c r="DE2" i="14"/>
  <c r="DD115" i="14"/>
  <c r="EO115" i="14"/>
  <c r="EP43" i="14"/>
  <c r="EQ44" i="14" s="1"/>
  <c r="ER45" i="14" s="1"/>
  <c r="ES46" i="14" s="1"/>
  <c r="ET47" i="14" s="1"/>
  <c r="EU48" i="14" s="1"/>
  <c r="EV49" i="14" s="1"/>
  <c r="EW50" i="14" s="1"/>
  <c r="EX51" i="14" s="1"/>
  <c r="EY52" i="14" s="1"/>
  <c r="EZ53" i="14" s="1"/>
  <c r="FA54" i="14" s="1"/>
  <c r="FB55" i="14" s="1"/>
  <c r="FC56" i="14" s="1"/>
  <c r="FD57" i="14" s="1"/>
  <c r="FE58" i="14" s="1"/>
  <c r="FF59" i="14" s="1"/>
  <c r="FG60" i="14" s="1"/>
  <c r="FH61" i="14" s="1"/>
  <c r="FI62" i="14" s="1"/>
  <c r="GA117" i="14"/>
  <c r="GB83" i="14"/>
  <c r="GC84" i="14" s="1"/>
  <c r="GD85" i="14" s="1"/>
  <c r="GE86" i="14" s="1"/>
  <c r="GF87" i="14" s="1"/>
  <c r="GG88" i="14" s="1"/>
  <c r="GH89" i="14" s="1"/>
  <c r="GI90" i="14" s="1"/>
  <c r="GJ91" i="14" s="1"/>
  <c r="GK92" i="14" s="1"/>
  <c r="GL93" i="14" s="1"/>
  <c r="GM94" i="14" s="1"/>
  <c r="GN95" i="14" s="1"/>
  <c r="GO96" i="14" s="1"/>
  <c r="GP97" i="14" s="1"/>
  <c r="GQ98" i="14" s="1"/>
  <c r="GR99" i="14" s="1"/>
  <c r="GS100" i="14" s="1"/>
  <c r="GT101" i="14" s="1"/>
  <c r="GU102" i="14" s="1"/>
  <c r="GV103" i="14" s="1"/>
  <c r="GW104" i="14" s="1"/>
  <c r="GX105" i="14" s="1"/>
  <c r="FC43" i="14"/>
  <c r="FD44" i="14" s="1"/>
  <c r="FE45" i="14" s="1"/>
  <c r="FF46" i="14" s="1"/>
  <c r="FG47" i="14" s="1"/>
  <c r="FH48" i="14" s="1"/>
  <c r="FI49" i="14" s="1"/>
  <c r="FJ50" i="14" s="1"/>
  <c r="FK51" i="14" s="1"/>
  <c r="FL52" i="14" s="1"/>
  <c r="FM53" i="14" s="1"/>
  <c r="FN54" i="14" s="1"/>
  <c r="FO55" i="14" s="1"/>
  <c r="FP56" i="14" s="1"/>
  <c r="FQ57" i="14" s="1"/>
  <c r="FR58" i="14" s="1"/>
  <c r="FS59" i="14" s="1"/>
  <c r="FT60" i="14" s="1"/>
  <c r="FU61" i="14" s="1"/>
  <c r="FV62" i="14" s="1"/>
  <c r="FV63" i="14"/>
  <c r="FW64" i="14" s="1"/>
  <c r="FX65" i="14" s="1"/>
  <c r="FY66" i="14" s="1"/>
  <c r="FZ67" i="14" s="1"/>
  <c r="GA68" i="14" s="1"/>
  <c r="GB69" i="14" s="1"/>
  <c r="GC70" i="14" s="1"/>
  <c r="GD71" i="14" s="1"/>
  <c r="GE72" i="14" s="1"/>
  <c r="GF73" i="14" s="1"/>
  <c r="GG74" i="14" s="1"/>
  <c r="GH75" i="14" s="1"/>
  <c r="GI76" i="14" s="1"/>
  <c r="GJ77" i="14" s="1"/>
  <c r="GK78" i="14" s="1"/>
  <c r="GL79" i="14" s="1"/>
  <c r="GM80" i="14" s="1"/>
  <c r="GN81" i="14" s="1"/>
  <c r="GO82" i="14" s="1"/>
  <c r="FI63" i="14"/>
  <c r="FJ64" i="14" s="1"/>
  <c r="FK65" i="14" s="1"/>
  <c r="FL66" i="14" s="1"/>
  <c r="FM67" i="14" s="1"/>
  <c r="FN68" i="14" s="1"/>
  <c r="FO69" i="14" s="1"/>
  <c r="FP70" i="14" s="1"/>
  <c r="FQ71" i="14" s="1"/>
  <c r="FR72" i="14" s="1"/>
  <c r="FS73" i="14" s="1"/>
  <c r="FT74" i="14" s="1"/>
  <c r="FU75" i="14" s="1"/>
  <c r="FV76" i="14" s="1"/>
  <c r="FW77" i="14" s="1"/>
  <c r="FX78" i="14" s="1"/>
  <c r="FY79" i="14" s="1"/>
  <c r="FZ80" i="14" s="1"/>
  <c r="GA81" i="14" s="1"/>
  <c r="GB82" i="14" s="1"/>
  <c r="FH116" i="14"/>
  <c r="GO83" i="14"/>
  <c r="GP84" i="14" s="1"/>
  <c r="GQ85" i="14" s="1"/>
  <c r="GR86" i="14" s="1"/>
  <c r="GS87" i="14" s="1"/>
  <c r="GT88" i="14" s="1"/>
  <c r="GU89" i="14" s="1"/>
  <c r="GV90" i="14" s="1"/>
  <c r="GW91" i="14" s="1"/>
  <c r="GX92" i="14" s="1"/>
  <c r="DR2" i="14"/>
  <c r="DR17" i="14"/>
  <c r="DS18" i="14" s="1"/>
  <c r="DT19" i="14" s="1"/>
  <c r="DU20" i="14" s="1"/>
  <c r="DV21" i="14" s="1"/>
  <c r="DW22" i="14" s="1"/>
  <c r="EJ23" i="14"/>
  <c r="EK24" i="14" s="1"/>
  <c r="EL25" i="14" s="1"/>
  <c r="EM26" i="14" s="1"/>
  <c r="EN27" i="14" s="1"/>
  <c r="EO28" i="14" s="1"/>
  <c r="EP29" i="14" s="1"/>
  <c r="EQ30" i="14" s="1"/>
  <c r="ER31" i="14" s="1"/>
  <c r="ES32" i="14" s="1"/>
  <c r="ET33" i="14" s="1"/>
  <c r="EU34" i="14" s="1"/>
  <c r="EV35" i="14" s="1"/>
  <c r="EW36" i="14" s="1"/>
  <c r="EX37" i="14" s="1"/>
  <c r="EY38" i="14" s="1"/>
  <c r="EZ39" i="14" s="1"/>
  <c r="FA40" i="14" s="1"/>
  <c r="FB41" i="14" s="1"/>
  <c r="FC42" i="14" s="1"/>
  <c r="DV114" i="14"/>
  <c r="DW23" i="14"/>
  <c r="DX24" i="14" s="1"/>
  <c r="DY25" i="14" s="1"/>
  <c r="DZ26" i="14" s="1"/>
  <c r="EA27" i="14" s="1"/>
  <c r="EB28" i="14" s="1"/>
  <c r="EC29" i="14" s="1"/>
  <c r="ED30" i="14" s="1"/>
  <c r="EE31" i="14" s="1"/>
  <c r="EF32" i="14" s="1"/>
  <c r="EG33" i="14" s="1"/>
  <c r="EH34" i="14" s="1"/>
  <c r="EI35" i="14" s="1"/>
  <c r="EJ36" i="14" s="1"/>
  <c r="EK37" i="14" s="1"/>
  <c r="EL38" i="14" s="1"/>
  <c r="EM39" i="14" s="1"/>
  <c r="EN40" i="14" s="1"/>
  <c r="EO41" i="14" s="1"/>
  <c r="EP42" i="14" s="1"/>
  <c r="DR3" i="14"/>
  <c r="DS4" i="14" s="1"/>
  <c r="DT5" i="14" s="1"/>
  <c r="DU6" i="14" s="1"/>
  <c r="DV7" i="14" s="1"/>
  <c r="DW8" i="14" s="1"/>
  <c r="DX9" i="14" s="1"/>
  <c r="DY10" i="14" s="1"/>
  <c r="DZ11" i="14" s="1"/>
  <c r="EA12" i="14" s="1"/>
  <c r="EB13" i="14" s="1"/>
  <c r="EC14" i="14" s="1"/>
  <c r="ED15" i="14" s="1"/>
  <c r="EE16" i="14" s="1"/>
  <c r="DI106" i="14"/>
  <c r="DE104" i="14"/>
  <c r="DD117" i="14"/>
  <c r="DJ5" i="14"/>
  <c r="EE17" i="14"/>
  <c r="EF18" i="14" s="1"/>
  <c r="EG19" i="14" s="1"/>
  <c r="EH20" i="14" s="1"/>
  <c r="EI21" i="14" s="1"/>
  <c r="EJ22" i="14" s="1"/>
  <c r="DJ56" i="14"/>
  <c r="DW114" i="14" l="1"/>
  <c r="DX23" i="14"/>
  <c r="DY24" i="14" s="1"/>
  <c r="DZ25" i="14" s="1"/>
  <c r="EA26" i="14" s="1"/>
  <c r="EB27" i="14" s="1"/>
  <c r="EC28" i="14" s="1"/>
  <c r="ED29" i="14" s="1"/>
  <c r="EE30" i="14" s="1"/>
  <c r="EF31" i="14" s="1"/>
  <c r="EG32" i="14" s="1"/>
  <c r="EH33" i="14" s="1"/>
  <c r="EI34" i="14" s="1"/>
  <c r="EJ35" i="14" s="1"/>
  <c r="EK36" i="14" s="1"/>
  <c r="EL37" i="14" s="1"/>
  <c r="EM38" i="14" s="1"/>
  <c r="EN39" i="14" s="1"/>
  <c r="EO40" i="14" s="1"/>
  <c r="EP41" i="14" s="1"/>
  <c r="EQ42" i="14" s="1"/>
  <c r="DF3" i="14"/>
  <c r="DE112" i="14"/>
  <c r="DE110" i="14" s="1"/>
  <c r="DE113" i="14"/>
  <c r="DK6" i="14"/>
  <c r="DJ107" i="14"/>
  <c r="DJ117" i="14" s="1"/>
  <c r="DI117" i="14"/>
  <c r="DF54" i="14"/>
  <c r="DE115" i="14"/>
  <c r="FD43" i="14"/>
  <c r="FE44" i="14" s="1"/>
  <c r="FF45" i="14" s="1"/>
  <c r="FG46" i="14" s="1"/>
  <c r="FH47" i="14" s="1"/>
  <c r="FI48" i="14" s="1"/>
  <c r="FJ49" i="14" s="1"/>
  <c r="FK50" i="14" s="1"/>
  <c r="FL51" i="14" s="1"/>
  <c r="FM52" i="14" s="1"/>
  <c r="FN53" i="14" s="1"/>
  <c r="FO54" i="14" s="1"/>
  <c r="FP55" i="14" s="1"/>
  <c r="FQ56" i="14" s="1"/>
  <c r="FR57" i="14" s="1"/>
  <c r="FS58" i="14" s="1"/>
  <c r="FT59" i="14" s="1"/>
  <c r="FU60" i="14" s="1"/>
  <c r="FV61" i="14" s="1"/>
  <c r="FW62" i="14" s="1"/>
  <c r="FJ63" i="14"/>
  <c r="FK64" i="14" s="1"/>
  <c r="FL65" i="14" s="1"/>
  <c r="FM66" i="14" s="1"/>
  <c r="FN67" i="14" s="1"/>
  <c r="FO68" i="14" s="1"/>
  <c r="FP69" i="14" s="1"/>
  <c r="FQ70" i="14" s="1"/>
  <c r="FR71" i="14" s="1"/>
  <c r="FS72" i="14" s="1"/>
  <c r="FT73" i="14" s="1"/>
  <c r="FU74" i="14" s="1"/>
  <c r="FV75" i="14" s="1"/>
  <c r="FW76" i="14" s="1"/>
  <c r="FX77" i="14" s="1"/>
  <c r="FY78" i="14" s="1"/>
  <c r="FZ79" i="14" s="1"/>
  <c r="GA80" i="14" s="1"/>
  <c r="GB81" i="14" s="1"/>
  <c r="GC82" i="14" s="1"/>
  <c r="FI116" i="14"/>
  <c r="GB117" i="14"/>
  <c r="GC83" i="14"/>
  <c r="GD84" i="14" s="1"/>
  <c r="GE85" i="14" s="1"/>
  <c r="GF86" i="14" s="1"/>
  <c r="GG87" i="14" s="1"/>
  <c r="GH88" i="14" s="1"/>
  <c r="GI89" i="14" s="1"/>
  <c r="GJ90" i="14" s="1"/>
  <c r="GK91" i="14" s="1"/>
  <c r="GL92" i="14" s="1"/>
  <c r="GM93" i="14" s="1"/>
  <c r="GN94" i="14" s="1"/>
  <c r="GO95" i="14" s="1"/>
  <c r="GP96" i="14" s="1"/>
  <c r="GQ97" i="14" s="1"/>
  <c r="GR98" i="14" s="1"/>
  <c r="GS99" i="14" s="1"/>
  <c r="GT100" i="14" s="1"/>
  <c r="GU101" i="14" s="1"/>
  <c r="GV102" i="14" s="1"/>
  <c r="GW103" i="14" s="1"/>
  <c r="GX104" i="14" s="1"/>
  <c r="EF17" i="14"/>
  <c r="EG18" i="14" s="1"/>
  <c r="EH19" i="14" s="1"/>
  <c r="EI20" i="14" s="1"/>
  <c r="EJ21" i="14" s="1"/>
  <c r="EK22" i="14" s="1"/>
  <c r="GP83" i="14"/>
  <c r="GQ84" i="14" s="1"/>
  <c r="GR85" i="14" s="1"/>
  <c r="GS86" i="14" s="1"/>
  <c r="GT87" i="14" s="1"/>
  <c r="GU88" i="14" s="1"/>
  <c r="GV89" i="14" s="1"/>
  <c r="GW90" i="14" s="1"/>
  <c r="GX91" i="14" s="1"/>
  <c r="DS2" i="14"/>
  <c r="DS17" i="14"/>
  <c r="DT18" i="14" s="1"/>
  <c r="DU19" i="14" s="1"/>
  <c r="DV20" i="14" s="1"/>
  <c r="DW21" i="14" s="1"/>
  <c r="DX22" i="14" s="1"/>
  <c r="DK57" i="14"/>
  <c r="EQ43" i="14"/>
  <c r="ER44" i="14" s="1"/>
  <c r="ES45" i="14" s="1"/>
  <c r="ET46" i="14" s="1"/>
  <c r="EU47" i="14" s="1"/>
  <c r="EV48" i="14" s="1"/>
  <c r="EW49" i="14" s="1"/>
  <c r="EX50" i="14" s="1"/>
  <c r="EY51" i="14" s="1"/>
  <c r="EZ52" i="14" s="1"/>
  <c r="FA53" i="14" s="1"/>
  <c r="FB54" i="14" s="1"/>
  <c r="FC55" i="14" s="1"/>
  <c r="FD56" i="14" s="1"/>
  <c r="FE57" i="14" s="1"/>
  <c r="FF58" i="14" s="1"/>
  <c r="FG59" i="14" s="1"/>
  <c r="FH60" i="14" s="1"/>
  <c r="FI61" i="14" s="1"/>
  <c r="FJ62" i="14" s="1"/>
  <c r="EP115" i="14"/>
  <c r="DS3" i="14"/>
  <c r="DT4" i="14" s="1"/>
  <c r="DU5" i="14" s="1"/>
  <c r="DV6" i="14" s="1"/>
  <c r="DW7" i="14" s="1"/>
  <c r="DX8" i="14" s="1"/>
  <c r="DY9" i="14" s="1"/>
  <c r="DZ10" i="14" s="1"/>
  <c r="EA11" i="14" s="1"/>
  <c r="EB12" i="14" s="1"/>
  <c r="EC13" i="14" s="1"/>
  <c r="ED14" i="14" s="1"/>
  <c r="EE15" i="14" s="1"/>
  <c r="EF16" i="14" s="1"/>
  <c r="DF105" i="14"/>
  <c r="DE117" i="14"/>
  <c r="EK23" i="14"/>
  <c r="EL24" i="14" s="1"/>
  <c r="EM25" i="14" s="1"/>
  <c r="EN26" i="14" s="1"/>
  <c r="EO27" i="14" s="1"/>
  <c r="EP28" i="14" s="1"/>
  <c r="EQ29" i="14" s="1"/>
  <c r="ER30" i="14" s="1"/>
  <c r="ES31" i="14" s="1"/>
  <c r="ET32" i="14" s="1"/>
  <c r="EU33" i="14" s="1"/>
  <c r="EV34" i="14" s="1"/>
  <c r="EW35" i="14" s="1"/>
  <c r="EX36" i="14" s="1"/>
  <c r="EY37" i="14" s="1"/>
  <c r="EZ38" i="14" s="1"/>
  <c r="FA39" i="14" s="1"/>
  <c r="FB40" i="14" s="1"/>
  <c r="FC41" i="14" s="1"/>
  <c r="FD42" i="14" s="1"/>
  <c r="FW63" i="14"/>
  <c r="FX64" i="14" s="1"/>
  <c r="FY65" i="14" s="1"/>
  <c r="FZ66" i="14" s="1"/>
  <c r="GA67" i="14" s="1"/>
  <c r="GB68" i="14" s="1"/>
  <c r="GC69" i="14" s="1"/>
  <c r="GD70" i="14" s="1"/>
  <c r="GE71" i="14" s="1"/>
  <c r="GF72" i="14" s="1"/>
  <c r="GG73" i="14" s="1"/>
  <c r="GH74" i="14" s="1"/>
  <c r="GI75" i="14" s="1"/>
  <c r="GJ76" i="14" s="1"/>
  <c r="GK77" i="14" s="1"/>
  <c r="GL78" i="14" s="1"/>
  <c r="GM79" i="14" s="1"/>
  <c r="GN80" i="14" s="1"/>
  <c r="GO81" i="14" s="1"/>
  <c r="GP82" i="14" s="1"/>
  <c r="FO63" i="14"/>
  <c r="FP64" i="14" s="1"/>
  <c r="FQ65" i="14" s="1"/>
  <c r="FR66" i="14" s="1"/>
  <c r="FS67" i="14" s="1"/>
  <c r="FT68" i="14" s="1"/>
  <c r="FU69" i="14" s="1"/>
  <c r="FV70" i="14" s="1"/>
  <c r="FW71" i="14" s="1"/>
  <c r="FX72" i="14" s="1"/>
  <c r="FY73" i="14" s="1"/>
  <c r="FZ74" i="14" s="1"/>
  <c r="GA75" i="14" s="1"/>
  <c r="GB76" i="14" s="1"/>
  <c r="GC77" i="14" s="1"/>
  <c r="GD78" i="14" s="1"/>
  <c r="GE79" i="14" s="1"/>
  <c r="GF80" i="14" s="1"/>
  <c r="GG81" i="14" s="1"/>
  <c r="GH82" i="14" s="1"/>
  <c r="DY23" i="14" l="1"/>
  <c r="DZ24" i="14" s="1"/>
  <c r="EA25" i="14" s="1"/>
  <c r="EB26" i="14" s="1"/>
  <c r="EC27" i="14" s="1"/>
  <c r="ED28" i="14" s="1"/>
  <c r="EE29" i="14" s="1"/>
  <c r="EF30" i="14" s="1"/>
  <c r="EG31" i="14" s="1"/>
  <c r="EH32" i="14" s="1"/>
  <c r="EI33" i="14" s="1"/>
  <c r="EJ34" i="14" s="1"/>
  <c r="EK35" i="14" s="1"/>
  <c r="EL36" i="14" s="1"/>
  <c r="EM37" i="14" s="1"/>
  <c r="EN38" i="14" s="1"/>
  <c r="EO39" i="14" s="1"/>
  <c r="EP40" i="14" s="1"/>
  <c r="EQ41" i="14" s="1"/>
  <c r="ER42" i="14" s="1"/>
  <c r="DX114" i="14"/>
  <c r="GQ83" i="14"/>
  <c r="GR84" i="14" s="1"/>
  <c r="GS85" i="14" s="1"/>
  <c r="GT86" i="14" s="1"/>
  <c r="GU87" i="14" s="1"/>
  <c r="GV88" i="14" s="1"/>
  <c r="GW89" i="14" s="1"/>
  <c r="GX90" i="14" s="1"/>
  <c r="EL23" i="14"/>
  <c r="EM24" i="14" s="1"/>
  <c r="EN25" i="14" s="1"/>
  <c r="EO26" i="14" s="1"/>
  <c r="EP27" i="14" s="1"/>
  <c r="EQ28" i="14" s="1"/>
  <c r="ER29" i="14" s="1"/>
  <c r="ES30" i="14" s="1"/>
  <c r="ET31" i="14" s="1"/>
  <c r="EU32" i="14" s="1"/>
  <c r="EV33" i="14" s="1"/>
  <c r="EW34" i="14" s="1"/>
  <c r="EX35" i="14" s="1"/>
  <c r="EY36" i="14" s="1"/>
  <c r="EZ37" i="14" s="1"/>
  <c r="FA38" i="14" s="1"/>
  <c r="FB39" i="14" s="1"/>
  <c r="FC40" i="14" s="1"/>
  <c r="FD41" i="14" s="1"/>
  <c r="FE42" i="14" s="1"/>
  <c r="FE43" i="14"/>
  <c r="FF44" i="14" s="1"/>
  <c r="FG45" i="14" s="1"/>
  <c r="FH46" i="14" s="1"/>
  <c r="FI47" i="14" s="1"/>
  <c r="FJ48" i="14" s="1"/>
  <c r="FK49" i="14" s="1"/>
  <c r="FL50" i="14" s="1"/>
  <c r="FM51" i="14" s="1"/>
  <c r="FN52" i="14" s="1"/>
  <c r="FO53" i="14" s="1"/>
  <c r="FP54" i="14" s="1"/>
  <c r="FQ55" i="14" s="1"/>
  <c r="FR56" i="14" s="1"/>
  <c r="FS57" i="14" s="1"/>
  <c r="FT58" i="14" s="1"/>
  <c r="FU59" i="14" s="1"/>
  <c r="FV60" i="14" s="1"/>
  <c r="FW61" i="14" s="1"/>
  <c r="FX62" i="14" s="1"/>
  <c r="DG106" i="14"/>
  <c r="DF117" i="14"/>
  <c r="DL7" i="14"/>
  <c r="GI83" i="14"/>
  <c r="GJ84" i="14" s="1"/>
  <c r="GK85" i="14" s="1"/>
  <c r="GL86" i="14" s="1"/>
  <c r="GM87" i="14" s="1"/>
  <c r="GN88" i="14" s="1"/>
  <c r="GO89" i="14" s="1"/>
  <c r="GP90" i="14" s="1"/>
  <c r="GQ91" i="14" s="1"/>
  <c r="GR92" i="14" s="1"/>
  <c r="GS93" i="14" s="1"/>
  <c r="GT94" i="14" s="1"/>
  <c r="GU95" i="14" s="1"/>
  <c r="GV96" i="14" s="1"/>
  <c r="GW97" i="14" s="1"/>
  <c r="GX98" i="14" s="1"/>
  <c r="GD83" i="14"/>
  <c r="GE84" i="14" s="1"/>
  <c r="GF85" i="14" s="1"/>
  <c r="GG86" i="14" s="1"/>
  <c r="GH87" i="14" s="1"/>
  <c r="GI88" i="14" s="1"/>
  <c r="GJ89" i="14" s="1"/>
  <c r="GK90" i="14" s="1"/>
  <c r="GL91" i="14" s="1"/>
  <c r="GM92" i="14" s="1"/>
  <c r="GN93" i="14" s="1"/>
  <c r="GO94" i="14" s="1"/>
  <c r="GP95" i="14" s="1"/>
  <c r="GQ96" i="14" s="1"/>
  <c r="GR97" i="14" s="1"/>
  <c r="GS98" i="14" s="1"/>
  <c r="GT99" i="14" s="1"/>
  <c r="GU100" i="14" s="1"/>
  <c r="GV101" i="14" s="1"/>
  <c r="GW102" i="14" s="1"/>
  <c r="GX103" i="14" s="1"/>
  <c r="GC117" i="14"/>
  <c r="DG4" i="14"/>
  <c r="DF112" i="14"/>
  <c r="DF110" i="14" s="1"/>
  <c r="DF113" i="14"/>
  <c r="EG17" i="14"/>
  <c r="EH18" i="14" s="1"/>
  <c r="EI19" i="14" s="1"/>
  <c r="EJ20" i="14" s="1"/>
  <c r="EK21" i="14" s="1"/>
  <c r="EL22" i="14" s="1"/>
  <c r="ER43" i="14"/>
  <c r="ES44" i="14" s="1"/>
  <c r="ET45" i="14" s="1"/>
  <c r="EU46" i="14" s="1"/>
  <c r="EV47" i="14" s="1"/>
  <c r="EW48" i="14" s="1"/>
  <c r="EX49" i="14" s="1"/>
  <c r="EY50" i="14" s="1"/>
  <c r="EZ51" i="14" s="1"/>
  <c r="FA52" i="14" s="1"/>
  <c r="FB53" i="14" s="1"/>
  <c r="FC54" i="14" s="1"/>
  <c r="FD55" i="14" s="1"/>
  <c r="FE56" i="14" s="1"/>
  <c r="FF57" i="14" s="1"/>
  <c r="FG58" i="14" s="1"/>
  <c r="FH59" i="14" s="1"/>
  <c r="FI60" i="14" s="1"/>
  <c r="FJ61" i="14" s="1"/>
  <c r="FK62" i="14" s="1"/>
  <c r="EQ115" i="14"/>
  <c r="DT3" i="14"/>
  <c r="DU4" i="14" s="1"/>
  <c r="DV5" i="14" s="1"/>
  <c r="DW6" i="14" s="1"/>
  <c r="DX7" i="14" s="1"/>
  <c r="DY8" i="14" s="1"/>
  <c r="DZ9" i="14" s="1"/>
  <c r="EA10" i="14" s="1"/>
  <c r="EB11" i="14" s="1"/>
  <c r="EC12" i="14" s="1"/>
  <c r="ED13" i="14" s="1"/>
  <c r="EE14" i="14" s="1"/>
  <c r="EF15" i="14" s="1"/>
  <c r="EG16" i="14" s="1"/>
  <c r="DG55" i="14"/>
  <c r="DF115" i="14"/>
  <c r="FJ116" i="14"/>
  <c r="FK63" i="14"/>
  <c r="FL64" i="14" s="1"/>
  <c r="FM65" i="14" s="1"/>
  <c r="FN66" i="14" s="1"/>
  <c r="FO67" i="14" s="1"/>
  <c r="FP68" i="14" s="1"/>
  <c r="FQ69" i="14" s="1"/>
  <c r="FR70" i="14" s="1"/>
  <c r="FS71" i="14" s="1"/>
  <c r="FT72" i="14" s="1"/>
  <c r="FU73" i="14" s="1"/>
  <c r="FV74" i="14" s="1"/>
  <c r="FW75" i="14" s="1"/>
  <c r="FX76" i="14" s="1"/>
  <c r="FY77" i="14" s="1"/>
  <c r="FZ78" i="14" s="1"/>
  <c r="GA79" i="14" s="1"/>
  <c r="GB80" i="14" s="1"/>
  <c r="GC81" i="14" s="1"/>
  <c r="GD82" i="14" s="1"/>
  <c r="DL58" i="14"/>
  <c r="FX63" i="14"/>
  <c r="FY64" i="14" s="1"/>
  <c r="FZ65" i="14" s="1"/>
  <c r="GA66" i="14" s="1"/>
  <c r="GB67" i="14" s="1"/>
  <c r="GC68" i="14" s="1"/>
  <c r="GD69" i="14" s="1"/>
  <c r="GE70" i="14" s="1"/>
  <c r="GF71" i="14" s="1"/>
  <c r="GG72" i="14" s="1"/>
  <c r="GH73" i="14" s="1"/>
  <c r="GI74" i="14" s="1"/>
  <c r="GJ75" i="14" s="1"/>
  <c r="GK76" i="14" s="1"/>
  <c r="GL77" i="14" s="1"/>
  <c r="GM78" i="14" s="1"/>
  <c r="GN79" i="14" s="1"/>
  <c r="GO80" i="14" s="1"/>
  <c r="GP81" i="14" s="1"/>
  <c r="GQ82" i="14" s="1"/>
  <c r="DH107" i="14" l="1"/>
  <c r="DH117" i="14" s="1"/>
  <c r="DG117" i="14"/>
  <c r="FY63" i="14"/>
  <c r="FZ64" i="14" s="1"/>
  <c r="GA65" i="14" s="1"/>
  <c r="GB66" i="14" s="1"/>
  <c r="GC67" i="14" s="1"/>
  <c r="GD68" i="14" s="1"/>
  <c r="GE69" i="14" s="1"/>
  <c r="GF70" i="14" s="1"/>
  <c r="GG71" i="14" s="1"/>
  <c r="GH72" i="14" s="1"/>
  <c r="GI73" i="14" s="1"/>
  <c r="GJ74" i="14" s="1"/>
  <c r="GK75" i="14" s="1"/>
  <c r="GL76" i="14" s="1"/>
  <c r="GM77" i="14" s="1"/>
  <c r="GN78" i="14" s="1"/>
  <c r="GO79" i="14" s="1"/>
  <c r="GP80" i="14" s="1"/>
  <c r="GQ81" i="14" s="1"/>
  <c r="GR82" i="14" s="1"/>
  <c r="DH5" i="14"/>
  <c r="DG113" i="14"/>
  <c r="DG112" i="14"/>
  <c r="DG110" i="14" s="1"/>
  <c r="EM23" i="14"/>
  <c r="EN24" i="14" s="1"/>
  <c r="EO25" i="14" s="1"/>
  <c r="EP26" i="14" s="1"/>
  <c r="EQ27" i="14" s="1"/>
  <c r="ER28" i="14" s="1"/>
  <c r="ES29" i="14" s="1"/>
  <c r="ET30" i="14" s="1"/>
  <c r="EU31" i="14" s="1"/>
  <c r="EV32" i="14" s="1"/>
  <c r="EW33" i="14" s="1"/>
  <c r="EX34" i="14" s="1"/>
  <c r="EY35" i="14" s="1"/>
  <c r="EZ36" i="14" s="1"/>
  <c r="FA37" i="14" s="1"/>
  <c r="FB38" i="14" s="1"/>
  <c r="FC39" i="14" s="1"/>
  <c r="FD40" i="14" s="1"/>
  <c r="FE41" i="14" s="1"/>
  <c r="FF42" i="14" s="1"/>
  <c r="FL63" i="14"/>
  <c r="FM64" i="14" s="1"/>
  <c r="FN65" i="14" s="1"/>
  <c r="FO66" i="14" s="1"/>
  <c r="FP67" i="14" s="1"/>
  <c r="FQ68" i="14" s="1"/>
  <c r="FR69" i="14" s="1"/>
  <c r="FS70" i="14" s="1"/>
  <c r="FT71" i="14" s="1"/>
  <c r="FU72" i="14" s="1"/>
  <c r="FV73" i="14" s="1"/>
  <c r="FW74" i="14" s="1"/>
  <c r="FX75" i="14" s="1"/>
  <c r="FY76" i="14" s="1"/>
  <c r="FZ77" i="14" s="1"/>
  <c r="GA78" i="14" s="1"/>
  <c r="GB79" i="14" s="1"/>
  <c r="GC80" i="14" s="1"/>
  <c r="GD81" i="14" s="1"/>
  <c r="GE82" i="14" s="1"/>
  <c r="FK116" i="14"/>
  <c r="DM8" i="14"/>
  <c r="GR83" i="14"/>
  <c r="GS84" i="14" s="1"/>
  <c r="GT85" i="14" s="1"/>
  <c r="GU86" i="14" s="1"/>
  <c r="GV87" i="14" s="1"/>
  <c r="GW88" i="14" s="1"/>
  <c r="GX89" i="14" s="1"/>
  <c r="DM59" i="14"/>
  <c r="DH56" i="14"/>
  <c r="DG115" i="14"/>
  <c r="GE83" i="14"/>
  <c r="GF84" i="14" s="1"/>
  <c r="GG85" i="14" s="1"/>
  <c r="GH86" i="14" s="1"/>
  <c r="GI87" i="14" s="1"/>
  <c r="GJ88" i="14" s="1"/>
  <c r="GK89" i="14" s="1"/>
  <c r="GL90" i="14" s="1"/>
  <c r="GM91" i="14" s="1"/>
  <c r="GN92" i="14" s="1"/>
  <c r="GO93" i="14" s="1"/>
  <c r="GP94" i="14" s="1"/>
  <c r="GQ95" i="14" s="1"/>
  <c r="GR96" i="14" s="1"/>
  <c r="GS97" i="14" s="1"/>
  <c r="GT98" i="14" s="1"/>
  <c r="GU99" i="14" s="1"/>
  <c r="GV100" i="14" s="1"/>
  <c r="GW101" i="14" s="1"/>
  <c r="GX102" i="14" s="1"/>
  <c r="GD117" i="14"/>
  <c r="FF43" i="14"/>
  <c r="FG44" i="14" s="1"/>
  <c r="FH45" i="14" s="1"/>
  <c r="FI46" i="14" s="1"/>
  <c r="FJ47" i="14" s="1"/>
  <c r="FK48" i="14" s="1"/>
  <c r="FL49" i="14" s="1"/>
  <c r="FM50" i="14" s="1"/>
  <c r="FN51" i="14" s="1"/>
  <c r="FO52" i="14" s="1"/>
  <c r="FP53" i="14" s="1"/>
  <c r="FQ54" i="14" s="1"/>
  <c r="FR55" i="14" s="1"/>
  <c r="FS56" i="14" s="1"/>
  <c r="FT57" i="14" s="1"/>
  <c r="FU58" i="14" s="1"/>
  <c r="FV59" i="14" s="1"/>
  <c r="FW60" i="14" s="1"/>
  <c r="FX61" i="14" s="1"/>
  <c r="FY62" i="14" s="1"/>
  <c r="EH17" i="14"/>
  <c r="EI18" i="14" s="1"/>
  <c r="EJ19" i="14" s="1"/>
  <c r="EK20" i="14" s="1"/>
  <c r="EL21" i="14" s="1"/>
  <c r="EM22" i="14" s="1"/>
  <c r="ES43" i="14"/>
  <c r="ET44" i="14" s="1"/>
  <c r="EU45" i="14" s="1"/>
  <c r="EV46" i="14" s="1"/>
  <c r="EW47" i="14" s="1"/>
  <c r="EX48" i="14" s="1"/>
  <c r="EY49" i="14" s="1"/>
  <c r="EZ50" i="14" s="1"/>
  <c r="FA51" i="14" s="1"/>
  <c r="FB52" i="14" s="1"/>
  <c r="FC53" i="14" s="1"/>
  <c r="FD54" i="14" s="1"/>
  <c r="FE55" i="14" s="1"/>
  <c r="FF56" i="14" s="1"/>
  <c r="FG57" i="14" s="1"/>
  <c r="FH58" i="14" s="1"/>
  <c r="FI59" i="14" s="1"/>
  <c r="FJ60" i="14" s="1"/>
  <c r="FK61" i="14" s="1"/>
  <c r="FL62" i="14" s="1"/>
  <c r="ER115" i="14"/>
  <c r="FG43" i="14" l="1"/>
  <c r="FH44" i="14" s="1"/>
  <c r="FI45" i="14" s="1"/>
  <c r="FJ46" i="14" s="1"/>
  <c r="FK47" i="14" s="1"/>
  <c r="FL48" i="14" s="1"/>
  <c r="FM49" i="14" s="1"/>
  <c r="FN50" i="14" s="1"/>
  <c r="FO51" i="14" s="1"/>
  <c r="FP52" i="14" s="1"/>
  <c r="FQ53" i="14" s="1"/>
  <c r="FR54" i="14" s="1"/>
  <c r="FS55" i="14" s="1"/>
  <c r="FT56" i="14" s="1"/>
  <c r="FU57" i="14" s="1"/>
  <c r="FV58" i="14" s="1"/>
  <c r="FW59" i="14" s="1"/>
  <c r="FX60" i="14" s="1"/>
  <c r="FY61" i="14" s="1"/>
  <c r="FZ62" i="14" s="1"/>
  <c r="DI6" i="14"/>
  <c r="DH112" i="14"/>
  <c r="DH110" i="14" s="1"/>
  <c r="DH113" i="14"/>
  <c r="GF83" i="14"/>
  <c r="GG84" i="14" s="1"/>
  <c r="GH85" i="14" s="1"/>
  <c r="GI86" i="14" s="1"/>
  <c r="GJ87" i="14" s="1"/>
  <c r="GK88" i="14" s="1"/>
  <c r="GL89" i="14" s="1"/>
  <c r="GM90" i="14" s="1"/>
  <c r="GN91" i="14" s="1"/>
  <c r="GO92" i="14" s="1"/>
  <c r="GP93" i="14" s="1"/>
  <c r="GQ94" i="14" s="1"/>
  <c r="GR95" i="14" s="1"/>
  <c r="GS96" i="14" s="1"/>
  <c r="GT97" i="14" s="1"/>
  <c r="GU98" i="14" s="1"/>
  <c r="GV99" i="14" s="1"/>
  <c r="GW100" i="14" s="1"/>
  <c r="GX101" i="14" s="1"/>
  <c r="GE117" i="14"/>
  <c r="DN9" i="14"/>
  <c r="DN60" i="14"/>
  <c r="GS83" i="14"/>
  <c r="GT84" i="14" s="1"/>
  <c r="GU85" i="14" s="1"/>
  <c r="GV86" i="14" s="1"/>
  <c r="GW87" i="14" s="1"/>
  <c r="GX88" i="14" s="1"/>
  <c r="DI57" i="14"/>
  <c r="DH115" i="14"/>
  <c r="FZ63" i="14"/>
  <c r="GA64" i="14" s="1"/>
  <c r="GB65" i="14" s="1"/>
  <c r="GC66" i="14" s="1"/>
  <c r="GD67" i="14" s="1"/>
  <c r="GE68" i="14" s="1"/>
  <c r="GF69" i="14" s="1"/>
  <c r="GG70" i="14" s="1"/>
  <c r="GH71" i="14" s="1"/>
  <c r="GI72" i="14" s="1"/>
  <c r="GJ73" i="14" s="1"/>
  <c r="GK74" i="14" s="1"/>
  <c r="GL75" i="14" s="1"/>
  <c r="GM76" i="14" s="1"/>
  <c r="GN77" i="14" s="1"/>
  <c r="GO78" i="14" s="1"/>
  <c r="GP79" i="14" s="1"/>
  <c r="GQ80" i="14" s="1"/>
  <c r="GR81" i="14" s="1"/>
  <c r="GS82" i="14" s="1"/>
  <c r="FM63" i="14"/>
  <c r="FN64" i="14" s="1"/>
  <c r="FO65" i="14" s="1"/>
  <c r="FP66" i="14" s="1"/>
  <c r="FQ67" i="14" s="1"/>
  <c r="FR68" i="14" s="1"/>
  <c r="FS69" i="14" s="1"/>
  <c r="FT70" i="14" s="1"/>
  <c r="FU71" i="14" s="1"/>
  <c r="FV72" i="14" s="1"/>
  <c r="FW73" i="14" s="1"/>
  <c r="FX74" i="14" s="1"/>
  <c r="FY75" i="14" s="1"/>
  <c r="FZ76" i="14" s="1"/>
  <c r="GA77" i="14" s="1"/>
  <c r="GB78" i="14" s="1"/>
  <c r="GC79" i="14" s="1"/>
  <c r="GD80" i="14" s="1"/>
  <c r="GE81" i="14" s="1"/>
  <c r="GF82" i="14" s="1"/>
  <c r="FL116" i="14"/>
  <c r="EN23" i="14"/>
  <c r="EO24" i="14" s="1"/>
  <c r="EP25" i="14" s="1"/>
  <c r="EQ26" i="14" s="1"/>
  <c r="ER27" i="14" s="1"/>
  <c r="ES28" i="14" s="1"/>
  <c r="ET29" i="14" s="1"/>
  <c r="EU30" i="14" s="1"/>
  <c r="EV31" i="14" s="1"/>
  <c r="EW32" i="14" s="1"/>
  <c r="EX33" i="14" s="1"/>
  <c r="EY34" i="14" s="1"/>
  <c r="EZ35" i="14" s="1"/>
  <c r="FA36" i="14" s="1"/>
  <c r="FB37" i="14" s="1"/>
  <c r="FC38" i="14" s="1"/>
  <c r="FD39" i="14" s="1"/>
  <c r="FE40" i="14" s="1"/>
  <c r="FF41" i="14" s="1"/>
  <c r="FG42" i="14" s="1"/>
  <c r="DO61" i="14" l="1"/>
  <c r="DN115" i="14"/>
  <c r="DO10" i="14"/>
  <c r="FH43" i="14"/>
  <c r="FI44" i="14" s="1"/>
  <c r="FJ45" i="14" s="1"/>
  <c r="FK46" i="14" s="1"/>
  <c r="FL47" i="14" s="1"/>
  <c r="FM48" i="14" s="1"/>
  <c r="FN49" i="14" s="1"/>
  <c r="FO50" i="14" s="1"/>
  <c r="FP51" i="14" s="1"/>
  <c r="FQ52" i="14" s="1"/>
  <c r="FR53" i="14" s="1"/>
  <c r="FS54" i="14" s="1"/>
  <c r="FT55" i="14" s="1"/>
  <c r="FU56" i="14" s="1"/>
  <c r="FV57" i="14" s="1"/>
  <c r="FW58" i="14" s="1"/>
  <c r="FX59" i="14" s="1"/>
  <c r="FY60" i="14" s="1"/>
  <c r="FZ61" i="14" s="1"/>
  <c r="GA62" i="14" s="1"/>
  <c r="DJ58" i="14"/>
  <c r="DI115" i="14"/>
  <c r="DJ7" i="14"/>
  <c r="DI113" i="14"/>
  <c r="DI112" i="14"/>
  <c r="DI110" i="14" s="1"/>
  <c r="GF117" i="14"/>
  <c r="GG83" i="14"/>
  <c r="GH84" i="14" s="1"/>
  <c r="GI85" i="14" s="1"/>
  <c r="GJ86" i="14" s="1"/>
  <c r="GK87" i="14" s="1"/>
  <c r="GL88" i="14" s="1"/>
  <c r="GM89" i="14" s="1"/>
  <c r="GN90" i="14" s="1"/>
  <c r="GO91" i="14" s="1"/>
  <c r="GP92" i="14" s="1"/>
  <c r="GQ93" i="14" s="1"/>
  <c r="GR94" i="14" s="1"/>
  <c r="GS95" i="14" s="1"/>
  <c r="GT96" i="14" s="1"/>
  <c r="GU97" i="14" s="1"/>
  <c r="GV98" i="14" s="1"/>
  <c r="GW99" i="14" s="1"/>
  <c r="GX100" i="14" s="1"/>
  <c r="GT83" i="14"/>
  <c r="GU84" i="14" s="1"/>
  <c r="GV85" i="14" s="1"/>
  <c r="GW86" i="14" s="1"/>
  <c r="GX87" i="14" s="1"/>
  <c r="GA63" i="14"/>
  <c r="GB64" i="14" s="1"/>
  <c r="GC65" i="14" s="1"/>
  <c r="GD66" i="14" s="1"/>
  <c r="GE67" i="14" s="1"/>
  <c r="GF68" i="14" s="1"/>
  <c r="GG69" i="14" s="1"/>
  <c r="GH70" i="14" s="1"/>
  <c r="GI71" i="14" s="1"/>
  <c r="GJ72" i="14" s="1"/>
  <c r="GK73" i="14" s="1"/>
  <c r="GL74" i="14" s="1"/>
  <c r="GM75" i="14" s="1"/>
  <c r="GN76" i="14" s="1"/>
  <c r="GO77" i="14" s="1"/>
  <c r="GP78" i="14" s="1"/>
  <c r="GQ79" i="14" s="1"/>
  <c r="GR80" i="14" s="1"/>
  <c r="GS81" i="14" s="1"/>
  <c r="GT82" i="14" s="1"/>
  <c r="GU83" i="14" l="1"/>
  <c r="GV84" i="14" s="1"/>
  <c r="GW85" i="14" s="1"/>
  <c r="GX86" i="14" s="1"/>
  <c r="DP11" i="14"/>
  <c r="DK8" i="14"/>
  <c r="DJ112" i="14"/>
  <c r="DJ110" i="14" s="1"/>
  <c r="DJ113" i="14"/>
  <c r="DK59" i="14"/>
  <c r="DJ115" i="14"/>
  <c r="GB63" i="14"/>
  <c r="GC64" i="14" s="1"/>
  <c r="GD65" i="14" s="1"/>
  <c r="GE66" i="14" s="1"/>
  <c r="GF67" i="14" s="1"/>
  <c r="GG68" i="14" s="1"/>
  <c r="GH69" i="14" s="1"/>
  <c r="GI70" i="14" s="1"/>
  <c r="GJ71" i="14" s="1"/>
  <c r="GK72" i="14" s="1"/>
  <c r="GL73" i="14" s="1"/>
  <c r="GM74" i="14" s="1"/>
  <c r="GN75" i="14" s="1"/>
  <c r="GO76" i="14" s="1"/>
  <c r="GP77" i="14" s="1"/>
  <c r="GQ78" i="14" s="1"/>
  <c r="GR79" i="14" s="1"/>
  <c r="GS80" i="14" s="1"/>
  <c r="GT81" i="14" s="1"/>
  <c r="GU82" i="14" s="1"/>
  <c r="DP62" i="14"/>
  <c r="DO115" i="14"/>
  <c r="DQ12" i="14" l="1"/>
  <c r="GV83" i="14"/>
  <c r="GW84" i="14" s="1"/>
  <c r="GX85" i="14" s="1"/>
  <c r="DL60" i="14"/>
  <c r="DK115" i="14"/>
  <c r="DL9" i="14"/>
  <c r="DK112" i="14"/>
  <c r="DK110" i="14" s="1"/>
  <c r="DK113" i="14"/>
  <c r="DQ63" i="14"/>
  <c r="DM61" i="14" l="1"/>
  <c r="DL115" i="14"/>
  <c r="DR64" i="14"/>
  <c r="DM10" i="14"/>
  <c r="DL112" i="14"/>
  <c r="DL110" i="14" s="1"/>
  <c r="DL113" i="14"/>
  <c r="DR13" i="14"/>
  <c r="DS14" i="14" l="1"/>
  <c r="DN11" i="14"/>
  <c r="DM113" i="14"/>
  <c r="DM112" i="14"/>
  <c r="DM110" i="14" s="1"/>
  <c r="DS65" i="14"/>
  <c r="DN62" i="14"/>
  <c r="DM115" i="14"/>
  <c r="DO63" i="14" l="1"/>
  <c r="DN116" i="14"/>
  <c r="DT66" i="14"/>
  <c r="DO12" i="14"/>
  <c r="DN112" i="14"/>
  <c r="DN110" i="14" s="1"/>
  <c r="DN113" i="14"/>
  <c r="DT15" i="14"/>
  <c r="DU16" i="14" s="1"/>
  <c r="DV17" i="14" l="1"/>
  <c r="DP13" i="14"/>
  <c r="DO113" i="14"/>
  <c r="DO112" i="14"/>
  <c r="DO110" i="14" s="1"/>
  <c r="DU67" i="14"/>
  <c r="DP64" i="14"/>
  <c r="DO116" i="14"/>
  <c r="DQ65" i="14" l="1"/>
  <c r="DP116" i="14"/>
  <c r="DV68" i="14"/>
  <c r="DQ14" i="14"/>
  <c r="DP113" i="14"/>
  <c r="DP112" i="14"/>
  <c r="DP110" i="14" s="1"/>
  <c r="DW18" i="14"/>
  <c r="DX19" i="14" l="1"/>
  <c r="DR15" i="14"/>
  <c r="DQ113" i="14"/>
  <c r="DQ112" i="14"/>
  <c r="DQ110" i="14" s="1"/>
  <c r="DW69" i="14"/>
  <c r="DR66" i="14"/>
  <c r="DQ116" i="14"/>
  <c r="DS67" i="14" l="1"/>
  <c r="DR116" i="14"/>
  <c r="DX70" i="14"/>
  <c r="DS16" i="14"/>
  <c r="DR112" i="14"/>
  <c r="DR110" i="14" s="1"/>
  <c r="DR113" i="14"/>
  <c r="DY20" i="14"/>
  <c r="DZ21" i="14" l="1"/>
  <c r="DT2" i="14"/>
  <c r="DT17" i="14"/>
  <c r="DS112" i="14"/>
  <c r="DS110" i="14" s="1"/>
  <c r="DS113" i="14"/>
  <c r="DY71" i="14"/>
  <c r="DT68" i="14"/>
  <c r="DS116" i="14"/>
  <c r="DZ72" i="14" l="1"/>
  <c r="DU18" i="14"/>
  <c r="DU2" i="14"/>
  <c r="DU69" i="14"/>
  <c r="DT116" i="14"/>
  <c r="DU3" i="14"/>
  <c r="DV4" i="14" s="1"/>
  <c r="DW5" i="14" s="1"/>
  <c r="DX6" i="14" s="1"/>
  <c r="DY7" i="14" s="1"/>
  <c r="DZ8" i="14" s="1"/>
  <c r="EA9" i="14" s="1"/>
  <c r="EB10" i="14" s="1"/>
  <c r="EC11" i="14" s="1"/>
  <c r="ED12" i="14" s="1"/>
  <c r="EE13" i="14" s="1"/>
  <c r="EF14" i="14" s="1"/>
  <c r="EG15" i="14" s="1"/>
  <c r="EH16" i="14" s="1"/>
  <c r="DT112" i="14"/>
  <c r="DT110" i="14" s="1"/>
  <c r="DT113" i="14"/>
  <c r="EA22" i="14"/>
  <c r="EB23" i="14" l="1"/>
  <c r="EI17" i="14"/>
  <c r="EJ18" i="14" s="1"/>
  <c r="EK19" i="14" s="1"/>
  <c r="EL20" i="14" s="1"/>
  <c r="EM21" i="14" s="1"/>
  <c r="EN22" i="14" s="1"/>
  <c r="DV70" i="14"/>
  <c r="DU116" i="14"/>
  <c r="DV19" i="14"/>
  <c r="DV2" i="14"/>
  <c r="DU112" i="14"/>
  <c r="DU110" i="14" s="1"/>
  <c r="DV3" i="14"/>
  <c r="DW4" i="14" s="1"/>
  <c r="DX5" i="14" s="1"/>
  <c r="DY6" i="14" s="1"/>
  <c r="DZ7" i="14" s="1"/>
  <c r="EA8" i="14" s="1"/>
  <c r="EB9" i="14" s="1"/>
  <c r="EC10" i="14" s="1"/>
  <c r="ED11" i="14" s="1"/>
  <c r="EE12" i="14" s="1"/>
  <c r="EF13" i="14" s="1"/>
  <c r="EG14" i="14" s="1"/>
  <c r="EH15" i="14" s="1"/>
  <c r="EI16" i="14" s="1"/>
  <c r="DU113" i="14"/>
  <c r="EA73" i="14"/>
  <c r="EJ17" i="14" l="1"/>
  <c r="EK18" i="14" s="1"/>
  <c r="EL19" i="14" s="1"/>
  <c r="EM20" i="14" s="1"/>
  <c r="EN21" i="14" s="1"/>
  <c r="EO22" i="14" s="1"/>
  <c r="DV112" i="14"/>
  <c r="DV110" i="14" s="1"/>
  <c r="DW3" i="14"/>
  <c r="DX4" i="14" s="1"/>
  <c r="DY5" i="14" s="1"/>
  <c r="DZ6" i="14" s="1"/>
  <c r="EA7" i="14" s="1"/>
  <c r="EB8" i="14" s="1"/>
  <c r="EC9" i="14" s="1"/>
  <c r="ED10" i="14" s="1"/>
  <c r="EE11" i="14" s="1"/>
  <c r="EF12" i="14" s="1"/>
  <c r="EG13" i="14" s="1"/>
  <c r="EH14" i="14" s="1"/>
  <c r="EI15" i="14" s="1"/>
  <c r="EJ16" i="14" s="1"/>
  <c r="DV113" i="14"/>
  <c r="DW20" i="14"/>
  <c r="DW2" i="14"/>
  <c r="DW71" i="14"/>
  <c r="DV116" i="14"/>
  <c r="EO23" i="14"/>
  <c r="EP24" i="14" s="1"/>
  <c r="EQ25" i="14" s="1"/>
  <c r="ER26" i="14" s="1"/>
  <c r="ES27" i="14" s="1"/>
  <c r="ET28" i="14" s="1"/>
  <c r="EU29" i="14" s="1"/>
  <c r="EV30" i="14" s="1"/>
  <c r="EW31" i="14" s="1"/>
  <c r="EX32" i="14" s="1"/>
  <c r="EY33" i="14" s="1"/>
  <c r="EZ34" i="14" s="1"/>
  <c r="FA35" i="14" s="1"/>
  <c r="FB36" i="14" s="1"/>
  <c r="FC37" i="14" s="1"/>
  <c r="FD38" i="14" s="1"/>
  <c r="FE39" i="14" s="1"/>
  <c r="FF40" i="14" s="1"/>
  <c r="FG41" i="14" s="1"/>
  <c r="FH42" i="14" s="1"/>
  <c r="EB74" i="14"/>
  <c r="EC24" i="14"/>
  <c r="EC75" i="14" l="1"/>
  <c r="DX72" i="14"/>
  <c r="DW116" i="14"/>
  <c r="EK17" i="14"/>
  <c r="EL18" i="14" s="1"/>
  <c r="EM19" i="14" s="1"/>
  <c r="EN20" i="14" s="1"/>
  <c r="EO21" i="14" s="1"/>
  <c r="EP22" i="14" s="1"/>
  <c r="DW112" i="14"/>
  <c r="DW110" i="14" s="1"/>
  <c r="DX3" i="14"/>
  <c r="DY4" i="14" s="1"/>
  <c r="DZ5" i="14" s="1"/>
  <c r="EA6" i="14" s="1"/>
  <c r="EB7" i="14" s="1"/>
  <c r="EC8" i="14" s="1"/>
  <c r="ED9" i="14" s="1"/>
  <c r="EE10" i="14" s="1"/>
  <c r="EF11" i="14" s="1"/>
  <c r="EG12" i="14" s="1"/>
  <c r="EH13" i="14" s="1"/>
  <c r="EI14" i="14" s="1"/>
  <c r="EJ15" i="14" s="1"/>
  <c r="EK16" i="14" s="1"/>
  <c r="DW113" i="14"/>
  <c r="DX21" i="14"/>
  <c r="DX2" i="14"/>
  <c r="FI43" i="14"/>
  <c r="FJ44" i="14" s="1"/>
  <c r="FK45" i="14" s="1"/>
  <c r="FL46" i="14" s="1"/>
  <c r="FM47" i="14" s="1"/>
  <c r="FN48" i="14" s="1"/>
  <c r="FO49" i="14" s="1"/>
  <c r="FP50" i="14" s="1"/>
  <c r="FQ51" i="14" s="1"/>
  <c r="FR52" i="14" s="1"/>
  <c r="FS53" i="14" s="1"/>
  <c r="FT54" i="14" s="1"/>
  <c r="FU55" i="14" s="1"/>
  <c r="FV56" i="14" s="1"/>
  <c r="FW57" i="14" s="1"/>
  <c r="FX58" i="14" s="1"/>
  <c r="FY59" i="14" s="1"/>
  <c r="FZ60" i="14" s="1"/>
  <c r="GA61" i="14" s="1"/>
  <c r="GB62" i="14" s="1"/>
  <c r="ED25" i="14"/>
  <c r="EP23" i="14"/>
  <c r="EQ24" i="14" s="1"/>
  <c r="ER25" i="14" s="1"/>
  <c r="ES26" i="14" s="1"/>
  <c r="ET27" i="14" s="1"/>
  <c r="EU28" i="14" s="1"/>
  <c r="EV29" i="14" s="1"/>
  <c r="EW30" i="14" s="1"/>
  <c r="EX31" i="14" s="1"/>
  <c r="EY32" i="14" s="1"/>
  <c r="EZ33" i="14" s="1"/>
  <c r="FA34" i="14" s="1"/>
  <c r="FB35" i="14" s="1"/>
  <c r="FC36" i="14" s="1"/>
  <c r="FD37" i="14" s="1"/>
  <c r="FE38" i="14" s="1"/>
  <c r="FF39" i="14" s="1"/>
  <c r="FG40" i="14" s="1"/>
  <c r="FH41" i="14" s="1"/>
  <c r="FI42" i="14" s="1"/>
  <c r="GC63" i="14" l="1"/>
  <c r="GD64" i="14" s="1"/>
  <c r="GE65" i="14" s="1"/>
  <c r="GF66" i="14" s="1"/>
  <c r="GG67" i="14" s="1"/>
  <c r="GH68" i="14" s="1"/>
  <c r="GI69" i="14" s="1"/>
  <c r="GJ70" i="14" s="1"/>
  <c r="GK71" i="14" s="1"/>
  <c r="GL72" i="14" s="1"/>
  <c r="GM73" i="14" s="1"/>
  <c r="GN74" i="14" s="1"/>
  <c r="GO75" i="14" s="1"/>
  <c r="GP76" i="14" s="1"/>
  <c r="GQ77" i="14" s="1"/>
  <c r="GR78" i="14" s="1"/>
  <c r="GS79" i="14" s="1"/>
  <c r="GT80" i="14" s="1"/>
  <c r="GU81" i="14" s="1"/>
  <c r="GV82" i="14" s="1"/>
  <c r="EL17" i="14"/>
  <c r="EM18" i="14" s="1"/>
  <c r="EN19" i="14" s="1"/>
  <c r="EO20" i="14" s="1"/>
  <c r="EP21" i="14" s="1"/>
  <c r="EQ22" i="14" s="1"/>
  <c r="DX112" i="14"/>
  <c r="DX110" i="14" s="1"/>
  <c r="DY3" i="14"/>
  <c r="DZ4" i="14" s="1"/>
  <c r="EA5" i="14" s="1"/>
  <c r="EB6" i="14" s="1"/>
  <c r="EC7" i="14" s="1"/>
  <c r="ED8" i="14" s="1"/>
  <c r="EE9" i="14" s="1"/>
  <c r="EF10" i="14" s="1"/>
  <c r="EG11" i="14" s="1"/>
  <c r="EH12" i="14" s="1"/>
  <c r="EI13" i="14" s="1"/>
  <c r="EJ14" i="14" s="1"/>
  <c r="EK15" i="14" s="1"/>
  <c r="EL16" i="14" s="1"/>
  <c r="DX113" i="14"/>
  <c r="EQ23" i="14"/>
  <c r="ER24" i="14" s="1"/>
  <c r="ES25" i="14" s="1"/>
  <c r="ET26" i="14" s="1"/>
  <c r="EU27" i="14" s="1"/>
  <c r="EV28" i="14" s="1"/>
  <c r="EW29" i="14" s="1"/>
  <c r="EX30" i="14" s="1"/>
  <c r="EY31" i="14" s="1"/>
  <c r="EZ32" i="14" s="1"/>
  <c r="FA33" i="14" s="1"/>
  <c r="FB34" i="14" s="1"/>
  <c r="FC35" i="14" s="1"/>
  <c r="FD36" i="14" s="1"/>
  <c r="FE37" i="14" s="1"/>
  <c r="FF38" i="14" s="1"/>
  <c r="FG39" i="14" s="1"/>
  <c r="FH40" i="14" s="1"/>
  <c r="FI41" i="14" s="1"/>
  <c r="FJ42" i="14" s="1"/>
  <c r="FJ43" i="14"/>
  <c r="FK44" i="14" s="1"/>
  <c r="FL45" i="14" s="1"/>
  <c r="FM46" i="14" s="1"/>
  <c r="FN47" i="14" s="1"/>
  <c r="FO48" i="14" s="1"/>
  <c r="FP49" i="14" s="1"/>
  <c r="FQ50" i="14" s="1"/>
  <c r="FR51" i="14" s="1"/>
  <c r="FS52" i="14" s="1"/>
  <c r="FT53" i="14" s="1"/>
  <c r="FU54" i="14" s="1"/>
  <c r="FV55" i="14" s="1"/>
  <c r="FW56" i="14" s="1"/>
  <c r="FX57" i="14" s="1"/>
  <c r="FY58" i="14" s="1"/>
  <c r="FZ59" i="14" s="1"/>
  <c r="GA60" i="14" s="1"/>
  <c r="GB61" i="14" s="1"/>
  <c r="GC62" i="14" s="1"/>
  <c r="DY22" i="14"/>
  <c r="DY2" i="14"/>
  <c r="DY73" i="14"/>
  <c r="DX116" i="14"/>
  <c r="EE26" i="14"/>
  <c r="ED76" i="14"/>
  <c r="GD63" i="14" l="1"/>
  <c r="GE64" i="14" s="1"/>
  <c r="GF65" i="14" s="1"/>
  <c r="GG66" i="14" s="1"/>
  <c r="GH67" i="14" s="1"/>
  <c r="GI68" i="14" s="1"/>
  <c r="GJ69" i="14" s="1"/>
  <c r="GK70" i="14" s="1"/>
  <c r="GL71" i="14" s="1"/>
  <c r="GM72" i="14" s="1"/>
  <c r="GN73" i="14" s="1"/>
  <c r="GO74" i="14" s="1"/>
  <c r="GP75" i="14" s="1"/>
  <c r="GQ76" i="14" s="1"/>
  <c r="GR77" i="14" s="1"/>
  <c r="GS78" i="14" s="1"/>
  <c r="GT79" i="14" s="1"/>
  <c r="GU80" i="14" s="1"/>
  <c r="GV81" i="14" s="1"/>
  <c r="GW82" i="14" s="1"/>
  <c r="FK43" i="14"/>
  <c r="FL44" i="14" s="1"/>
  <c r="FM45" i="14" s="1"/>
  <c r="FN46" i="14" s="1"/>
  <c r="FO47" i="14" s="1"/>
  <c r="FP48" i="14" s="1"/>
  <c r="FQ49" i="14" s="1"/>
  <c r="FR50" i="14" s="1"/>
  <c r="FS51" i="14" s="1"/>
  <c r="FT52" i="14" s="1"/>
  <c r="FU53" i="14" s="1"/>
  <c r="FV54" i="14" s="1"/>
  <c r="FW55" i="14" s="1"/>
  <c r="FX56" i="14" s="1"/>
  <c r="FY57" i="14" s="1"/>
  <c r="FZ58" i="14" s="1"/>
  <c r="GA59" i="14" s="1"/>
  <c r="GB60" i="14" s="1"/>
  <c r="GC61" i="14" s="1"/>
  <c r="GD62" i="14" s="1"/>
  <c r="ER23" i="14"/>
  <c r="ES24" i="14" s="1"/>
  <c r="ET25" i="14" s="1"/>
  <c r="EU26" i="14" s="1"/>
  <c r="EV27" i="14" s="1"/>
  <c r="EW28" i="14" s="1"/>
  <c r="EX29" i="14" s="1"/>
  <c r="EY30" i="14" s="1"/>
  <c r="EZ31" i="14" s="1"/>
  <c r="FA32" i="14" s="1"/>
  <c r="FB33" i="14" s="1"/>
  <c r="FC34" i="14" s="1"/>
  <c r="FD35" i="14" s="1"/>
  <c r="FE36" i="14" s="1"/>
  <c r="FF37" i="14" s="1"/>
  <c r="FG38" i="14" s="1"/>
  <c r="FH39" i="14" s="1"/>
  <c r="FI40" i="14" s="1"/>
  <c r="FJ41" i="14" s="1"/>
  <c r="FK42" i="14" s="1"/>
  <c r="DZ23" i="14"/>
  <c r="DY114" i="14"/>
  <c r="DZ2" i="14"/>
  <c r="EE77" i="14"/>
  <c r="EM17" i="14"/>
  <c r="EN18" i="14" s="1"/>
  <c r="EO19" i="14" s="1"/>
  <c r="EP20" i="14" s="1"/>
  <c r="EQ21" i="14" s="1"/>
  <c r="ER22" i="14" s="1"/>
  <c r="EF27" i="14"/>
  <c r="DZ74" i="14"/>
  <c r="DY116" i="14"/>
  <c r="DZ3" i="14"/>
  <c r="EA4" i="14" s="1"/>
  <c r="EB5" i="14" s="1"/>
  <c r="EC6" i="14" s="1"/>
  <c r="ED7" i="14" s="1"/>
  <c r="EE8" i="14" s="1"/>
  <c r="EF9" i="14" s="1"/>
  <c r="EG10" i="14" s="1"/>
  <c r="EH11" i="14" s="1"/>
  <c r="EI12" i="14" s="1"/>
  <c r="EJ13" i="14" s="1"/>
  <c r="EK14" i="14" s="1"/>
  <c r="EL15" i="14" s="1"/>
  <c r="EM16" i="14" s="1"/>
  <c r="DY112" i="14"/>
  <c r="DY110" i="14" s="1"/>
  <c r="DY113" i="14"/>
  <c r="GW83" i="14"/>
  <c r="GX84" i="14" s="1"/>
  <c r="EF78" i="14" l="1"/>
  <c r="EA75" i="14"/>
  <c r="DZ116" i="14"/>
  <c r="GE63" i="14"/>
  <c r="GF64" i="14" s="1"/>
  <c r="GG65" i="14" s="1"/>
  <c r="GH66" i="14" s="1"/>
  <c r="GI67" i="14" s="1"/>
  <c r="GJ68" i="14" s="1"/>
  <c r="GK69" i="14" s="1"/>
  <c r="GL70" i="14" s="1"/>
  <c r="GM71" i="14" s="1"/>
  <c r="GN72" i="14" s="1"/>
  <c r="GO73" i="14" s="1"/>
  <c r="GP74" i="14" s="1"/>
  <c r="GQ75" i="14" s="1"/>
  <c r="GR76" i="14" s="1"/>
  <c r="GS77" i="14" s="1"/>
  <c r="GT78" i="14" s="1"/>
  <c r="GU79" i="14" s="1"/>
  <c r="GV80" i="14" s="1"/>
  <c r="GW81" i="14" s="1"/>
  <c r="GX82" i="14" s="1"/>
  <c r="DZ112" i="14"/>
  <c r="DZ110" i="14" s="1"/>
  <c r="EA3" i="14"/>
  <c r="EB4" i="14" s="1"/>
  <c r="EC5" i="14" s="1"/>
  <c r="ED6" i="14" s="1"/>
  <c r="EE7" i="14" s="1"/>
  <c r="EF8" i="14" s="1"/>
  <c r="EG9" i="14" s="1"/>
  <c r="EH10" i="14" s="1"/>
  <c r="EI11" i="14" s="1"/>
  <c r="EJ12" i="14" s="1"/>
  <c r="EK13" i="14" s="1"/>
  <c r="EL14" i="14" s="1"/>
  <c r="EM15" i="14" s="1"/>
  <c r="EN16" i="14" s="1"/>
  <c r="DZ113" i="14"/>
  <c r="EN17" i="14"/>
  <c r="EO18" i="14" s="1"/>
  <c r="EP19" i="14" s="1"/>
  <c r="EQ20" i="14" s="1"/>
  <c r="ER21" i="14" s="1"/>
  <c r="ES22" i="14" s="1"/>
  <c r="EA24" i="14"/>
  <c r="DZ114" i="14"/>
  <c r="EA2" i="14"/>
  <c r="FL43" i="14"/>
  <c r="FM44" i="14" s="1"/>
  <c r="FN45" i="14" s="1"/>
  <c r="FO46" i="14" s="1"/>
  <c r="FP47" i="14" s="1"/>
  <c r="FQ48" i="14" s="1"/>
  <c r="FR49" i="14" s="1"/>
  <c r="FS50" i="14" s="1"/>
  <c r="FT51" i="14" s="1"/>
  <c r="FU52" i="14" s="1"/>
  <c r="FV53" i="14" s="1"/>
  <c r="FW54" i="14" s="1"/>
  <c r="FX55" i="14" s="1"/>
  <c r="FY56" i="14" s="1"/>
  <c r="FZ57" i="14" s="1"/>
  <c r="GA58" i="14" s="1"/>
  <c r="GB59" i="14" s="1"/>
  <c r="GC60" i="14" s="1"/>
  <c r="GD61" i="14" s="1"/>
  <c r="GE62" i="14" s="1"/>
  <c r="EG28" i="14"/>
  <c r="ES23" i="14"/>
  <c r="ET24" i="14" s="1"/>
  <c r="EU25" i="14" s="1"/>
  <c r="EV26" i="14" s="1"/>
  <c r="EW27" i="14" s="1"/>
  <c r="EX28" i="14" s="1"/>
  <c r="EY29" i="14" s="1"/>
  <c r="EZ30" i="14" s="1"/>
  <c r="FA31" i="14" s="1"/>
  <c r="FB32" i="14" s="1"/>
  <c r="FC33" i="14" s="1"/>
  <c r="FD34" i="14" s="1"/>
  <c r="FE35" i="14" s="1"/>
  <c r="FF36" i="14" s="1"/>
  <c r="FG37" i="14" s="1"/>
  <c r="FH38" i="14" s="1"/>
  <c r="FI39" i="14" s="1"/>
  <c r="FJ40" i="14" s="1"/>
  <c r="FK41" i="14" s="1"/>
  <c r="FL42" i="14" s="1"/>
  <c r="GX83" i="14"/>
  <c r="ET23" i="14" l="1"/>
  <c r="EU24" i="14" s="1"/>
  <c r="EV25" i="14" s="1"/>
  <c r="EW26" i="14" s="1"/>
  <c r="EX27" i="14" s="1"/>
  <c r="EY28" i="14" s="1"/>
  <c r="EZ29" i="14" s="1"/>
  <c r="FA30" i="14" s="1"/>
  <c r="FB31" i="14" s="1"/>
  <c r="FC32" i="14" s="1"/>
  <c r="FD33" i="14" s="1"/>
  <c r="FE34" i="14" s="1"/>
  <c r="FF35" i="14" s="1"/>
  <c r="FG36" i="14" s="1"/>
  <c r="FH37" i="14" s="1"/>
  <c r="FI38" i="14" s="1"/>
  <c r="FJ39" i="14" s="1"/>
  <c r="FK40" i="14" s="1"/>
  <c r="FL41" i="14" s="1"/>
  <c r="FM42" i="14" s="1"/>
  <c r="EO17" i="14"/>
  <c r="EP18" i="14" s="1"/>
  <c r="EQ19" i="14" s="1"/>
  <c r="ER20" i="14" s="1"/>
  <c r="ES21" i="14" s="1"/>
  <c r="ET22" i="14" s="1"/>
  <c r="FM43" i="14"/>
  <c r="FN44" i="14" s="1"/>
  <c r="FO45" i="14" s="1"/>
  <c r="FP46" i="14" s="1"/>
  <c r="FQ47" i="14" s="1"/>
  <c r="FR48" i="14" s="1"/>
  <c r="FS49" i="14" s="1"/>
  <c r="FT50" i="14" s="1"/>
  <c r="FU51" i="14" s="1"/>
  <c r="FV52" i="14" s="1"/>
  <c r="FW53" i="14" s="1"/>
  <c r="FX54" i="14" s="1"/>
  <c r="FY55" i="14" s="1"/>
  <c r="FZ56" i="14" s="1"/>
  <c r="GA57" i="14" s="1"/>
  <c r="GB58" i="14" s="1"/>
  <c r="GC59" i="14" s="1"/>
  <c r="GD60" i="14" s="1"/>
  <c r="GE61" i="14" s="1"/>
  <c r="GF62" i="14" s="1"/>
  <c r="EB76" i="14"/>
  <c r="EA116" i="14"/>
  <c r="EH29" i="14"/>
  <c r="GF63" i="14"/>
  <c r="GG64" i="14" s="1"/>
  <c r="GH65" i="14" s="1"/>
  <c r="GI66" i="14" s="1"/>
  <c r="GJ67" i="14" s="1"/>
  <c r="GK68" i="14" s="1"/>
  <c r="GL69" i="14" s="1"/>
  <c r="GM70" i="14" s="1"/>
  <c r="GN71" i="14" s="1"/>
  <c r="GO72" i="14" s="1"/>
  <c r="GP73" i="14" s="1"/>
  <c r="GQ74" i="14" s="1"/>
  <c r="GR75" i="14" s="1"/>
  <c r="GS76" i="14" s="1"/>
  <c r="GT77" i="14" s="1"/>
  <c r="GU78" i="14" s="1"/>
  <c r="GV79" i="14" s="1"/>
  <c r="GW80" i="14" s="1"/>
  <c r="GX81" i="14" s="1"/>
  <c r="EB25" i="14"/>
  <c r="EA114" i="14"/>
  <c r="EB2" i="14"/>
  <c r="EA113" i="14"/>
  <c r="EB3" i="14"/>
  <c r="EC4" i="14" s="1"/>
  <c r="ED5" i="14" s="1"/>
  <c r="EE6" i="14" s="1"/>
  <c r="EF7" i="14" s="1"/>
  <c r="EG8" i="14" s="1"/>
  <c r="EH9" i="14" s="1"/>
  <c r="EI10" i="14" s="1"/>
  <c r="EJ11" i="14" s="1"/>
  <c r="EK12" i="14" s="1"/>
  <c r="EL13" i="14" s="1"/>
  <c r="EM14" i="14" s="1"/>
  <c r="EN15" i="14" s="1"/>
  <c r="EO16" i="14" s="1"/>
  <c r="EA112" i="14"/>
  <c r="EA110" i="14" s="1"/>
  <c r="EG79" i="14"/>
  <c r="EP17" i="14" l="1"/>
  <c r="EQ18" i="14" s="1"/>
  <c r="ER19" i="14" s="1"/>
  <c r="ES20" i="14" s="1"/>
  <c r="ET21" i="14" s="1"/>
  <c r="EU22" i="14" s="1"/>
  <c r="EH80" i="14"/>
  <c r="EU23" i="14"/>
  <c r="EV24" i="14" s="1"/>
  <c r="EW25" i="14" s="1"/>
  <c r="EX26" i="14" s="1"/>
  <c r="EY27" i="14" s="1"/>
  <c r="EZ28" i="14" s="1"/>
  <c r="FA29" i="14" s="1"/>
  <c r="FB30" i="14" s="1"/>
  <c r="FC31" i="14" s="1"/>
  <c r="FD32" i="14" s="1"/>
  <c r="FE33" i="14" s="1"/>
  <c r="FF34" i="14" s="1"/>
  <c r="FG35" i="14" s="1"/>
  <c r="FH36" i="14" s="1"/>
  <c r="FI37" i="14" s="1"/>
  <c r="FJ38" i="14" s="1"/>
  <c r="FK39" i="14" s="1"/>
  <c r="FL40" i="14" s="1"/>
  <c r="FM41" i="14" s="1"/>
  <c r="FN42" i="14" s="1"/>
  <c r="EC77" i="14"/>
  <c r="EB116" i="14"/>
  <c r="EI30" i="14"/>
  <c r="EB112" i="14"/>
  <c r="EB110" i="14" s="1"/>
  <c r="EC3" i="14"/>
  <c r="ED4" i="14" s="1"/>
  <c r="EE5" i="14" s="1"/>
  <c r="EF6" i="14" s="1"/>
  <c r="EG7" i="14" s="1"/>
  <c r="EH8" i="14" s="1"/>
  <c r="EI9" i="14" s="1"/>
  <c r="EJ10" i="14" s="1"/>
  <c r="EK11" i="14" s="1"/>
  <c r="EL12" i="14" s="1"/>
  <c r="EM13" i="14" s="1"/>
  <c r="EN14" i="14" s="1"/>
  <c r="EO15" i="14" s="1"/>
  <c r="EP16" i="14" s="1"/>
  <c r="EB113" i="14"/>
  <c r="GG63" i="14"/>
  <c r="GH64" i="14" s="1"/>
  <c r="GI65" i="14" s="1"/>
  <c r="GJ66" i="14" s="1"/>
  <c r="GK67" i="14" s="1"/>
  <c r="GL68" i="14" s="1"/>
  <c r="GM69" i="14" s="1"/>
  <c r="GN70" i="14" s="1"/>
  <c r="GO71" i="14" s="1"/>
  <c r="GP72" i="14" s="1"/>
  <c r="GQ73" i="14" s="1"/>
  <c r="GR74" i="14" s="1"/>
  <c r="GS75" i="14" s="1"/>
  <c r="GT76" i="14" s="1"/>
  <c r="GU77" i="14" s="1"/>
  <c r="GV78" i="14" s="1"/>
  <c r="GW79" i="14" s="1"/>
  <c r="GX80" i="14" s="1"/>
  <c r="EC26" i="14"/>
  <c r="EB114" i="14"/>
  <c r="EC2" i="14"/>
  <c r="FN43" i="14"/>
  <c r="FO44" i="14" s="1"/>
  <c r="FP45" i="14" s="1"/>
  <c r="FQ46" i="14" s="1"/>
  <c r="FR47" i="14" s="1"/>
  <c r="FS48" i="14" s="1"/>
  <c r="FT49" i="14" s="1"/>
  <c r="FU50" i="14" s="1"/>
  <c r="FV51" i="14" s="1"/>
  <c r="FW52" i="14" s="1"/>
  <c r="FX53" i="14" s="1"/>
  <c r="FY54" i="14" s="1"/>
  <c r="FZ55" i="14" s="1"/>
  <c r="GA56" i="14" s="1"/>
  <c r="GB57" i="14" s="1"/>
  <c r="GC58" i="14" s="1"/>
  <c r="GD59" i="14" s="1"/>
  <c r="GE60" i="14" s="1"/>
  <c r="GF61" i="14" s="1"/>
  <c r="GG62" i="14" s="1"/>
  <c r="EJ31" i="14" l="1"/>
  <c r="ED27" i="14"/>
  <c r="ED2" i="14"/>
  <c r="EC114" i="14"/>
  <c r="EC113" i="14"/>
  <c r="EC112" i="14"/>
  <c r="EC110" i="14" s="1"/>
  <c r="ED3" i="14"/>
  <c r="EE4" i="14" s="1"/>
  <c r="EF5" i="14" s="1"/>
  <c r="EG6" i="14" s="1"/>
  <c r="EH7" i="14" s="1"/>
  <c r="EI8" i="14" s="1"/>
  <c r="EJ9" i="14" s="1"/>
  <c r="EK10" i="14" s="1"/>
  <c r="EL11" i="14" s="1"/>
  <c r="EM12" i="14" s="1"/>
  <c r="EN13" i="14" s="1"/>
  <c r="EO14" i="14" s="1"/>
  <c r="EP15" i="14" s="1"/>
  <c r="EQ16" i="14" s="1"/>
  <c r="FO43" i="14"/>
  <c r="FP44" i="14" s="1"/>
  <c r="FQ45" i="14" s="1"/>
  <c r="FR46" i="14" s="1"/>
  <c r="FS47" i="14" s="1"/>
  <c r="FT48" i="14" s="1"/>
  <c r="FU49" i="14" s="1"/>
  <c r="FV50" i="14" s="1"/>
  <c r="FW51" i="14" s="1"/>
  <c r="FX52" i="14" s="1"/>
  <c r="FY53" i="14" s="1"/>
  <c r="FZ54" i="14" s="1"/>
  <c r="GA55" i="14" s="1"/>
  <c r="GB56" i="14" s="1"/>
  <c r="GC57" i="14" s="1"/>
  <c r="GD58" i="14" s="1"/>
  <c r="GE59" i="14" s="1"/>
  <c r="GF60" i="14" s="1"/>
  <c r="GG61" i="14" s="1"/>
  <c r="GH62" i="14" s="1"/>
  <c r="EI81" i="14"/>
  <c r="EH116" i="14"/>
  <c r="GH63" i="14"/>
  <c r="GI64" i="14" s="1"/>
  <c r="GJ65" i="14" s="1"/>
  <c r="GK66" i="14" s="1"/>
  <c r="GL67" i="14" s="1"/>
  <c r="GM68" i="14" s="1"/>
  <c r="GN69" i="14" s="1"/>
  <c r="GO70" i="14" s="1"/>
  <c r="GP71" i="14" s="1"/>
  <c r="GQ72" i="14" s="1"/>
  <c r="GR73" i="14" s="1"/>
  <c r="GS74" i="14" s="1"/>
  <c r="GT75" i="14" s="1"/>
  <c r="GU76" i="14" s="1"/>
  <c r="GV77" i="14" s="1"/>
  <c r="GW78" i="14" s="1"/>
  <c r="GX79" i="14" s="1"/>
  <c r="ED78" i="14"/>
  <c r="EC116" i="14"/>
  <c r="EV23" i="14"/>
  <c r="EW24" i="14" s="1"/>
  <c r="EX25" i="14" s="1"/>
  <c r="EY26" i="14" s="1"/>
  <c r="EZ27" i="14" s="1"/>
  <c r="FA28" i="14" s="1"/>
  <c r="FB29" i="14" s="1"/>
  <c r="FC30" i="14" s="1"/>
  <c r="FD31" i="14" s="1"/>
  <c r="FE32" i="14" s="1"/>
  <c r="FF33" i="14" s="1"/>
  <c r="FG34" i="14" s="1"/>
  <c r="FH35" i="14" s="1"/>
  <c r="FI36" i="14" s="1"/>
  <c r="FJ37" i="14" s="1"/>
  <c r="FK38" i="14" s="1"/>
  <c r="FL39" i="14" s="1"/>
  <c r="FM40" i="14" s="1"/>
  <c r="FN41" i="14" s="1"/>
  <c r="FO42" i="14" s="1"/>
  <c r="EU114" i="14"/>
  <c r="EQ17" i="14"/>
  <c r="ER18" i="14" s="1"/>
  <c r="ES19" i="14" s="1"/>
  <c r="ET20" i="14" s="1"/>
  <c r="EU21" i="14" s="1"/>
  <c r="EV22" i="14" s="1"/>
  <c r="GI63" i="14" l="1"/>
  <c r="GJ64" i="14" s="1"/>
  <c r="GK65" i="14" s="1"/>
  <c r="GL66" i="14" s="1"/>
  <c r="GM67" i="14" s="1"/>
  <c r="GN68" i="14" s="1"/>
  <c r="GO69" i="14" s="1"/>
  <c r="GP70" i="14" s="1"/>
  <c r="GQ71" i="14" s="1"/>
  <c r="GR72" i="14" s="1"/>
  <c r="GS73" i="14" s="1"/>
  <c r="GT74" i="14" s="1"/>
  <c r="GU75" i="14" s="1"/>
  <c r="GV76" i="14" s="1"/>
  <c r="GW77" i="14" s="1"/>
  <c r="GX78" i="14" s="1"/>
  <c r="FP43" i="14"/>
  <c r="FQ44" i="14" s="1"/>
  <c r="FR45" i="14" s="1"/>
  <c r="FS46" i="14" s="1"/>
  <c r="FT47" i="14" s="1"/>
  <c r="FU48" i="14" s="1"/>
  <c r="FV49" i="14" s="1"/>
  <c r="FW50" i="14" s="1"/>
  <c r="FX51" i="14" s="1"/>
  <c r="FY52" i="14" s="1"/>
  <c r="FZ53" i="14" s="1"/>
  <c r="GA54" i="14" s="1"/>
  <c r="GB55" i="14" s="1"/>
  <c r="GC56" i="14" s="1"/>
  <c r="GD57" i="14" s="1"/>
  <c r="GE58" i="14" s="1"/>
  <c r="GF59" i="14" s="1"/>
  <c r="GG60" i="14" s="1"/>
  <c r="GH61" i="14" s="1"/>
  <c r="GI62" i="14" s="1"/>
  <c r="FO115" i="14"/>
  <c r="EE79" i="14"/>
  <c r="ED116" i="14"/>
  <c r="ER17" i="14"/>
  <c r="ES18" i="14" s="1"/>
  <c r="ET19" i="14" s="1"/>
  <c r="EU20" i="14" s="1"/>
  <c r="EV21" i="14" s="1"/>
  <c r="EW22" i="14" s="1"/>
  <c r="EE3" i="14"/>
  <c r="EF4" i="14" s="1"/>
  <c r="EG5" i="14" s="1"/>
  <c r="EH6" i="14" s="1"/>
  <c r="EI7" i="14" s="1"/>
  <c r="EJ8" i="14" s="1"/>
  <c r="EK9" i="14" s="1"/>
  <c r="EL10" i="14" s="1"/>
  <c r="EM11" i="14" s="1"/>
  <c r="EN12" i="14" s="1"/>
  <c r="EO13" i="14" s="1"/>
  <c r="EP14" i="14" s="1"/>
  <c r="EQ15" i="14" s="1"/>
  <c r="ER16" i="14" s="1"/>
  <c r="ED112" i="14"/>
  <c r="ED110" i="14" s="1"/>
  <c r="ED113" i="14"/>
  <c r="EE28" i="14"/>
  <c r="EE2" i="14"/>
  <c r="ED114" i="14"/>
  <c r="EJ82" i="14"/>
  <c r="EI116" i="14"/>
  <c r="EW23" i="14"/>
  <c r="EX24" i="14" s="1"/>
  <c r="EY25" i="14" s="1"/>
  <c r="EZ26" i="14" s="1"/>
  <c r="FA27" i="14" s="1"/>
  <c r="FB28" i="14" s="1"/>
  <c r="FC29" i="14" s="1"/>
  <c r="FD30" i="14" s="1"/>
  <c r="FE31" i="14" s="1"/>
  <c r="FF32" i="14" s="1"/>
  <c r="FG33" i="14" s="1"/>
  <c r="FH34" i="14" s="1"/>
  <c r="FI35" i="14" s="1"/>
  <c r="FJ36" i="14" s="1"/>
  <c r="FK37" i="14" s="1"/>
  <c r="FL38" i="14" s="1"/>
  <c r="FM39" i="14" s="1"/>
  <c r="FN40" i="14" s="1"/>
  <c r="FO41" i="14" s="1"/>
  <c r="FP42" i="14" s="1"/>
  <c r="EV114" i="14"/>
  <c r="EK32" i="14"/>
  <c r="EF29" i="14" l="1"/>
  <c r="EF2" i="14"/>
  <c r="EE114" i="14"/>
  <c r="EW114" i="14"/>
  <c r="EX23" i="14"/>
  <c r="EY24" i="14" s="1"/>
  <c r="EZ25" i="14" s="1"/>
  <c r="FA26" i="14" s="1"/>
  <c r="FB27" i="14" s="1"/>
  <c r="FC28" i="14" s="1"/>
  <c r="FD29" i="14" s="1"/>
  <c r="FE30" i="14" s="1"/>
  <c r="FF31" i="14" s="1"/>
  <c r="FG32" i="14" s="1"/>
  <c r="FH33" i="14" s="1"/>
  <c r="FI34" i="14" s="1"/>
  <c r="FJ35" i="14" s="1"/>
  <c r="FK36" i="14" s="1"/>
  <c r="FL37" i="14" s="1"/>
  <c r="FM38" i="14" s="1"/>
  <c r="FN39" i="14" s="1"/>
  <c r="FO40" i="14" s="1"/>
  <c r="FP41" i="14" s="1"/>
  <c r="FQ42" i="14" s="1"/>
  <c r="EL33" i="14"/>
  <c r="GJ63" i="14"/>
  <c r="GK64" i="14" s="1"/>
  <c r="GL65" i="14" s="1"/>
  <c r="GM66" i="14" s="1"/>
  <c r="GN67" i="14" s="1"/>
  <c r="GO68" i="14" s="1"/>
  <c r="GP69" i="14" s="1"/>
  <c r="GQ70" i="14" s="1"/>
  <c r="GR71" i="14" s="1"/>
  <c r="GS72" i="14" s="1"/>
  <c r="GT73" i="14" s="1"/>
  <c r="GU74" i="14" s="1"/>
  <c r="GV75" i="14" s="1"/>
  <c r="GW76" i="14" s="1"/>
  <c r="GX77" i="14" s="1"/>
  <c r="GI116" i="14"/>
  <c r="ES17" i="14"/>
  <c r="ET18" i="14" s="1"/>
  <c r="EU19" i="14" s="1"/>
  <c r="EV20" i="14" s="1"/>
  <c r="EW21" i="14" s="1"/>
  <c r="EX22" i="14" s="1"/>
  <c r="FQ43" i="14"/>
  <c r="FR44" i="14" s="1"/>
  <c r="FS45" i="14" s="1"/>
  <c r="FT46" i="14" s="1"/>
  <c r="FU47" i="14" s="1"/>
  <c r="FV48" i="14" s="1"/>
  <c r="FW49" i="14" s="1"/>
  <c r="FX50" i="14" s="1"/>
  <c r="FY51" i="14" s="1"/>
  <c r="FZ52" i="14" s="1"/>
  <c r="GA53" i="14" s="1"/>
  <c r="GB54" i="14" s="1"/>
  <c r="GC55" i="14" s="1"/>
  <c r="GD56" i="14" s="1"/>
  <c r="GE57" i="14" s="1"/>
  <c r="GF58" i="14" s="1"/>
  <c r="GG59" i="14" s="1"/>
  <c r="GH60" i="14" s="1"/>
  <c r="GI61" i="14" s="1"/>
  <c r="GJ62" i="14" s="1"/>
  <c r="FP115" i="14"/>
  <c r="EF80" i="14"/>
  <c r="EE116" i="14"/>
  <c r="EK83" i="14"/>
  <c r="EF3" i="14"/>
  <c r="EG4" i="14" s="1"/>
  <c r="EH5" i="14" s="1"/>
  <c r="EI6" i="14" s="1"/>
  <c r="EJ7" i="14" s="1"/>
  <c r="EK8" i="14" s="1"/>
  <c r="EL9" i="14" s="1"/>
  <c r="EM10" i="14" s="1"/>
  <c r="EN11" i="14" s="1"/>
  <c r="EO12" i="14" s="1"/>
  <c r="EP13" i="14" s="1"/>
  <c r="EQ14" i="14" s="1"/>
  <c r="ER15" i="14" s="1"/>
  <c r="ES16" i="14" s="1"/>
  <c r="EE112" i="14"/>
  <c r="EE110" i="14" s="1"/>
  <c r="EE113" i="14"/>
  <c r="FQ115" i="14" l="1"/>
  <c r="FR43" i="14"/>
  <c r="FS44" i="14" s="1"/>
  <c r="FT45" i="14" s="1"/>
  <c r="FU46" i="14" s="1"/>
  <c r="FV47" i="14" s="1"/>
  <c r="FW48" i="14" s="1"/>
  <c r="FX49" i="14" s="1"/>
  <c r="FY50" i="14" s="1"/>
  <c r="FZ51" i="14" s="1"/>
  <c r="GA52" i="14" s="1"/>
  <c r="GB53" i="14" s="1"/>
  <c r="GC54" i="14" s="1"/>
  <c r="GD55" i="14" s="1"/>
  <c r="GE56" i="14" s="1"/>
  <c r="GF57" i="14" s="1"/>
  <c r="GG58" i="14" s="1"/>
  <c r="GH59" i="14" s="1"/>
  <c r="GI60" i="14" s="1"/>
  <c r="GJ61" i="14" s="1"/>
  <c r="GK62" i="14" s="1"/>
  <c r="EG81" i="14"/>
  <c r="EF116" i="14"/>
  <c r="EX114" i="14"/>
  <c r="EY23" i="14"/>
  <c r="EZ24" i="14" s="1"/>
  <c r="FA25" i="14" s="1"/>
  <c r="FB26" i="14" s="1"/>
  <c r="FC27" i="14" s="1"/>
  <c r="FD28" i="14" s="1"/>
  <c r="FE29" i="14" s="1"/>
  <c r="FF30" i="14" s="1"/>
  <c r="FG31" i="14" s="1"/>
  <c r="FH32" i="14" s="1"/>
  <c r="FI33" i="14" s="1"/>
  <c r="FJ34" i="14" s="1"/>
  <c r="FK35" i="14" s="1"/>
  <c r="FL36" i="14" s="1"/>
  <c r="FM37" i="14" s="1"/>
  <c r="FN38" i="14" s="1"/>
  <c r="FO39" i="14" s="1"/>
  <c r="FP40" i="14" s="1"/>
  <c r="FQ41" i="14" s="1"/>
  <c r="FR42" i="14" s="1"/>
  <c r="EF112" i="14"/>
  <c r="EF110" i="14" s="1"/>
  <c r="EF113" i="14"/>
  <c r="EG3" i="14"/>
  <c r="EH4" i="14" s="1"/>
  <c r="EI5" i="14" s="1"/>
  <c r="EJ6" i="14" s="1"/>
  <c r="EK7" i="14" s="1"/>
  <c r="EL8" i="14" s="1"/>
  <c r="EM9" i="14" s="1"/>
  <c r="EN10" i="14" s="1"/>
  <c r="EO11" i="14" s="1"/>
  <c r="EP12" i="14" s="1"/>
  <c r="EQ13" i="14" s="1"/>
  <c r="ER14" i="14" s="1"/>
  <c r="ES15" i="14" s="1"/>
  <c r="ET16" i="14" s="1"/>
  <c r="ET17" i="14"/>
  <c r="EU18" i="14" s="1"/>
  <c r="EV19" i="14" s="1"/>
  <c r="EW20" i="14" s="1"/>
  <c r="EX21" i="14" s="1"/>
  <c r="EY22" i="14" s="1"/>
  <c r="EM34" i="14"/>
  <c r="EL84" i="14"/>
  <c r="GK63" i="14"/>
  <c r="GL64" i="14" s="1"/>
  <c r="GM65" i="14" s="1"/>
  <c r="GN66" i="14" s="1"/>
  <c r="GO67" i="14" s="1"/>
  <c r="GP68" i="14" s="1"/>
  <c r="GQ69" i="14" s="1"/>
  <c r="GR70" i="14" s="1"/>
  <c r="GS71" i="14" s="1"/>
  <c r="GT72" i="14" s="1"/>
  <c r="GU73" i="14" s="1"/>
  <c r="GV74" i="14" s="1"/>
  <c r="GW75" i="14" s="1"/>
  <c r="GX76" i="14" s="1"/>
  <c r="GJ116" i="14"/>
  <c r="EG30" i="14"/>
  <c r="EF114" i="14"/>
  <c r="EG2" i="14"/>
  <c r="EH3" i="14" l="1"/>
  <c r="EI4" i="14" s="1"/>
  <c r="EJ5" i="14" s="1"/>
  <c r="EK6" i="14" s="1"/>
  <c r="EL7" i="14" s="1"/>
  <c r="EM8" i="14" s="1"/>
  <c r="EN9" i="14" s="1"/>
  <c r="EO10" i="14" s="1"/>
  <c r="EP11" i="14" s="1"/>
  <c r="EQ12" i="14" s="1"/>
  <c r="ER13" i="14" s="1"/>
  <c r="ES14" i="14" s="1"/>
  <c r="ET15" i="14" s="1"/>
  <c r="EU16" i="14" s="1"/>
  <c r="EG112" i="14"/>
  <c r="EG110" i="14" s="1"/>
  <c r="EG113" i="14"/>
  <c r="EN35" i="14"/>
  <c r="FS43" i="14"/>
  <c r="FT44" i="14" s="1"/>
  <c r="FU45" i="14" s="1"/>
  <c r="FV46" i="14" s="1"/>
  <c r="FW47" i="14" s="1"/>
  <c r="FX48" i="14" s="1"/>
  <c r="FY49" i="14" s="1"/>
  <c r="FZ50" i="14" s="1"/>
  <c r="GA51" i="14" s="1"/>
  <c r="GB52" i="14" s="1"/>
  <c r="GC53" i="14" s="1"/>
  <c r="GD54" i="14" s="1"/>
  <c r="GE55" i="14" s="1"/>
  <c r="GF56" i="14" s="1"/>
  <c r="GG57" i="14" s="1"/>
  <c r="GH58" i="14" s="1"/>
  <c r="GI59" i="14" s="1"/>
  <c r="GJ60" i="14" s="1"/>
  <c r="GK61" i="14" s="1"/>
  <c r="GL62" i="14" s="1"/>
  <c r="FR115" i="14"/>
  <c r="EU17" i="14"/>
  <c r="EV18" i="14" s="1"/>
  <c r="EW19" i="14" s="1"/>
  <c r="EX20" i="14" s="1"/>
  <c r="EY21" i="14" s="1"/>
  <c r="EZ22" i="14" s="1"/>
  <c r="EH31" i="14"/>
  <c r="EH2" i="14"/>
  <c r="EG114" i="14"/>
  <c r="EM85" i="14"/>
  <c r="EH82" i="14"/>
  <c r="EG116" i="14"/>
  <c r="EZ23" i="14"/>
  <c r="FA24" i="14" s="1"/>
  <c r="FB25" i="14" s="1"/>
  <c r="FC26" i="14" s="1"/>
  <c r="FD27" i="14" s="1"/>
  <c r="FE28" i="14" s="1"/>
  <c r="FF29" i="14" s="1"/>
  <c r="FG30" i="14" s="1"/>
  <c r="FH31" i="14" s="1"/>
  <c r="FI32" i="14" s="1"/>
  <c r="FJ33" i="14" s="1"/>
  <c r="FK34" i="14" s="1"/>
  <c r="FL35" i="14" s="1"/>
  <c r="FM36" i="14" s="1"/>
  <c r="FN37" i="14" s="1"/>
  <c r="FO38" i="14" s="1"/>
  <c r="FP39" i="14" s="1"/>
  <c r="FQ40" i="14" s="1"/>
  <c r="FR41" i="14" s="1"/>
  <c r="FS42" i="14" s="1"/>
  <c r="EY114" i="14"/>
  <c r="GK116" i="14"/>
  <c r="GL63" i="14"/>
  <c r="GM64" i="14" s="1"/>
  <c r="GN65" i="14" s="1"/>
  <c r="GO66" i="14" s="1"/>
  <c r="GP67" i="14" s="1"/>
  <c r="GQ68" i="14" s="1"/>
  <c r="GR69" i="14" s="1"/>
  <c r="GS70" i="14" s="1"/>
  <c r="GT71" i="14" s="1"/>
  <c r="GU72" i="14" s="1"/>
  <c r="GV73" i="14" s="1"/>
  <c r="GW74" i="14" s="1"/>
  <c r="GX75" i="14" s="1"/>
  <c r="EI32" i="14" l="1"/>
  <c r="EH114" i="14"/>
  <c r="EI2" i="14"/>
  <c r="FA23" i="14"/>
  <c r="FB24" i="14" s="1"/>
  <c r="FC25" i="14" s="1"/>
  <c r="FD26" i="14" s="1"/>
  <c r="FE27" i="14" s="1"/>
  <c r="FF28" i="14" s="1"/>
  <c r="FG29" i="14" s="1"/>
  <c r="FH30" i="14" s="1"/>
  <c r="FI31" i="14" s="1"/>
  <c r="FJ32" i="14" s="1"/>
  <c r="FK33" i="14" s="1"/>
  <c r="FL34" i="14" s="1"/>
  <c r="FM35" i="14" s="1"/>
  <c r="FN36" i="14" s="1"/>
  <c r="FO37" i="14" s="1"/>
  <c r="FP38" i="14" s="1"/>
  <c r="FQ39" i="14" s="1"/>
  <c r="FR40" i="14" s="1"/>
  <c r="FS41" i="14" s="1"/>
  <c r="FT42" i="14" s="1"/>
  <c r="EZ114" i="14"/>
  <c r="EO36" i="14"/>
  <c r="EH113" i="14"/>
  <c r="EI3" i="14"/>
  <c r="EJ4" i="14" s="1"/>
  <c r="EK5" i="14" s="1"/>
  <c r="EL6" i="14" s="1"/>
  <c r="EM7" i="14" s="1"/>
  <c r="EN8" i="14" s="1"/>
  <c r="EO9" i="14" s="1"/>
  <c r="EP10" i="14" s="1"/>
  <c r="EQ11" i="14" s="1"/>
  <c r="ER12" i="14" s="1"/>
  <c r="ES13" i="14" s="1"/>
  <c r="ET14" i="14" s="1"/>
  <c r="EU15" i="14" s="1"/>
  <c r="EV16" i="14" s="1"/>
  <c r="EH112" i="14"/>
  <c r="EH110" i="14" s="1"/>
  <c r="EI83" i="14"/>
  <c r="EH117" i="14"/>
  <c r="FT43" i="14"/>
  <c r="FU44" i="14" s="1"/>
  <c r="FV45" i="14" s="1"/>
  <c r="FW46" i="14" s="1"/>
  <c r="FX47" i="14" s="1"/>
  <c r="FY48" i="14" s="1"/>
  <c r="FZ49" i="14" s="1"/>
  <c r="GA50" i="14" s="1"/>
  <c r="GB51" i="14" s="1"/>
  <c r="GC52" i="14" s="1"/>
  <c r="GD53" i="14" s="1"/>
  <c r="GE54" i="14" s="1"/>
  <c r="GF55" i="14" s="1"/>
  <c r="GG56" i="14" s="1"/>
  <c r="GH57" i="14" s="1"/>
  <c r="GI58" i="14" s="1"/>
  <c r="GJ59" i="14" s="1"/>
  <c r="GK60" i="14" s="1"/>
  <c r="GL61" i="14" s="1"/>
  <c r="GM62" i="14" s="1"/>
  <c r="FS115" i="14"/>
  <c r="GL116" i="14"/>
  <c r="GM63" i="14"/>
  <c r="GN64" i="14" s="1"/>
  <c r="GO65" i="14" s="1"/>
  <c r="GP66" i="14" s="1"/>
  <c r="GQ67" i="14" s="1"/>
  <c r="GR68" i="14" s="1"/>
  <c r="GS69" i="14" s="1"/>
  <c r="GT70" i="14" s="1"/>
  <c r="GU71" i="14" s="1"/>
  <c r="GV72" i="14" s="1"/>
  <c r="GW73" i="14" s="1"/>
  <c r="GX74" i="14" s="1"/>
  <c r="EN86" i="14"/>
  <c r="EV17" i="14"/>
  <c r="EW18" i="14" s="1"/>
  <c r="EX19" i="14" s="1"/>
  <c r="EY20" i="14" s="1"/>
  <c r="EZ21" i="14" s="1"/>
  <c r="FA22" i="14" s="1"/>
  <c r="EJ84" i="14" l="1"/>
  <c r="EI117" i="14"/>
  <c r="FB23" i="14"/>
  <c r="FC24" i="14" s="1"/>
  <c r="FD25" i="14" s="1"/>
  <c r="FE26" i="14" s="1"/>
  <c r="FF27" i="14" s="1"/>
  <c r="FG28" i="14" s="1"/>
  <c r="FH29" i="14" s="1"/>
  <c r="FI30" i="14" s="1"/>
  <c r="FJ31" i="14" s="1"/>
  <c r="FK32" i="14" s="1"/>
  <c r="FL33" i="14" s="1"/>
  <c r="FM34" i="14" s="1"/>
  <c r="FN35" i="14" s="1"/>
  <c r="FO36" i="14" s="1"/>
  <c r="FP37" i="14" s="1"/>
  <c r="FQ38" i="14" s="1"/>
  <c r="FR39" i="14" s="1"/>
  <c r="FS40" i="14" s="1"/>
  <c r="FT41" i="14" s="1"/>
  <c r="FU42" i="14" s="1"/>
  <c r="FA114" i="14"/>
  <c r="EW17" i="14"/>
  <c r="EX18" i="14" s="1"/>
  <c r="EY19" i="14" s="1"/>
  <c r="EZ20" i="14" s="1"/>
  <c r="FA21" i="14" s="1"/>
  <c r="FB22" i="14" s="1"/>
  <c r="EJ3" i="14"/>
  <c r="EK4" i="14" s="1"/>
  <c r="EL5" i="14" s="1"/>
  <c r="EM6" i="14" s="1"/>
  <c r="EN7" i="14" s="1"/>
  <c r="EO8" i="14" s="1"/>
  <c r="EP9" i="14" s="1"/>
  <c r="EQ10" i="14" s="1"/>
  <c r="ER11" i="14" s="1"/>
  <c r="ES12" i="14" s="1"/>
  <c r="ET13" i="14" s="1"/>
  <c r="EU14" i="14" s="1"/>
  <c r="EV15" i="14" s="1"/>
  <c r="EW16" i="14" s="1"/>
  <c r="EI113" i="14"/>
  <c r="EI112" i="14"/>
  <c r="EI110" i="14" s="1"/>
  <c r="EO87" i="14"/>
  <c r="EP37" i="14"/>
  <c r="FT115" i="14"/>
  <c r="FU43" i="14"/>
  <c r="FV44" i="14" s="1"/>
  <c r="FW45" i="14" s="1"/>
  <c r="FX46" i="14" s="1"/>
  <c r="FY47" i="14" s="1"/>
  <c r="FZ48" i="14" s="1"/>
  <c r="GA49" i="14" s="1"/>
  <c r="GB50" i="14" s="1"/>
  <c r="GC51" i="14" s="1"/>
  <c r="GD52" i="14" s="1"/>
  <c r="GE53" i="14" s="1"/>
  <c r="GF54" i="14" s="1"/>
  <c r="GG55" i="14" s="1"/>
  <c r="GH56" i="14" s="1"/>
  <c r="GI57" i="14" s="1"/>
  <c r="GJ58" i="14" s="1"/>
  <c r="GK59" i="14" s="1"/>
  <c r="GL60" i="14" s="1"/>
  <c r="GM61" i="14" s="1"/>
  <c r="GN62" i="14" s="1"/>
  <c r="GN63" i="14"/>
  <c r="GO64" i="14" s="1"/>
  <c r="GP65" i="14" s="1"/>
  <c r="GQ66" i="14" s="1"/>
  <c r="GR67" i="14" s="1"/>
  <c r="GS68" i="14" s="1"/>
  <c r="GT69" i="14" s="1"/>
  <c r="GU70" i="14" s="1"/>
  <c r="GV71" i="14" s="1"/>
  <c r="GW72" i="14" s="1"/>
  <c r="GX73" i="14" s="1"/>
  <c r="GM116" i="14"/>
  <c r="EJ33" i="14"/>
  <c r="EI114" i="14"/>
  <c r="EJ2" i="14"/>
  <c r="EK34" i="14" l="1"/>
  <c r="EJ114" i="14"/>
  <c r="EK2" i="14"/>
  <c r="EP88" i="14"/>
  <c r="FC23" i="14"/>
  <c r="FD24" i="14" s="1"/>
  <c r="FE25" i="14" s="1"/>
  <c r="FF26" i="14" s="1"/>
  <c r="FG27" i="14" s="1"/>
  <c r="FH28" i="14" s="1"/>
  <c r="FI29" i="14" s="1"/>
  <c r="FJ30" i="14" s="1"/>
  <c r="FK31" i="14" s="1"/>
  <c r="FL32" i="14" s="1"/>
  <c r="FM33" i="14" s="1"/>
  <c r="FN34" i="14" s="1"/>
  <c r="FO35" i="14" s="1"/>
  <c r="FP36" i="14" s="1"/>
  <c r="FQ37" i="14" s="1"/>
  <c r="FR38" i="14" s="1"/>
  <c r="FS39" i="14" s="1"/>
  <c r="FT40" i="14" s="1"/>
  <c r="FU41" i="14" s="1"/>
  <c r="FV42" i="14" s="1"/>
  <c r="FB114" i="14"/>
  <c r="EQ38" i="14"/>
  <c r="GN116" i="14"/>
  <c r="GO63" i="14"/>
  <c r="GP64" i="14" s="1"/>
  <c r="GQ65" i="14" s="1"/>
  <c r="GR66" i="14" s="1"/>
  <c r="GS67" i="14" s="1"/>
  <c r="GT68" i="14" s="1"/>
  <c r="GU69" i="14" s="1"/>
  <c r="GV70" i="14" s="1"/>
  <c r="GW71" i="14" s="1"/>
  <c r="GX72" i="14" s="1"/>
  <c r="EX17" i="14"/>
  <c r="EY18" i="14" s="1"/>
  <c r="EZ19" i="14" s="1"/>
  <c r="FA20" i="14" s="1"/>
  <c r="FB21" i="14" s="1"/>
  <c r="FC22" i="14" s="1"/>
  <c r="FV43" i="14"/>
  <c r="FW44" i="14" s="1"/>
  <c r="FX45" i="14" s="1"/>
  <c r="FY46" i="14" s="1"/>
  <c r="FZ47" i="14" s="1"/>
  <c r="GA48" i="14" s="1"/>
  <c r="GB49" i="14" s="1"/>
  <c r="GC50" i="14" s="1"/>
  <c r="GD51" i="14" s="1"/>
  <c r="GE52" i="14" s="1"/>
  <c r="GF53" i="14" s="1"/>
  <c r="GG54" i="14" s="1"/>
  <c r="GH55" i="14" s="1"/>
  <c r="GI56" i="14" s="1"/>
  <c r="GJ57" i="14" s="1"/>
  <c r="GK58" i="14" s="1"/>
  <c r="GL59" i="14" s="1"/>
  <c r="GM60" i="14" s="1"/>
  <c r="GN61" i="14" s="1"/>
  <c r="GO62" i="14" s="1"/>
  <c r="FU115" i="14"/>
  <c r="EK3" i="14"/>
  <c r="EL4" i="14" s="1"/>
  <c r="EM5" i="14" s="1"/>
  <c r="EN6" i="14" s="1"/>
  <c r="EO7" i="14" s="1"/>
  <c r="EP8" i="14" s="1"/>
  <c r="EQ9" i="14" s="1"/>
  <c r="ER10" i="14" s="1"/>
  <c r="ES11" i="14" s="1"/>
  <c r="ET12" i="14" s="1"/>
  <c r="EU13" i="14" s="1"/>
  <c r="EV14" i="14" s="1"/>
  <c r="EW15" i="14" s="1"/>
  <c r="EX16" i="14" s="1"/>
  <c r="EJ112" i="14"/>
  <c r="EJ110" i="14" s="1"/>
  <c r="EJ113" i="14"/>
  <c r="EK85" i="14"/>
  <c r="EJ117" i="14"/>
  <c r="ER39" i="14" l="1"/>
  <c r="EY17" i="14"/>
  <c r="EZ18" i="14" s="1"/>
  <c r="FA19" i="14" s="1"/>
  <c r="FB20" i="14" s="1"/>
  <c r="FC21" i="14" s="1"/>
  <c r="FD22" i="14" s="1"/>
  <c r="EQ89" i="14"/>
  <c r="EL86" i="14"/>
  <c r="EK117" i="14"/>
  <c r="EL3" i="14"/>
  <c r="EM4" i="14" s="1"/>
  <c r="EN5" i="14" s="1"/>
  <c r="EO6" i="14" s="1"/>
  <c r="EP7" i="14" s="1"/>
  <c r="EQ8" i="14" s="1"/>
  <c r="ER9" i="14" s="1"/>
  <c r="ES10" i="14" s="1"/>
  <c r="ET11" i="14" s="1"/>
  <c r="EU12" i="14" s="1"/>
  <c r="EV13" i="14" s="1"/>
  <c r="EW14" i="14" s="1"/>
  <c r="EX15" i="14" s="1"/>
  <c r="EY16" i="14" s="1"/>
  <c r="EK113" i="14"/>
  <c r="EK112" i="14"/>
  <c r="EK110" i="14" s="1"/>
  <c r="FV115" i="14"/>
  <c r="FW43" i="14"/>
  <c r="FX44" i="14" s="1"/>
  <c r="FY45" i="14" s="1"/>
  <c r="FZ46" i="14" s="1"/>
  <c r="GA47" i="14" s="1"/>
  <c r="GB48" i="14" s="1"/>
  <c r="GC49" i="14" s="1"/>
  <c r="GD50" i="14" s="1"/>
  <c r="GE51" i="14" s="1"/>
  <c r="GF52" i="14" s="1"/>
  <c r="GG53" i="14" s="1"/>
  <c r="GH54" i="14" s="1"/>
  <c r="GI55" i="14" s="1"/>
  <c r="GJ56" i="14" s="1"/>
  <c r="GK57" i="14" s="1"/>
  <c r="GL58" i="14" s="1"/>
  <c r="GM59" i="14" s="1"/>
  <c r="GN60" i="14" s="1"/>
  <c r="GO61" i="14" s="1"/>
  <c r="GP62" i="14" s="1"/>
  <c r="GP63" i="14"/>
  <c r="GQ64" i="14" s="1"/>
  <c r="GR65" i="14" s="1"/>
  <c r="GS66" i="14" s="1"/>
  <c r="GT67" i="14" s="1"/>
  <c r="GU68" i="14" s="1"/>
  <c r="GV69" i="14" s="1"/>
  <c r="GW70" i="14" s="1"/>
  <c r="GX71" i="14" s="1"/>
  <c r="GO116" i="14"/>
  <c r="FC114" i="14"/>
  <c r="FD23" i="14"/>
  <c r="FE24" i="14" s="1"/>
  <c r="FF25" i="14" s="1"/>
  <c r="FG26" i="14" s="1"/>
  <c r="FH27" i="14" s="1"/>
  <c r="FI28" i="14" s="1"/>
  <c r="FJ29" i="14" s="1"/>
  <c r="FK30" i="14" s="1"/>
  <c r="FL31" i="14" s="1"/>
  <c r="FM32" i="14" s="1"/>
  <c r="FN33" i="14" s="1"/>
  <c r="FO34" i="14" s="1"/>
  <c r="FP35" i="14" s="1"/>
  <c r="FQ36" i="14" s="1"/>
  <c r="FR37" i="14" s="1"/>
  <c r="FS38" i="14" s="1"/>
  <c r="FT39" i="14" s="1"/>
  <c r="FU40" i="14" s="1"/>
  <c r="FV41" i="14" s="1"/>
  <c r="FW42" i="14" s="1"/>
  <c r="EL35" i="14"/>
  <c r="EL2" i="14"/>
  <c r="EK114" i="14"/>
  <c r="EZ17" i="14" l="1"/>
  <c r="FA18" i="14" s="1"/>
  <c r="FB19" i="14" s="1"/>
  <c r="FC20" i="14" s="1"/>
  <c r="FD21" i="14" s="1"/>
  <c r="FE22" i="14" s="1"/>
  <c r="EM87" i="14"/>
  <c r="EL117" i="14"/>
  <c r="ER90" i="14"/>
  <c r="EL113" i="14"/>
  <c r="EL112" i="14"/>
  <c r="EL110" i="14" s="1"/>
  <c r="EM3" i="14"/>
  <c r="EN4" i="14" s="1"/>
  <c r="EO5" i="14" s="1"/>
  <c r="EP6" i="14" s="1"/>
  <c r="EQ7" i="14" s="1"/>
  <c r="ER8" i="14" s="1"/>
  <c r="ES9" i="14" s="1"/>
  <c r="ET10" i="14" s="1"/>
  <c r="EU11" i="14" s="1"/>
  <c r="EV12" i="14" s="1"/>
  <c r="EW13" i="14" s="1"/>
  <c r="EX14" i="14" s="1"/>
  <c r="EY15" i="14" s="1"/>
  <c r="EZ16" i="14" s="1"/>
  <c r="EM36" i="14"/>
  <c r="EL114" i="14"/>
  <c r="EM2" i="14"/>
  <c r="FW115" i="14"/>
  <c r="FX43" i="14"/>
  <c r="FY44" i="14" s="1"/>
  <c r="FZ45" i="14" s="1"/>
  <c r="GA46" i="14" s="1"/>
  <c r="GB47" i="14" s="1"/>
  <c r="GC48" i="14" s="1"/>
  <c r="GD49" i="14" s="1"/>
  <c r="GE50" i="14" s="1"/>
  <c r="GF51" i="14" s="1"/>
  <c r="GG52" i="14" s="1"/>
  <c r="GH53" i="14" s="1"/>
  <c r="GI54" i="14" s="1"/>
  <c r="GJ55" i="14" s="1"/>
  <c r="GK56" i="14" s="1"/>
  <c r="GL57" i="14" s="1"/>
  <c r="GM58" i="14" s="1"/>
  <c r="GN59" i="14" s="1"/>
  <c r="GO60" i="14" s="1"/>
  <c r="GP61" i="14" s="1"/>
  <c r="GQ62" i="14" s="1"/>
  <c r="FE23" i="14"/>
  <c r="FF24" i="14" s="1"/>
  <c r="FG25" i="14" s="1"/>
  <c r="FH26" i="14" s="1"/>
  <c r="FI27" i="14" s="1"/>
  <c r="FJ28" i="14" s="1"/>
  <c r="FK29" i="14" s="1"/>
  <c r="FL30" i="14" s="1"/>
  <c r="FM31" i="14" s="1"/>
  <c r="FN32" i="14" s="1"/>
  <c r="FO33" i="14" s="1"/>
  <c r="FP34" i="14" s="1"/>
  <c r="FQ35" i="14" s="1"/>
  <c r="FR36" i="14" s="1"/>
  <c r="FS37" i="14" s="1"/>
  <c r="FT38" i="14" s="1"/>
  <c r="FU39" i="14" s="1"/>
  <c r="FV40" i="14" s="1"/>
  <c r="FW41" i="14" s="1"/>
  <c r="FX42" i="14" s="1"/>
  <c r="FD114" i="14"/>
  <c r="GQ63" i="14"/>
  <c r="GR64" i="14" s="1"/>
  <c r="GS65" i="14" s="1"/>
  <c r="GT66" i="14" s="1"/>
  <c r="GU67" i="14" s="1"/>
  <c r="GV68" i="14" s="1"/>
  <c r="GW69" i="14" s="1"/>
  <c r="GX70" i="14" s="1"/>
  <c r="GP116" i="14"/>
  <c r="ES40" i="14"/>
  <c r="EN3" i="14" l="1"/>
  <c r="EO4" i="14" s="1"/>
  <c r="EP5" i="14" s="1"/>
  <c r="EQ6" i="14" s="1"/>
  <c r="ER7" i="14" s="1"/>
  <c r="ES8" i="14" s="1"/>
  <c r="ET9" i="14" s="1"/>
  <c r="EU10" i="14" s="1"/>
  <c r="EV11" i="14" s="1"/>
  <c r="EW12" i="14" s="1"/>
  <c r="EX13" i="14" s="1"/>
  <c r="EY14" i="14" s="1"/>
  <c r="EZ15" i="14" s="1"/>
  <c r="FA16" i="14" s="1"/>
  <c r="EM113" i="14"/>
  <c r="EM112" i="14"/>
  <c r="EM110" i="14" s="1"/>
  <c r="FA17" i="14"/>
  <c r="FB18" i="14" s="1"/>
  <c r="FC19" i="14" s="1"/>
  <c r="FD20" i="14" s="1"/>
  <c r="FE21" i="14" s="1"/>
  <c r="FF22" i="14" s="1"/>
  <c r="FY43" i="14"/>
  <c r="FZ44" i="14" s="1"/>
  <c r="GA45" i="14" s="1"/>
  <c r="GB46" i="14" s="1"/>
  <c r="GC47" i="14" s="1"/>
  <c r="GD48" i="14" s="1"/>
  <c r="GE49" i="14" s="1"/>
  <c r="GF50" i="14" s="1"/>
  <c r="GG51" i="14" s="1"/>
  <c r="GH52" i="14" s="1"/>
  <c r="GI53" i="14" s="1"/>
  <c r="GJ54" i="14" s="1"/>
  <c r="GK55" i="14" s="1"/>
  <c r="GL56" i="14" s="1"/>
  <c r="GM57" i="14" s="1"/>
  <c r="GN58" i="14" s="1"/>
  <c r="GO59" i="14" s="1"/>
  <c r="GP60" i="14" s="1"/>
  <c r="GQ61" i="14" s="1"/>
  <c r="GR62" i="14" s="1"/>
  <c r="FX115" i="14"/>
  <c r="EN88" i="14"/>
  <c r="EM117" i="14"/>
  <c r="ET41" i="14"/>
  <c r="ES114" i="14"/>
  <c r="ES91" i="14"/>
  <c r="GR63" i="14"/>
  <c r="GS64" i="14" s="1"/>
  <c r="GT65" i="14" s="1"/>
  <c r="GU66" i="14" s="1"/>
  <c r="GV67" i="14" s="1"/>
  <c r="GW68" i="14" s="1"/>
  <c r="GX69" i="14" s="1"/>
  <c r="GQ116" i="14"/>
  <c r="FF23" i="14"/>
  <c r="FG24" i="14" s="1"/>
  <c r="FH25" i="14" s="1"/>
  <c r="FI26" i="14" s="1"/>
  <c r="FJ27" i="14" s="1"/>
  <c r="FK28" i="14" s="1"/>
  <c r="FL29" i="14" s="1"/>
  <c r="FM30" i="14" s="1"/>
  <c r="FN31" i="14" s="1"/>
  <c r="FO32" i="14" s="1"/>
  <c r="FP33" i="14" s="1"/>
  <c r="FQ34" i="14" s="1"/>
  <c r="FR35" i="14" s="1"/>
  <c r="FS36" i="14" s="1"/>
  <c r="FT37" i="14" s="1"/>
  <c r="FU38" i="14" s="1"/>
  <c r="FV39" i="14" s="1"/>
  <c r="FW40" i="14" s="1"/>
  <c r="FX41" i="14" s="1"/>
  <c r="FY42" i="14" s="1"/>
  <c r="FE114" i="14"/>
  <c r="EN37" i="14"/>
  <c r="EM114" i="14"/>
  <c r="EN2" i="14"/>
  <c r="EU42" i="14" l="1"/>
  <c r="ET114" i="14"/>
  <c r="EO89" i="14"/>
  <c r="EN117" i="14"/>
  <c r="EO38" i="14"/>
  <c r="EN114" i="14"/>
  <c r="EO2" i="14"/>
  <c r="FG23" i="14"/>
  <c r="FH24" i="14" s="1"/>
  <c r="FI25" i="14" s="1"/>
  <c r="FJ26" i="14" s="1"/>
  <c r="FK27" i="14" s="1"/>
  <c r="FL28" i="14" s="1"/>
  <c r="FM29" i="14" s="1"/>
  <c r="FN30" i="14" s="1"/>
  <c r="FO31" i="14" s="1"/>
  <c r="FP32" i="14" s="1"/>
  <c r="FQ33" i="14" s="1"/>
  <c r="FR34" i="14" s="1"/>
  <c r="FS35" i="14" s="1"/>
  <c r="FT36" i="14" s="1"/>
  <c r="FU37" i="14" s="1"/>
  <c r="FV38" i="14" s="1"/>
  <c r="FW39" i="14" s="1"/>
  <c r="FX40" i="14" s="1"/>
  <c r="FY41" i="14" s="1"/>
  <c r="FZ42" i="14" s="1"/>
  <c r="FF114" i="14"/>
  <c r="EO3" i="14"/>
  <c r="EP4" i="14" s="1"/>
  <c r="EQ5" i="14" s="1"/>
  <c r="ER6" i="14" s="1"/>
  <c r="ES7" i="14" s="1"/>
  <c r="ET8" i="14" s="1"/>
  <c r="EU9" i="14" s="1"/>
  <c r="EV10" i="14" s="1"/>
  <c r="EW11" i="14" s="1"/>
  <c r="EX12" i="14" s="1"/>
  <c r="EY13" i="14" s="1"/>
  <c r="EZ14" i="14" s="1"/>
  <c r="FA15" i="14" s="1"/>
  <c r="FB16" i="14" s="1"/>
  <c r="EN113" i="14"/>
  <c r="EN112" i="14"/>
  <c r="EN110" i="14" s="1"/>
  <c r="GR116" i="14"/>
  <c r="GS63" i="14"/>
  <c r="GT64" i="14" s="1"/>
  <c r="GU65" i="14" s="1"/>
  <c r="GV66" i="14" s="1"/>
  <c r="GW67" i="14" s="1"/>
  <c r="GX68" i="14" s="1"/>
  <c r="FZ43" i="14"/>
  <c r="GA44" i="14" s="1"/>
  <c r="GB45" i="14" s="1"/>
  <c r="GC46" i="14" s="1"/>
  <c r="GD47" i="14" s="1"/>
  <c r="GE48" i="14" s="1"/>
  <c r="GF49" i="14" s="1"/>
  <c r="GG50" i="14" s="1"/>
  <c r="GH51" i="14" s="1"/>
  <c r="GI52" i="14" s="1"/>
  <c r="GJ53" i="14" s="1"/>
  <c r="GK54" i="14" s="1"/>
  <c r="GL55" i="14" s="1"/>
  <c r="GM56" i="14" s="1"/>
  <c r="GN57" i="14" s="1"/>
  <c r="GO58" i="14" s="1"/>
  <c r="GP59" i="14" s="1"/>
  <c r="GQ60" i="14" s="1"/>
  <c r="GR61" i="14" s="1"/>
  <c r="GS62" i="14" s="1"/>
  <c r="FY115" i="14"/>
  <c r="ET92" i="14"/>
  <c r="FB17" i="14"/>
  <c r="FC18" i="14" s="1"/>
  <c r="FD19" i="14" s="1"/>
  <c r="FE20" i="14" s="1"/>
  <c r="FF21" i="14" s="1"/>
  <c r="FG22" i="14" s="1"/>
  <c r="FC17" i="14" l="1"/>
  <c r="FD18" i="14" s="1"/>
  <c r="FE19" i="14" s="1"/>
  <c r="FF20" i="14" s="1"/>
  <c r="FG21" i="14" s="1"/>
  <c r="FH22" i="14" s="1"/>
  <c r="GA43" i="14"/>
  <c r="GB44" i="14" s="1"/>
  <c r="GC45" i="14" s="1"/>
  <c r="GD46" i="14" s="1"/>
  <c r="GE47" i="14" s="1"/>
  <c r="GF48" i="14" s="1"/>
  <c r="GG49" i="14" s="1"/>
  <c r="GH50" i="14" s="1"/>
  <c r="GI51" i="14" s="1"/>
  <c r="GJ52" i="14" s="1"/>
  <c r="GK53" i="14" s="1"/>
  <c r="GL54" i="14" s="1"/>
  <c r="GM55" i="14" s="1"/>
  <c r="GN56" i="14" s="1"/>
  <c r="GO57" i="14" s="1"/>
  <c r="GP58" i="14" s="1"/>
  <c r="GQ59" i="14" s="1"/>
  <c r="GR60" i="14" s="1"/>
  <c r="GS61" i="14" s="1"/>
  <c r="GT62" i="14" s="1"/>
  <c r="FZ115" i="14"/>
  <c r="GS116" i="14"/>
  <c r="GT63" i="14"/>
  <c r="GU64" i="14" s="1"/>
  <c r="GV65" i="14" s="1"/>
  <c r="GW66" i="14" s="1"/>
  <c r="GX67" i="14" s="1"/>
  <c r="FH23" i="14"/>
  <c r="FI24" i="14" s="1"/>
  <c r="FJ25" i="14" s="1"/>
  <c r="FK26" i="14" s="1"/>
  <c r="FL27" i="14" s="1"/>
  <c r="FM28" i="14" s="1"/>
  <c r="FN29" i="14" s="1"/>
  <c r="FO30" i="14" s="1"/>
  <c r="FP31" i="14" s="1"/>
  <c r="FQ32" i="14" s="1"/>
  <c r="FR33" i="14" s="1"/>
  <c r="FS34" i="14" s="1"/>
  <c r="FT35" i="14" s="1"/>
  <c r="FU36" i="14" s="1"/>
  <c r="FV37" i="14" s="1"/>
  <c r="FW38" i="14" s="1"/>
  <c r="FX39" i="14" s="1"/>
  <c r="FY40" i="14" s="1"/>
  <c r="FZ41" i="14" s="1"/>
  <c r="GA42" i="14" s="1"/>
  <c r="FG114" i="14"/>
  <c r="EU93" i="14"/>
  <c r="EO113" i="14"/>
  <c r="EO112" i="14"/>
  <c r="EO110" i="14" s="1"/>
  <c r="EP3" i="14"/>
  <c r="EQ4" i="14" s="1"/>
  <c r="ER5" i="14" s="1"/>
  <c r="ES6" i="14" s="1"/>
  <c r="ET7" i="14" s="1"/>
  <c r="EU8" i="14" s="1"/>
  <c r="EV9" i="14" s="1"/>
  <c r="EW10" i="14" s="1"/>
  <c r="EX11" i="14" s="1"/>
  <c r="EY12" i="14" s="1"/>
  <c r="EZ13" i="14" s="1"/>
  <c r="FA14" i="14" s="1"/>
  <c r="FB15" i="14" s="1"/>
  <c r="FC16" i="14" s="1"/>
  <c r="EP39" i="14"/>
  <c r="EO114" i="14"/>
  <c r="EP2" i="14"/>
  <c r="EP90" i="14"/>
  <c r="EO117" i="14"/>
  <c r="EV43" i="14"/>
  <c r="EV94" i="14" l="1"/>
  <c r="GA115" i="14"/>
  <c r="GB43" i="14"/>
  <c r="GC44" i="14" s="1"/>
  <c r="GD45" i="14" s="1"/>
  <c r="GE46" i="14" s="1"/>
  <c r="GF47" i="14" s="1"/>
  <c r="GG48" i="14" s="1"/>
  <c r="GH49" i="14" s="1"/>
  <c r="GI50" i="14" s="1"/>
  <c r="GJ51" i="14" s="1"/>
  <c r="GK52" i="14" s="1"/>
  <c r="GL53" i="14" s="1"/>
  <c r="GM54" i="14" s="1"/>
  <c r="GN55" i="14" s="1"/>
  <c r="GO56" i="14" s="1"/>
  <c r="GP57" i="14" s="1"/>
  <c r="GQ58" i="14" s="1"/>
  <c r="GR59" i="14" s="1"/>
  <c r="GS60" i="14" s="1"/>
  <c r="GT61" i="14" s="1"/>
  <c r="GU62" i="14" s="1"/>
  <c r="EQ91" i="14"/>
  <c r="EP117" i="14"/>
  <c r="GU63" i="14"/>
  <c r="GV64" i="14" s="1"/>
  <c r="GW65" i="14" s="1"/>
  <c r="GX66" i="14" s="1"/>
  <c r="GT116" i="14"/>
  <c r="EW44" i="14"/>
  <c r="EQ3" i="14"/>
  <c r="ER4" i="14" s="1"/>
  <c r="ES5" i="14" s="1"/>
  <c r="ET6" i="14" s="1"/>
  <c r="EU7" i="14" s="1"/>
  <c r="EV8" i="14" s="1"/>
  <c r="EW9" i="14" s="1"/>
  <c r="EX10" i="14" s="1"/>
  <c r="EY11" i="14" s="1"/>
  <c r="EZ12" i="14" s="1"/>
  <c r="FA13" i="14" s="1"/>
  <c r="FB14" i="14" s="1"/>
  <c r="FC15" i="14" s="1"/>
  <c r="FD16" i="14" s="1"/>
  <c r="EP112" i="14"/>
  <c r="EP110" i="14" s="1"/>
  <c r="EP113" i="14"/>
  <c r="EQ40" i="14"/>
  <c r="EQ2" i="14"/>
  <c r="EP114" i="14"/>
  <c r="FI23" i="14"/>
  <c r="FJ24" i="14" s="1"/>
  <c r="FK25" i="14" s="1"/>
  <c r="FL26" i="14" s="1"/>
  <c r="FM27" i="14" s="1"/>
  <c r="FN28" i="14" s="1"/>
  <c r="FO29" i="14" s="1"/>
  <c r="FP30" i="14" s="1"/>
  <c r="FQ31" i="14" s="1"/>
  <c r="FR32" i="14" s="1"/>
  <c r="FS33" i="14" s="1"/>
  <c r="FT34" i="14" s="1"/>
  <c r="FU35" i="14" s="1"/>
  <c r="FV36" i="14" s="1"/>
  <c r="FW37" i="14" s="1"/>
  <c r="FX38" i="14" s="1"/>
  <c r="FY39" i="14" s="1"/>
  <c r="FZ40" i="14" s="1"/>
  <c r="GA41" i="14" s="1"/>
  <c r="GB42" i="14" s="1"/>
  <c r="FH114" i="14"/>
  <c r="FD17" i="14"/>
  <c r="FE18" i="14" s="1"/>
  <c r="FF19" i="14" s="1"/>
  <c r="FG20" i="14" s="1"/>
  <c r="FH21" i="14" s="1"/>
  <c r="FI22" i="14" s="1"/>
  <c r="ER3" i="14" l="1"/>
  <c r="ES4" i="14" s="1"/>
  <c r="ET5" i="14" s="1"/>
  <c r="EU6" i="14" s="1"/>
  <c r="EV7" i="14" s="1"/>
  <c r="EW8" i="14" s="1"/>
  <c r="EX9" i="14" s="1"/>
  <c r="EY10" i="14" s="1"/>
  <c r="EZ11" i="14" s="1"/>
  <c r="FA12" i="14" s="1"/>
  <c r="FB13" i="14" s="1"/>
  <c r="FC14" i="14" s="1"/>
  <c r="FD15" i="14" s="1"/>
  <c r="FE16" i="14" s="1"/>
  <c r="EQ112" i="14"/>
  <c r="EQ110" i="14" s="1"/>
  <c r="EQ113" i="14"/>
  <c r="FE17" i="14"/>
  <c r="FF18" i="14" s="1"/>
  <c r="FG19" i="14" s="1"/>
  <c r="FH20" i="14" s="1"/>
  <c r="FI21" i="14" s="1"/>
  <c r="FJ22" i="14" s="1"/>
  <c r="FJ23" i="14"/>
  <c r="FK24" i="14" s="1"/>
  <c r="FL25" i="14" s="1"/>
  <c r="FM26" i="14" s="1"/>
  <c r="FN27" i="14" s="1"/>
  <c r="FO28" i="14" s="1"/>
  <c r="FP29" i="14" s="1"/>
  <c r="FQ30" i="14" s="1"/>
  <c r="FR31" i="14" s="1"/>
  <c r="FS32" i="14" s="1"/>
  <c r="FT33" i="14" s="1"/>
  <c r="FU34" i="14" s="1"/>
  <c r="FV35" i="14" s="1"/>
  <c r="FW36" i="14" s="1"/>
  <c r="FX37" i="14" s="1"/>
  <c r="FY38" i="14" s="1"/>
  <c r="FZ39" i="14" s="1"/>
  <c r="GA40" i="14" s="1"/>
  <c r="GB41" i="14" s="1"/>
  <c r="GC42" i="14" s="1"/>
  <c r="FI114" i="14"/>
  <c r="EX45" i="14"/>
  <c r="GC43" i="14"/>
  <c r="GD44" i="14" s="1"/>
  <c r="GE45" i="14" s="1"/>
  <c r="GF46" i="14" s="1"/>
  <c r="GG47" i="14" s="1"/>
  <c r="GH48" i="14" s="1"/>
  <c r="GI49" i="14" s="1"/>
  <c r="GJ50" i="14" s="1"/>
  <c r="GK51" i="14" s="1"/>
  <c r="GL52" i="14" s="1"/>
  <c r="GM53" i="14" s="1"/>
  <c r="GN54" i="14" s="1"/>
  <c r="GO55" i="14" s="1"/>
  <c r="GP56" i="14" s="1"/>
  <c r="GQ57" i="14" s="1"/>
  <c r="GR58" i="14" s="1"/>
  <c r="GS59" i="14" s="1"/>
  <c r="GT60" i="14" s="1"/>
  <c r="GU61" i="14" s="1"/>
  <c r="GV62" i="14" s="1"/>
  <c r="GB115" i="14"/>
  <c r="ER92" i="14"/>
  <c r="EQ117" i="14"/>
  <c r="ER41" i="14"/>
  <c r="EQ114" i="14"/>
  <c r="ER2" i="14"/>
  <c r="GV63" i="14"/>
  <c r="GW64" i="14" s="1"/>
  <c r="GX65" i="14" s="1"/>
  <c r="GU116" i="14"/>
  <c r="EW95" i="14"/>
  <c r="EX96" i="14" l="1"/>
  <c r="EY46" i="14"/>
  <c r="FJ114" i="14"/>
  <c r="FK23" i="14"/>
  <c r="FL24" i="14" s="1"/>
  <c r="FM25" i="14" s="1"/>
  <c r="FN26" i="14" s="1"/>
  <c r="FO27" i="14" s="1"/>
  <c r="FP28" i="14" s="1"/>
  <c r="FQ29" i="14" s="1"/>
  <c r="FR30" i="14" s="1"/>
  <c r="FS31" i="14" s="1"/>
  <c r="FT32" i="14" s="1"/>
  <c r="FU33" i="14" s="1"/>
  <c r="FV34" i="14" s="1"/>
  <c r="FW35" i="14" s="1"/>
  <c r="FX36" i="14" s="1"/>
  <c r="FY37" i="14" s="1"/>
  <c r="FZ38" i="14" s="1"/>
  <c r="GA39" i="14" s="1"/>
  <c r="GB40" i="14" s="1"/>
  <c r="GC41" i="14" s="1"/>
  <c r="GD42" i="14" s="1"/>
  <c r="ES42" i="14"/>
  <c r="ER114" i="14"/>
  <c r="ES2" i="14"/>
  <c r="GV116" i="14"/>
  <c r="GW63" i="14"/>
  <c r="GX64" i="14" s="1"/>
  <c r="ER113" i="14"/>
  <c r="ES3" i="14"/>
  <c r="ET4" i="14" s="1"/>
  <c r="EU5" i="14" s="1"/>
  <c r="EV6" i="14" s="1"/>
  <c r="EW7" i="14" s="1"/>
  <c r="EX8" i="14" s="1"/>
  <c r="EY9" i="14" s="1"/>
  <c r="EZ10" i="14" s="1"/>
  <c r="FA11" i="14" s="1"/>
  <c r="FB12" i="14" s="1"/>
  <c r="FC13" i="14" s="1"/>
  <c r="FD14" i="14" s="1"/>
  <c r="FE15" i="14" s="1"/>
  <c r="FF16" i="14" s="1"/>
  <c r="ER112" i="14"/>
  <c r="ER110" i="14" s="1"/>
  <c r="GC115" i="14"/>
  <c r="GD43" i="14"/>
  <c r="GE44" i="14" s="1"/>
  <c r="GF45" i="14" s="1"/>
  <c r="GG46" i="14" s="1"/>
  <c r="GH47" i="14" s="1"/>
  <c r="GI48" i="14" s="1"/>
  <c r="GJ49" i="14" s="1"/>
  <c r="GK50" i="14" s="1"/>
  <c r="GL51" i="14" s="1"/>
  <c r="GM52" i="14" s="1"/>
  <c r="GN53" i="14" s="1"/>
  <c r="GO54" i="14" s="1"/>
  <c r="GP55" i="14" s="1"/>
  <c r="GQ56" i="14" s="1"/>
  <c r="GR57" i="14" s="1"/>
  <c r="GS58" i="14" s="1"/>
  <c r="GT59" i="14" s="1"/>
  <c r="GU60" i="14" s="1"/>
  <c r="GV61" i="14" s="1"/>
  <c r="GW62" i="14" s="1"/>
  <c r="ES93" i="14"/>
  <c r="ER117" i="14"/>
  <c r="FF17" i="14"/>
  <c r="FG18" i="14" s="1"/>
  <c r="FH19" i="14" s="1"/>
  <c r="FI20" i="14" s="1"/>
  <c r="FJ21" i="14" s="1"/>
  <c r="FK22" i="14" s="1"/>
  <c r="FK114" i="14" l="1"/>
  <c r="FL23" i="14"/>
  <c r="FM24" i="14" s="1"/>
  <c r="FN25" i="14" s="1"/>
  <c r="FO26" i="14" s="1"/>
  <c r="FP27" i="14" s="1"/>
  <c r="FQ28" i="14" s="1"/>
  <c r="FR29" i="14" s="1"/>
  <c r="FS30" i="14" s="1"/>
  <c r="FT31" i="14" s="1"/>
  <c r="FU32" i="14" s="1"/>
  <c r="FV33" i="14" s="1"/>
  <c r="FW34" i="14" s="1"/>
  <c r="FX35" i="14" s="1"/>
  <c r="FY36" i="14" s="1"/>
  <c r="FZ37" i="14" s="1"/>
  <c r="GA38" i="14" s="1"/>
  <c r="GB39" i="14" s="1"/>
  <c r="GC40" i="14" s="1"/>
  <c r="GD41" i="14" s="1"/>
  <c r="GE42" i="14" s="1"/>
  <c r="ET43" i="14"/>
  <c r="ES115" i="14"/>
  <c r="ET2" i="14"/>
  <c r="ET94" i="14"/>
  <c r="ES117" i="14"/>
  <c r="ET3" i="14"/>
  <c r="EU4" i="14" s="1"/>
  <c r="EV5" i="14" s="1"/>
  <c r="EW6" i="14" s="1"/>
  <c r="EX7" i="14" s="1"/>
  <c r="EY8" i="14" s="1"/>
  <c r="EZ9" i="14" s="1"/>
  <c r="FA10" i="14" s="1"/>
  <c r="FB11" i="14" s="1"/>
  <c r="FC12" i="14" s="1"/>
  <c r="FD13" i="14" s="1"/>
  <c r="FE14" i="14" s="1"/>
  <c r="FF15" i="14" s="1"/>
  <c r="FG16" i="14" s="1"/>
  <c r="ES112" i="14"/>
  <c r="ES110" i="14" s="1"/>
  <c r="ES113" i="14"/>
  <c r="EZ47" i="14"/>
  <c r="GE43" i="14"/>
  <c r="GF44" i="14" s="1"/>
  <c r="GG45" i="14" s="1"/>
  <c r="GH46" i="14" s="1"/>
  <c r="GI47" i="14" s="1"/>
  <c r="GJ48" i="14" s="1"/>
  <c r="GK49" i="14" s="1"/>
  <c r="GL50" i="14" s="1"/>
  <c r="GM51" i="14" s="1"/>
  <c r="GN52" i="14" s="1"/>
  <c r="GO53" i="14" s="1"/>
  <c r="GP54" i="14" s="1"/>
  <c r="GQ55" i="14" s="1"/>
  <c r="GR56" i="14" s="1"/>
  <c r="GS57" i="14" s="1"/>
  <c r="GT58" i="14" s="1"/>
  <c r="GU59" i="14" s="1"/>
  <c r="GV60" i="14" s="1"/>
  <c r="GW61" i="14" s="1"/>
  <c r="GX62" i="14" s="1"/>
  <c r="GD115" i="14"/>
  <c r="GW116" i="14"/>
  <c r="GX63" i="14"/>
  <c r="FG2" i="14"/>
  <c r="FG17" i="14"/>
  <c r="FH18" i="14" s="1"/>
  <c r="FI19" i="14" s="1"/>
  <c r="FJ20" i="14" s="1"/>
  <c r="FK21" i="14" s="1"/>
  <c r="FL22" i="14" s="1"/>
  <c r="EY97" i="14"/>
  <c r="EZ98" i="14" l="1"/>
  <c r="FH2" i="14"/>
  <c r="FH17" i="14"/>
  <c r="FI18" i="14" s="1"/>
  <c r="FJ19" i="14" s="1"/>
  <c r="FK20" i="14" s="1"/>
  <c r="FL21" i="14" s="1"/>
  <c r="FM22" i="14" s="1"/>
  <c r="EU95" i="14"/>
  <c r="ET117" i="14"/>
  <c r="FA48" i="14"/>
  <c r="EU3" i="14"/>
  <c r="EV4" i="14" s="1"/>
  <c r="EW5" i="14" s="1"/>
  <c r="EX6" i="14" s="1"/>
  <c r="EY7" i="14" s="1"/>
  <c r="EZ8" i="14" s="1"/>
  <c r="FA9" i="14" s="1"/>
  <c r="FB10" i="14" s="1"/>
  <c r="FC11" i="14" s="1"/>
  <c r="FD12" i="14" s="1"/>
  <c r="FE13" i="14" s="1"/>
  <c r="FF14" i="14" s="1"/>
  <c r="FG15" i="14" s="1"/>
  <c r="FH16" i="14" s="1"/>
  <c r="ET112" i="14"/>
  <c r="ET110" i="14" s="1"/>
  <c r="ET113" i="14"/>
  <c r="EU44" i="14"/>
  <c r="ET115" i="14"/>
  <c r="EU2" i="14"/>
  <c r="FH3" i="14"/>
  <c r="FI4" i="14" s="1"/>
  <c r="FJ5" i="14" s="1"/>
  <c r="FK6" i="14" s="1"/>
  <c r="FL7" i="14" s="1"/>
  <c r="FM8" i="14" s="1"/>
  <c r="FN9" i="14" s="1"/>
  <c r="FO10" i="14" s="1"/>
  <c r="FP11" i="14" s="1"/>
  <c r="FQ12" i="14" s="1"/>
  <c r="FR13" i="14" s="1"/>
  <c r="FS14" i="14" s="1"/>
  <c r="FT15" i="14" s="1"/>
  <c r="FU16" i="14" s="1"/>
  <c r="GX116" i="14"/>
  <c r="GF43" i="14"/>
  <c r="GG44" i="14" s="1"/>
  <c r="GH45" i="14" s="1"/>
  <c r="GI46" i="14" s="1"/>
  <c r="GJ47" i="14" s="1"/>
  <c r="GK48" i="14" s="1"/>
  <c r="GL49" i="14" s="1"/>
  <c r="GM50" i="14" s="1"/>
  <c r="GN51" i="14" s="1"/>
  <c r="GO52" i="14" s="1"/>
  <c r="GP53" i="14" s="1"/>
  <c r="GQ54" i="14" s="1"/>
  <c r="GR55" i="14" s="1"/>
  <c r="GS56" i="14" s="1"/>
  <c r="GT57" i="14" s="1"/>
  <c r="GU58" i="14" s="1"/>
  <c r="GV59" i="14" s="1"/>
  <c r="GW60" i="14" s="1"/>
  <c r="GX61" i="14" s="1"/>
  <c r="GE115" i="14"/>
  <c r="FL114" i="14"/>
  <c r="FM23" i="14"/>
  <c r="FN24" i="14" s="1"/>
  <c r="FO25" i="14" s="1"/>
  <c r="FP26" i="14" s="1"/>
  <c r="FQ27" i="14" s="1"/>
  <c r="FR28" i="14" s="1"/>
  <c r="FS29" i="14" s="1"/>
  <c r="FT30" i="14" s="1"/>
  <c r="FU31" i="14" s="1"/>
  <c r="FV32" i="14" s="1"/>
  <c r="FW33" i="14" s="1"/>
  <c r="FX34" i="14" s="1"/>
  <c r="FY35" i="14" s="1"/>
  <c r="FZ36" i="14" s="1"/>
  <c r="GA37" i="14" s="1"/>
  <c r="GB38" i="14" s="1"/>
  <c r="GC39" i="14" s="1"/>
  <c r="GD40" i="14" s="1"/>
  <c r="GE41" i="14" s="1"/>
  <c r="GF42" i="14" s="1"/>
  <c r="FI2" i="14" l="1"/>
  <c r="FI17" i="14"/>
  <c r="FJ18" i="14" s="1"/>
  <c r="FK19" i="14" s="1"/>
  <c r="FL20" i="14" s="1"/>
  <c r="FM21" i="14" s="1"/>
  <c r="FN22" i="14" s="1"/>
  <c r="FB49" i="14"/>
  <c r="GG43" i="14"/>
  <c r="GH44" i="14" s="1"/>
  <c r="GI45" i="14" s="1"/>
  <c r="GJ46" i="14" s="1"/>
  <c r="GK47" i="14" s="1"/>
  <c r="GL48" i="14" s="1"/>
  <c r="GM49" i="14" s="1"/>
  <c r="GN50" i="14" s="1"/>
  <c r="GO51" i="14" s="1"/>
  <c r="GP52" i="14" s="1"/>
  <c r="GQ53" i="14" s="1"/>
  <c r="GR54" i="14" s="1"/>
  <c r="GS55" i="14" s="1"/>
  <c r="GT56" i="14" s="1"/>
  <c r="GU57" i="14" s="1"/>
  <c r="GV58" i="14" s="1"/>
  <c r="GW59" i="14" s="1"/>
  <c r="GX60" i="14" s="1"/>
  <c r="GF115" i="14"/>
  <c r="EV96" i="14"/>
  <c r="EU117" i="14"/>
  <c r="FI3" i="14"/>
  <c r="FJ4" i="14" s="1"/>
  <c r="FK5" i="14" s="1"/>
  <c r="FL6" i="14" s="1"/>
  <c r="FM7" i="14" s="1"/>
  <c r="FN8" i="14" s="1"/>
  <c r="FO9" i="14" s="1"/>
  <c r="FP10" i="14" s="1"/>
  <c r="FQ11" i="14" s="1"/>
  <c r="FR12" i="14" s="1"/>
  <c r="FS13" i="14" s="1"/>
  <c r="FT14" i="14" s="1"/>
  <c r="FU15" i="14" s="1"/>
  <c r="FV16" i="14" s="1"/>
  <c r="FV17" i="14"/>
  <c r="FW18" i="14" s="1"/>
  <c r="FX19" i="14" s="1"/>
  <c r="FY20" i="14" s="1"/>
  <c r="FZ21" i="14" s="1"/>
  <c r="GA22" i="14" s="1"/>
  <c r="FN23" i="14"/>
  <c r="FO24" i="14" s="1"/>
  <c r="FP25" i="14" s="1"/>
  <c r="FQ26" i="14" s="1"/>
  <c r="FR27" i="14" s="1"/>
  <c r="FS28" i="14" s="1"/>
  <c r="FT29" i="14" s="1"/>
  <c r="FU30" i="14" s="1"/>
  <c r="FV31" i="14" s="1"/>
  <c r="FW32" i="14" s="1"/>
  <c r="FX33" i="14" s="1"/>
  <c r="FY34" i="14" s="1"/>
  <c r="FZ35" i="14" s="1"/>
  <c r="GA36" i="14" s="1"/>
  <c r="GB37" i="14" s="1"/>
  <c r="GC38" i="14" s="1"/>
  <c r="GD39" i="14" s="1"/>
  <c r="GE40" i="14" s="1"/>
  <c r="GF41" i="14" s="1"/>
  <c r="GG42" i="14" s="1"/>
  <c r="FM114" i="14"/>
  <c r="EV3" i="14"/>
  <c r="EW4" i="14" s="1"/>
  <c r="EX5" i="14" s="1"/>
  <c r="EY6" i="14" s="1"/>
  <c r="EZ7" i="14" s="1"/>
  <c r="FA8" i="14" s="1"/>
  <c r="FB9" i="14" s="1"/>
  <c r="FC10" i="14" s="1"/>
  <c r="FD11" i="14" s="1"/>
  <c r="FE12" i="14" s="1"/>
  <c r="FF13" i="14" s="1"/>
  <c r="FG14" i="14" s="1"/>
  <c r="FH15" i="14" s="1"/>
  <c r="FI16" i="14" s="1"/>
  <c r="EU112" i="14"/>
  <c r="EU110" i="14" s="1"/>
  <c r="EU113" i="14"/>
  <c r="EV45" i="14"/>
  <c r="EV2" i="14"/>
  <c r="EU115" i="14"/>
  <c r="FA99" i="14"/>
  <c r="EW97" i="14" l="1"/>
  <c r="EV117" i="14"/>
  <c r="FW17" i="14"/>
  <c r="FX18" i="14" s="1"/>
  <c r="FY19" i="14" s="1"/>
  <c r="FZ20" i="14" s="1"/>
  <c r="GA21" i="14" s="1"/>
  <c r="GB22" i="14" s="1"/>
  <c r="FB100" i="14"/>
  <c r="EW46" i="14"/>
  <c r="EV115" i="14"/>
  <c r="EW2" i="14"/>
  <c r="FJ2" i="14"/>
  <c r="FJ17" i="14"/>
  <c r="FK18" i="14" s="1"/>
  <c r="FL19" i="14" s="1"/>
  <c r="FM20" i="14" s="1"/>
  <c r="FN21" i="14" s="1"/>
  <c r="FO22" i="14" s="1"/>
  <c r="GH43" i="14"/>
  <c r="GI44" i="14" s="1"/>
  <c r="GJ45" i="14" s="1"/>
  <c r="GK46" i="14" s="1"/>
  <c r="GL47" i="14" s="1"/>
  <c r="GM48" i="14" s="1"/>
  <c r="GN49" i="14" s="1"/>
  <c r="GO50" i="14" s="1"/>
  <c r="GP51" i="14" s="1"/>
  <c r="GQ52" i="14" s="1"/>
  <c r="GR53" i="14" s="1"/>
  <c r="GS54" i="14" s="1"/>
  <c r="GT55" i="14" s="1"/>
  <c r="GU56" i="14" s="1"/>
  <c r="GV57" i="14" s="1"/>
  <c r="GW58" i="14" s="1"/>
  <c r="GX59" i="14" s="1"/>
  <c r="GG115" i="14"/>
  <c r="FC50" i="14"/>
  <c r="EW3" i="14"/>
  <c r="EX4" i="14" s="1"/>
  <c r="EY5" i="14" s="1"/>
  <c r="EZ6" i="14" s="1"/>
  <c r="FA7" i="14" s="1"/>
  <c r="FB8" i="14" s="1"/>
  <c r="FC9" i="14" s="1"/>
  <c r="FD10" i="14" s="1"/>
  <c r="FE11" i="14" s="1"/>
  <c r="FF12" i="14" s="1"/>
  <c r="FG13" i="14" s="1"/>
  <c r="FH14" i="14" s="1"/>
  <c r="FI15" i="14" s="1"/>
  <c r="FJ16" i="14" s="1"/>
  <c r="EV113" i="14"/>
  <c r="EV112" i="14"/>
  <c r="EV110" i="14" s="1"/>
  <c r="GB23" i="14"/>
  <c r="GC24" i="14" s="1"/>
  <c r="GD25" i="14" s="1"/>
  <c r="GE26" i="14" s="1"/>
  <c r="GF27" i="14" s="1"/>
  <c r="GG28" i="14" s="1"/>
  <c r="GH29" i="14" s="1"/>
  <c r="GI30" i="14" s="1"/>
  <c r="GJ31" i="14" s="1"/>
  <c r="GK32" i="14" s="1"/>
  <c r="GL33" i="14" s="1"/>
  <c r="GM34" i="14" s="1"/>
  <c r="GN35" i="14" s="1"/>
  <c r="GO36" i="14" s="1"/>
  <c r="GP37" i="14" s="1"/>
  <c r="GQ38" i="14" s="1"/>
  <c r="GR39" i="14" s="1"/>
  <c r="GS40" i="14" s="1"/>
  <c r="GT41" i="14" s="1"/>
  <c r="GU42" i="14" s="1"/>
  <c r="FO23" i="14"/>
  <c r="FP24" i="14" s="1"/>
  <c r="FQ25" i="14" s="1"/>
  <c r="FR26" i="14" s="1"/>
  <c r="FS27" i="14" s="1"/>
  <c r="FT28" i="14" s="1"/>
  <c r="FU29" i="14" s="1"/>
  <c r="FV30" i="14" s="1"/>
  <c r="FW31" i="14" s="1"/>
  <c r="FX32" i="14" s="1"/>
  <c r="FY33" i="14" s="1"/>
  <c r="FZ34" i="14" s="1"/>
  <c r="GA35" i="14" s="1"/>
  <c r="GB36" i="14" s="1"/>
  <c r="GC37" i="14" s="1"/>
  <c r="GD38" i="14" s="1"/>
  <c r="GE39" i="14" s="1"/>
  <c r="GF40" i="14" s="1"/>
  <c r="GG41" i="14" s="1"/>
  <c r="GH42" i="14" s="1"/>
  <c r="FN114" i="14"/>
  <c r="FJ3" i="14"/>
  <c r="FK4" i="14" s="1"/>
  <c r="FL5" i="14" s="1"/>
  <c r="FM6" i="14" s="1"/>
  <c r="FN7" i="14" s="1"/>
  <c r="FO8" i="14" s="1"/>
  <c r="FP9" i="14" s="1"/>
  <c r="FQ10" i="14" s="1"/>
  <c r="FR11" i="14" s="1"/>
  <c r="FS12" i="14" s="1"/>
  <c r="FT13" i="14" s="1"/>
  <c r="FU14" i="14" s="1"/>
  <c r="FV15" i="14" s="1"/>
  <c r="FW16" i="14" s="1"/>
  <c r="GI43" i="14" l="1"/>
  <c r="GJ44" i="14" s="1"/>
  <c r="GK45" i="14" s="1"/>
  <c r="GL46" i="14" s="1"/>
  <c r="GM47" i="14" s="1"/>
  <c r="GN48" i="14" s="1"/>
  <c r="GO49" i="14" s="1"/>
  <c r="GP50" i="14" s="1"/>
  <c r="GQ51" i="14" s="1"/>
  <c r="GR52" i="14" s="1"/>
  <c r="GS53" i="14" s="1"/>
  <c r="GT54" i="14" s="1"/>
  <c r="GU55" i="14" s="1"/>
  <c r="GV56" i="14" s="1"/>
  <c r="GW57" i="14" s="1"/>
  <c r="GX58" i="14" s="1"/>
  <c r="GH115" i="14"/>
  <c r="FX17" i="14"/>
  <c r="FY18" i="14" s="1"/>
  <c r="FZ19" i="14" s="1"/>
  <c r="GA20" i="14" s="1"/>
  <c r="GB21" i="14" s="1"/>
  <c r="GC22" i="14" s="1"/>
  <c r="FP23" i="14"/>
  <c r="FQ24" i="14" s="1"/>
  <c r="FR25" i="14" s="1"/>
  <c r="FS26" i="14" s="1"/>
  <c r="FT27" i="14" s="1"/>
  <c r="FU28" i="14" s="1"/>
  <c r="FV29" i="14" s="1"/>
  <c r="FW30" i="14" s="1"/>
  <c r="FX31" i="14" s="1"/>
  <c r="FY32" i="14" s="1"/>
  <c r="FZ33" i="14" s="1"/>
  <c r="GA34" i="14" s="1"/>
  <c r="GB35" i="14" s="1"/>
  <c r="GC36" i="14" s="1"/>
  <c r="GD37" i="14" s="1"/>
  <c r="GE38" i="14" s="1"/>
  <c r="GF39" i="14" s="1"/>
  <c r="GG40" i="14" s="1"/>
  <c r="GH41" i="14" s="1"/>
  <c r="GI42" i="14" s="1"/>
  <c r="FO114" i="14"/>
  <c r="FC101" i="14"/>
  <c r="FK3" i="14"/>
  <c r="FL4" i="14" s="1"/>
  <c r="FM5" i="14" s="1"/>
  <c r="FN6" i="14" s="1"/>
  <c r="FO7" i="14" s="1"/>
  <c r="FP8" i="14" s="1"/>
  <c r="FQ9" i="14" s="1"/>
  <c r="FR10" i="14" s="1"/>
  <c r="FS11" i="14" s="1"/>
  <c r="FT12" i="14" s="1"/>
  <c r="FU13" i="14" s="1"/>
  <c r="FV14" i="14" s="1"/>
  <c r="FW15" i="14" s="1"/>
  <c r="FX16" i="14" s="1"/>
  <c r="EX47" i="14"/>
  <c r="EW115" i="14"/>
  <c r="EX2" i="14"/>
  <c r="GV43" i="14"/>
  <c r="GW44" i="14" s="1"/>
  <c r="GX45" i="14" s="1"/>
  <c r="EX3" i="14"/>
  <c r="EY4" i="14" s="1"/>
  <c r="EZ5" i="14" s="1"/>
  <c r="FA6" i="14" s="1"/>
  <c r="FB7" i="14" s="1"/>
  <c r="FC8" i="14" s="1"/>
  <c r="FD9" i="14" s="1"/>
  <c r="FE10" i="14" s="1"/>
  <c r="FF11" i="14" s="1"/>
  <c r="FG12" i="14" s="1"/>
  <c r="FH13" i="14" s="1"/>
  <c r="FI14" i="14" s="1"/>
  <c r="FJ15" i="14" s="1"/>
  <c r="FK16" i="14" s="1"/>
  <c r="EW112" i="14"/>
  <c r="EW110" i="14" s="1"/>
  <c r="EW113" i="14"/>
  <c r="FK2" i="14"/>
  <c r="FK17" i="14"/>
  <c r="FL18" i="14" s="1"/>
  <c r="FM19" i="14" s="1"/>
  <c r="FN20" i="14" s="1"/>
  <c r="FO21" i="14" s="1"/>
  <c r="FP22" i="14" s="1"/>
  <c r="GC23" i="14"/>
  <c r="GD24" i="14" s="1"/>
  <c r="GE25" i="14" s="1"/>
  <c r="GF26" i="14" s="1"/>
  <c r="GG27" i="14" s="1"/>
  <c r="GH28" i="14" s="1"/>
  <c r="GI29" i="14" s="1"/>
  <c r="GJ30" i="14" s="1"/>
  <c r="GK31" i="14" s="1"/>
  <c r="GL32" i="14" s="1"/>
  <c r="GM33" i="14" s="1"/>
  <c r="GN34" i="14" s="1"/>
  <c r="GO35" i="14" s="1"/>
  <c r="GP36" i="14" s="1"/>
  <c r="GQ37" i="14" s="1"/>
  <c r="GR38" i="14" s="1"/>
  <c r="GS39" i="14" s="1"/>
  <c r="GT40" i="14" s="1"/>
  <c r="GU41" i="14" s="1"/>
  <c r="GV42" i="14" s="1"/>
  <c r="FD51" i="14"/>
  <c r="EX98" i="14"/>
  <c r="EW117" i="14"/>
  <c r="EY48" i="14" l="1"/>
  <c r="EX115" i="14"/>
  <c r="EY2" i="14"/>
  <c r="FY17" i="14"/>
  <c r="FZ18" i="14" s="1"/>
  <c r="GA19" i="14" s="1"/>
  <c r="GB20" i="14" s="1"/>
  <c r="GC21" i="14" s="1"/>
  <c r="GD22" i="14" s="1"/>
  <c r="FD102" i="14"/>
  <c r="FL3" i="14"/>
  <c r="FM4" i="14" s="1"/>
  <c r="FN5" i="14" s="1"/>
  <c r="FO6" i="14" s="1"/>
  <c r="FP7" i="14" s="1"/>
  <c r="FQ8" i="14" s="1"/>
  <c r="FR9" i="14" s="1"/>
  <c r="FS10" i="14" s="1"/>
  <c r="FT11" i="14" s="1"/>
  <c r="FU12" i="14" s="1"/>
  <c r="FV13" i="14" s="1"/>
  <c r="FW14" i="14" s="1"/>
  <c r="FX15" i="14" s="1"/>
  <c r="FY16" i="14" s="1"/>
  <c r="GJ43" i="14"/>
  <c r="GK44" i="14" s="1"/>
  <c r="GL45" i="14" s="1"/>
  <c r="GM46" i="14" s="1"/>
  <c r="GN47" i="14" s="1"/>
  <c r="GO48" i="14" s="1"/>
  <c r="GP49" i="14" s="1"/>
  <c r="GQ50" i="14" s="1"/>
  <c r="GR51" i="14" s="1"/>
  <c r="GS52" i="14" s="1"/>
  <c r="GT53" i="14" s="1"/>
  <c r="GU54" i="14" s="1"/>
  <c r="GV55" i="14" s="1"/>
  <c r="GW56" i="14" s="1"/>
  <c r="GX57" i="14" s="1"/>
  <c r="GI115" i="14"/>
  <c r="FE52" i="14"/>
  <c r="FE2" i="14"/>
  <c r="GD23" i="14"/>
  <c r="GE24" i="14" s="1"/>
  <c r="GF25" i="14" s="1"/>
  <c r="GG26" i="14" s="1"/>
  <c r="GH27" i="14" s="1"/>
  <c r="GI28" i="14" s="1"/>
  <c r="GJ29" i="14" s="1"/>
  <c r="GK30" i="14" s="1"/>
  <c r="GL31" i="14" s="1"/>
  <c r="GM32" i="14" s="1"/>
  <c r="GN33" i="14" s="1"/>
  <c r="GO34" i="14" s="1"/>
  <c r="GP35" i="14" s="1"/>
  <c r="GQ36" i="14" s="1"/>
  <c r="GR37" i="14" s="1"/>
  <c r="GS38" i="14" s="1"/>
  <c r="GT39" i="14" s="1"/>
  <c r="GU40" i="14" s="1"/>
  <c r="GV41" i="14" s="1"/>
  <c r="GW42" i="14" s="1"/>
  <c r="GW43" i="14"/>
  <c r="GX44" i="14" s="1"/>
  <c r="FL2" i="14"/>
  <c r="FL17" i="14"/>
  <c r="FM18" i="14" s="1"/>
  <c r="FN19" i="14" s="1"/>
  <c r="FO20" i="14" s="1"/>
  <c r="FP21" i="14" s="1"/>
  <c r="FQ22" i="14" s="1"/>
  <c r="EY99" i="14"/>
  <c r="EX117" i="14"/>
  <c r="FP114" i="14"/>
  <c r="FQ23" i="14"/>
  <c r="FR24" i="14" s="1"/>
  <c r="FS25" i="14" s="1"/>
  <c r="FT26" i="14" s="1"/>
  <c r="FU27" i="14" s="1"/>
  <c r="FV28" i="14" s="1"/>
  <c r="FW29" i="14" s="1"/>
  <c r="FX30" i="14" s="1"/>
  <c r="FY31" i="14" s="1"/>
  <c r="FZ32" i="14" s="1"/>
  <c r="GA33" i="14" s="1"/>
  <c r="GB34" i="14" s="1"/>
  <c r="GC35" i="14" s="1"/>
  <c r="GD36" i="14" s="1"/>
  <c r="GE37" i="14" s="1"/>
  <c r="GF38" i="14" s="1"/>
  <c r="GG39" i="14" s="1"/>
  <c r="GH40" i="14" s="1"/>
  <c r="GI41" i="14" s="1"/>
  <c r="GJ42" i="14" s="1"/>
  <c r="EX113" i="14"/>
  <c r="EY3" i="14"/>
  <c r="EZ4" i="14" s="1"/>
  <c r="FA5" i="14" s="1"/>
  <c r="FB6" i="14" s="1"/>
  <c r="FC7" i="14" s="1"/>
  <c r="FD8" i="14" s="1"/>
  <c r="FE9" i="14" s="1"/>
  <c r="FF10" i="14" s="1"/>
  <c r="FG11" i="14" s="1"/>
  <c r="FH12" i="14" s="1"/>
  <c r="FI13" i="14" s="1"/>
  <c r="FJ14" i="14" s="1"/>
  <c r="FK15" i="14" s="1"/>
  <c r="FL16" i="14" s="1"/>
  <c r="EX112" i="14"/>
  <c r="EX110" i="14" s="1"/>
  <c r="FM3" i="14" l="1"/>
  <c r="FN4" i="14" s="1"/>
  <c r="FO5" i="14" s="1"/>
  <c r="FP6" i="14" s="1"/>
  <c r="FQ7" i="14" s="1"/>
  <c r="FR8" i="14" s="1"/>
  <c r="FS9" i="14" s="1"/>
  <c r="FT10" i="14" s="1"/>
  <c r="FU11" i="14" s="1"/>
  <c r="FV12" i="14" s="1"/>
  <c r="FW13" i="14" s="1"/>
  <c r="FX14" i="14" s="1"/>
  <c r="FY15" i="14" s="1"/>
  <c r="FZ16" i="14" s="1"/>
  <c r="EZ100" i="14"/>
  <c r="EY117" i="14"/>
  <c r="GX43" i="14"/>
  <c r="GE23" i="14"/>
  <c r="GF24" i="14" s="1"/>
  <c r="GG25" i="14" s="1"/>
  <c r="GH26" i="14" s="1"/>
  <c r="GI27" i="14" s="1"/>
  <c r="GJ28" i="14" s="1"/>
  <c r="GK29" i="14" s="1"/>
  <c r="GL30" i="14" s="1"/>
  <c r="GM31" i="14" s="1"/>
  <c r="GN32" i="14" s="1"/>
  <c r="GO33" i="14" s="1"/>
  <c r="GP34" i="14" s="1"/>
  <c r="GQ35" i="14" s="1"/>
  <c r="GR36" i="14" s="1"/>
  <c r="GS37" i="14" s="1"/>
  <c r="GT38" i="14" s="1"/>
  <c r="GU39" i="14" s="1"/>
  <c r="GV40" i="14" s="1"/>
  <c r="GW41" i="14" s="1"/>
  <c r="GX42" i="14" s="1"/>
  <c r="FR23" i="14"/>
  <c r="FS24" i="14" s="1"/>
  <c r="FT25" i="14" s="1"/>
  <c r="FU26" i="14" s="1"/>
  <c r="FV27" i="14" s="1"/>
  <c r="FW28" i="14" s="1"/>
  <c r="FX29" i="14" s="1"/>
  <c r="FY30" i="14" s="1"/>
  <c r="FZ31" i="14" s="1"/>
  <c r="GA32" i="14" s="1"/>
  <c r="GB33" i="14" s="1"/>
  <c r="GC34" i="14" s="1"/>
  <c r="GD35" i="14" s="1"/>
  <c r="GE36" i="14" s="1"/>
  <c r="GF37" i="14" s="1"/>
  <c r="GG38" i="14" s="1"/>
  <c r="GH39" i="14" s="1"/>
  <c r="GI40" i="14" s="1"/>
  <c r="GJ41" i="14" s="1"/>
  <c r="GK42" i="14" s="1"/>
  <c r="FQ114" i="14"/>
  <c r="FE103" i="14"/>
  <c r="EZ3" i="14"/>
  <c r="FA4" i="14" s="1"/>
  <c r="FB5" i="14" s="1"/>
  <c r="FC6" i="14" s="1"/>
  <c r="FD7" i="14" s="1"/>
  <c r="FE8" i="14" s="1"/>
  <c r="FF9" i="14" s="1"/>
  <c r="FG10" i="14" s="1"/>
  <c r="FH11" i="14" s="1"/>
  <c r="FI12" i="14" s="1"/>
  <c r="FJ13" i="14" s="1"/>
  <c r="FK14" i="14" s="1"/>
  <c r="FL15" i="14" s="1"/>
  <c r="FM16" i="14" s="1"/>
  <c r="EY112" i="14"/>
  <c r="EY110" i="14" s="1"/>
  <c r="EY113" i="14"/>
  <c r="FZ17" i="14"/>
  <c r="GA18" i="14" s="1"/>
  <c r="GB19" i="14" s="1"/>
  <c r="GC20" i="14" s="1"/>
  <c r="GD21" i="14" s="1"/>
  <c r="GE22" i="14" s="1"/>
  <c r="FM2" i="14"/>
  <c r="FM17" i="14"/>
  <c r="FN18" i="14" s="1"/>
  <c r="FO19" i="14" s="1"/>
  <c r="FP20" i="14" s="1"/>
  <c r="FQ21" i="14" s="1"/>
  <c r="FR22" i="14" s="1"/>
  <c r="FF3" i="14"/>
  <c r="FG4" i="14" s="1"/>
  <c r="FH5" i="14" s="1"/>
  <c r="FI6" i="14" s="1"/>
  <c r="FJ7" i="14" s="1"/>
  <c r="FK8" i="14" s="1"/>
  <c r="FL9" i="14" s="1"/>
  <c r="FM10" i="14" s="1"/>
  <c r="FN11" i="14" s="1"/>
  <c r="FO12" i="14" s="1"/>
  <c r="FP13" i="14" s="1"/>
  <c r="FQ14" i="14" s="1"/>
  <c r="FR15" i="14" s="1"/>
  <c r="FS16" i="14" s="1"/>
  <c r="GJ115" i="14"/>
  <c r="GK43" i="14"/>
  <c r="GL44" i="14" s="1"/>
  <c r="GM45" i="14" s="1"/>
  <c r="GN46" i="14" s="1"/>
  <c r="GO47" i="14" s="1"/>
  <c r="GP48" i="14" s="1"/>
  <c r="GQ49" i="14" s="1"/>
  <c r="GR50" i="14" s="1"/>
  <c r="GS51" i="14" s="1"/>
  <c r="GT52" i="14" s="1"/>
  <c r="GU53" i="14" s="1"/>
  <c r="GV54" i="14" s="1"/>
  <c r="GW55" i="14" s="1"/>
  <c r="GX56" i="14" s="1"/>
  <c r="FF53" i="14"/>
  <c r="FF2" i="14"/>
  <c r="EZ49" i="14"/>
  <c r="EZ2" i="14"/>
  <c r="EY115" i="14"/>
  <c r="FN3" i="14" l="1"/>
  <c r="FO4" i="14" s="1"/>
  <c r="FP5" i="14" s="1"/>
  <c r="FQ6" i="14" s="1"/>
  <c r="FR7" i="14" s="1"/>
  <c r="FS8" i="14" s="1"/>
  <c r="FT9" i="14" s="1"/>
  <c r="FU10" i="14" s="1"/>
  <c r="FV11" i="14" s="1"/>
  <c r="FW12" i="14" s="1"/>
  <c r="FX13" i="14" s="1"/>
  <c r="FY14" i="14" s="1"/>
  <c r="FZ15" i="14" s="1"/>
  <c r="GA16" i="14" s="1"/>
  <c r="FA3" i="14"/>
  <c r="FB4" i="14" s="1"/>
  <c r="FC5" i="14" s="1"/>
  <c r="FD6" i="14" s="1"/>
  <c r="FE7" i="14" s="1"/>
  <c r="FF8" i="14" s="1"/>
  <c r="FG9" i="14" s="1"/>
  <c r="FH10" i="14" s="1"/>
  <c r="FI11" i="14" s="1"/>
  <c r="FJ12" i="14" s="1"/>
  <c r="FK13" i="14" s="1"/>
  <c r="FL14" i="14" s="1"/>
  <c r="FM15" i="14" s="1"/>
  <c r="FN16" i="14" s="1"/>
  <c r="EZ113" i="14"/>
  <c r="EZ112" i="14"/>
  <c r="EZ110" i="14" s="1"/>
  <c r="FT17" i="14"/>
  <c r="FU18" i="14" s="1"/>
  <c r="FV19" i="14" s="1"/>
  <c r="FW20" i="14" s="1"/>
  <c r="FX21" i="14" s="1"/>
  <c r="FY22" i="14" s="1"/>
  <c r="FA50" i="14"/>
  <c r="EZ115" i="14"/>
  <c r="FA2" i="14"/>
  <c r="FF104" i="14"/>
  <c r="FR114" i="14"/>
  <c r="FS23" i="14"/>
  <c r="FT24" i="14" s="1"/>
  <c r="FU25" i="14" s="1"/>
  <c r="FV26" i="14" s="1"/>
  <c r="FW27" i="14" s="1"/>
  <c r="FX28" i="14" s="1"/>
  <c r="FY29" i="14" s="1"/>
  <c r="FZ30" i="14" s="1"/>
  <c r="GA31" i="14" s="1"/>
  <c r="GB32" i="14" s="1"/>
  <c r="GC33" i="14" s="1"/>
  <c r="GD34" i="14" s="1"/>
  <c r="GE35" i="14" s="1"/>
  <c r="GF36" i="14" s="1"/>
  <c r="GG37" i="14" s="1"/>
  <c r="GH38" i="14" s="1"/>
  <c r="GI39" i="14" s="1"/>
  <c r="GJ40" i="14" s="1"/>
  <c r="GK41" i="14" s="1"/>
  <c r="GL42" i="14" s="1"/>
  <c r="GF23" i="14"/>
  <c r="GG24" i="14" s="1"/>
  <c r="GH25" i="14" s="1"/>
  <c r="GI26" i="14" s="1"/>
  <c r="GJ27" i="14" s="1"/>
  <c r="GK28" i="14" s="1"/>
  <c r="GL29" i="14" s="1"/>
  <c r="GM30" i="14" s="1"/>
  <c r="GN31" i="14" s="1"/>
  <c r="GO32" i="14" s="1"/>
  <c r="GP33" i="14" s="1"/>
  <c r="GQ34" i="14" s="1"/>
  <c r="GR35" i="14" s="1"/>
  <c r="GS36" i="14" s="1"/>
  <c r="GT37" i="14" s="1"/>
  <c r="GU38" i="14" s="1"/>
  <c r="GV39" i="14" s="1"/>
  <c r="GW40" i="14" s="1"/>
  <c r="GX41" i="14" s="1"/>
  <c r="FA101" i="14"/>
  <c r="EZ117" i="14"/>
  <c r="GK115" i="14"/>
  <c r="GL43" i="14"/>
  <c r="GM44" i="14" s="1"/>
  <c r="GN45" i="14" s="1"/>
  <c r="GO46" i="14" s="1"/>
  <c r="GP47" i="14" s="1"/>
  <c r="GQ48" i="14" s="1"/>
  <c r="GR49" i="14" s="1"/>
  <c r="GS50" i="14" s="1"/>
  <c r="GT51" i="14" s="1"/>
  <c r="GU52" i="14" s="1"/>
  <c r="GV53" i="14" s="1"/>
  <c r="GW54" i="14" s="1"/>
  <c r="GX55" i="14" s="1"/>
  <c r="FG3" i="14"/>
  <c r="FG54" i="14"/>
  <c r="FN17" i="14"/>
  <c r="FO18" i="14" s="1"/>
  <c r="FP19" i="14" s="1"/>
  <c r="FQ20" i="14" s="1"/>
  <c r="FR21" i="14" s="1"/>
  <c r="FS22" i="14" s="1"/>
  <c r="FN2" i="14"/>
  <c r="GA17" i="14"/>
  <c r="GB18" i="14" s="1"/>
  <c r="GC19" i="14" s="1"/>
  <c r="GD20" i="14" s="1"/>
  <c r="GE21" i="14" s="1"/>
  <c r="GF22" i="14" s="1"/>
  <c r="FH4" i="14" l="1"/>
  <c r="FG105" i="14"/>
  <c r="FZ23" i="14"/>
  <c r="GA24" i="14" s="1"/>
  <c r="GB25" i="14" s="1"/>
  <c r="GC26" i="14" s="1"/>
  <c r="GD27" i="14" s="1"/>
  <c r="GE28" i="14" s="1"/>
  <c r="GF29" i="14" s="1"/>
  <c r="GG30" i="14" s="1"/>
  <c r="GH31" i="14" s="1"/>
  <c r="GI32" i="14" s="1"/>
  <c r="GJ33" i="14" s="1"/>
  <c r="GK34" i="14" s="1"/>
  <c r="GL35" i="14" s="1"/>
  <c r="GM36" i="14" s="1"/>
  <c r="GN37" i="14" s="1"/>
  <c r="GO38" i="14" s="1"/>
  <c r="GP39" i="14" s="1"/>
  <c r="GQ40" i="14" s="1"/>
  <c r="GR41" i="14" s="1"/>
  <c r="GS42" i="14" s="1"/>
  <c r="FO17" i="14"/>
  <c r="FP18" i="14" s="1"/>
  <c r="FQ19" i="14" s="1"/>
  <c r="FR20" i="14" s="1"/>
  <c r="FS21" i="14" s="1"/>
  <c r="FT22" i="14" s="1"/>
  <c r="FO2" i="14"/>
  <c r="FB51" i="14"/>
  <c r="FB2" i="14"/>
  <c r="FA115" i="14"/>
  <c r="GG23" i="14"/>
  <c r="GH24" i="14" s="1"/>
  <c r="GI25" i="14" s="1"/>
  <c r="GJ26" i="14" s="1"/>
  <c r="GK27" i="14" s="1"/>
  <c r="GL28" i="14" s="1"/>
  <c r="GM29" i="14" s="1"/>
  <c r="GN30" i="14" s="1"/>
  <c r="GO31" i="14" s="1"/>
  <c r="GP32" i="14" s="1"/>
  <c r="GQ33" i="14" s="1"/>
  <c r="GR34" i="14" s="1"/>
  <c r="GS35" i="14" s="1"/>
  <c r="GT36" i="14" s="1"/>
  <c r="GU37" i="14" s="1"/>
  <c r="GV38" i="14" s="1"/>
  <c r="GW39" i="14" s="1"/>
  <c r="GX40" i="14" s="1"/>
  <c r="FB102" i="14"/>
  <c r="FA117" i="14"/>
  <c r="GM43" i="14"/>
  <c r="GN44" i="14" s="1"/>
  <c r="GO45" i="14" s="1"/>
  <c r="GP46" i="14" s="1"/>
  <c r="GQ47" i="14" s="1"/>
  <c r="GR48" i="14" s="1"/>
  <c r="GS49" i="14" s="1"/>
  <c r="GT50" i="14" s="1"/>
  <c r="GU51" i="14" s="1"/>
  <c r="GV52" i="14" s="1"/>
  <c r="GW53" i="14" s="1"/>
  <c r="GX54" i="14" s="1"/>
  <c r="GL115" i="14"/>
  <c r="FO3" i="14"/>
  <c r="FP4" i="14" s="1"/>
  <c r="FQ5" i="14" s="1"/>
  <c r="FR6" i="14" s="1"/>
  <c r="FS7" i="14" s="1"/>
  <c r="FT8" i="14" s="1"/>
  <c r="FU9" i="14" s="1"/>
  <c r="FV10" i="14" s="1"/>
  <c r="FW11" i="14" s="1"/>
  <c r="FX12" i="14" s="1"/>
  <c r="FY13" i="14" s="1"/>
  <c r="FZ14" i="14" s="1"/>
  <c r="GA15" i="14" s="1"/>
  <c r="GB16" i="14" s="1"/>
  <c r="FT23" i="14"/>
  <c r="FU24" i="14" s="1"/>
  <c r="FV25" i="14" s="1"/>
  <c r="FW26" i="14" s="1"/>
  <c r="FX27" i="14" s="1"/>
  <c r="FY28" i="14" s="1"/>
  <c r="FZ29" i="14" s="1"/>
  <c r="GA30" i="14" s="1"/>
  <c r="GB31" i="14" s="1"/>
  <c r="GC32" i="14" s="1"/>
  <c r="GD33" i="14" s="1"/>
  <c r="GE34" i="14" s="1"/>
  <c r="GF35" i="14" s="1"/>
  <c r="GG36" i="14" s="1"/>
  <c r="GH37" i="14" s="1"/>
  <c r="GI38" i="14" s="1"/>
  <c r="GJ39" i="14" s="1"/>
  <c r="GK40" i="14" s="1"/>
  <c r="GL41" i="14" s="1"/>
  <c r="GM42" i="14" s="1"/>
  <c r="FS114" i="14"/>
  <c r="FB3" i="14"/>
  <c r="FC4" i="14" s="1"/>
  <c r="FD5" i="14" s="1"/>
  <c r="FE6" i="14" s="1"/>
  <c r="FF7" i="14" s="1"/>
  <c r="FG8" i="14" s="1"/>
  <c r="FH9" i="14" s="1"/>
  <c r="FI10" i="14" s="1"/>
  <c r="FJ11" i="14" s="1"/>
  <c r="FK12" i="14" s="1"/>
  <c r="FL13" i="14" s="1"/>
  <c r="FM14" i="14" s="1"/>
  <c r="FN15" i="14" s="1"/>
  <c r="FO16" i="14" s="1"/>
  <c r="FA112" i="14"/>
  <c r="FA110" i="14" s="1"/>
  <c r="FA113" i="14"/>
  <c r="FH55" i="14"/>
  <c r="GB17" i="14"/>
  <c r="GC18" i="14" s="1"/>
  <c r="GD19" i="14" s="1"/>
  <c r="GE20" i="14" s="1"/>
  <c r="GF21" i="14" s="1"/>
  <c r="GG22" i="14" s="1"/>
  <c r="FC52" i="14" l="1"/>
  <c r="FB115" i="14"/>
  <c r="FC2" i="14"/>
  <c r="FP2" i="14"/>
  <c r="FP17" i="14"/>
  <c r="FQ18" i="14" s="1"/>
  <c r="FR19" i="14" s="1"/>
  <c r="FS20" i="14" s="1"/>
  <c r="FT21" i="14" s="1"/>
  <c r="FU22" i="14" s="1"/>
  <c r="FU23" i="14"/>
  <c r="FV24" i="14" s="1"/>
  <c r="FW25" i="14" s="1"/>
  <c r="FX26" i="14" s="1"/>
  <c r="FY27" i="14" s="1"/>
  <c r="FZ28" i="14" s="1"/>
  <c r="GA29" i="14" s="1"/>
  <c r="GB30" i="14" s="1"/>
  <c r="GC31" i="14" s="1"/>
  <c r="GD32" i="14" s="1"/>
  <c r="GE33" i="14" s="1"/>
  <c r="GF34" i="14" s="1"/>
  <c r="GG35" i="14" s="1"/>
  <c r="GH36" i="14" s="1"/>
  <c r="GI37" i="14" s="1"/>
  <c r="GJ38" i="14" s="1"/>
  <c r="GK39" i="14" s="1"/>
  <c r="GL40" i="14" s="1"/>
  <c r="GM41" i="14" s="1"/>
  <c r="GN42" i="14" s="1"/>
  <c r="FT114" i="14"/>
  <c r="FB113" i="14"/>
  <c r="FC3" i="14"/>
  <c r="FD4" i="14" s="1"/>
  <c r="FE5" i="14" s="1"/>
  <c r="FF6" i="14" s="1"/>
  <c r="FG7" i="14" s="1"/>
  <c r="FH8" i="14" s="1"/>
  <c r="FI9" i="14" s="1"/>
  <c r="FJ10" i="14" s="1"/>
  <c r="FK11" i="14" s="1"/>
  <c r="FL12" i="14" s="1"/>
  <c r="FM13" i="14" s="1"/>
  <c r="FN14" i="14" s="1"/>
  <c r="FO15" i="14" s="1"/>
  <c r="FP16" i="14" s="1"/>
  <c r="FB112" i="14"/>
  <c r="FB110" i="14" s="1"/>
  <c r="FH106" i="14"/>
  <c r="GM115" i="14"/>
  <c r="GN43" i="14"/>
  <c r="GO44" i="14" s="1"/>
  <c r="GP45" i="14" s="1"/>
  <c r="GQ46" i="14" s="1"/>
  <c r="GR47" i="14" s="1"/>
  <c r="GS48" i="14" s="1"/>
  <c r="GT49" i="14" s="1"/>
  <c r="GU50" i="14" s="1"/>
  <c r="GV51" i="14" s="1"/>
  <c r="GW52" i="14" s="1"/>
  <c r="GX53" i="14" s="1"/>
  <c r="GT43" i="14"/>
  <c r="GU44" i="14" s="1"/>
  <c r="GV45" i="14" s="1"/>
  <c r="GW46" i="14" s="1"/>
  <c r="GX47" i="14" s="1"/>
  <c r="GH23" i="14"/>
  <c r="GI24" i="14" s="1"/>
  <c r="GJ25" i="14" s="1"/>
  <c r="GK26" i="14" s="1"/>
  <c r="GL27" i="14" s="1"/>
  <c r="GM28" i="14" s="1"/>
  <c r="GN29" i="14" s="1"/>
  <c r="GO30" i="14" s="1"/>
  <c r="GP31" i="14" s="1"/>
  <c r="GQ32" i="14" s="1"/>
  <c r="GR33" i="14" s="1"/>
  <c r="GS34" i="14" s="1"/>
  <c r="GT35" i="14" s="1"/>
  <c r="GU36" i="14" s="1"/>
  <c r="GV37" i="14" s="1"/>
  <c r="GW38" i="14" s="1"/>
  <c r="GX39" i="14" s="1"/>
  <c r="FC103" i="14"/>
  <c r="FB117" i="14"/>
  <c r="FP3" i="14"/>
  <c r="FQ4" i="14" s="1"/>
  <c r="FR5" i="14" s="1"/>
  <c r="FS6" i="14" s="1"/>
  <c r="FT7" i="14" s="1"/>
  <c r="FU8" i="14" s="1"/>
  <c r="FV9" i="14" s="1"/>
  <c r="FW10" i="14" s="1"/>
  <c r="FX11" i="14" s="1"/>
  <c r="FY12" i="14" s="1"/>
  <c r="FZ13" i="14" s="1"/>
  <c r="GA14" i="14" s="1"/>
  <c r="GB15" i="14" s="1"/>
  <c r="GC16" i="14" s="1"/>
  <c r="GC17" i="14"/>
  <c r="GD18" i="14" s="1"/>
  <c r="GE19" i="14" s="1"/>
  <c r="GF20" i="14" s="1"/>
  <c r="GG21" i="14" s="1"/>
  <c r="GH22" i="14" s="1"/>
  <c r="FI56" i="14"/>
  <c r="FI5" i="14"/>
  <c r="GI23" i="14" l="1"/>
  <c r="GJ24" i="14" s="1"/>
  <c r="GK25" i="14" s="1"/>
  <c r="GL26" i="14" s="1"/>
  <c r="GM27" i="14" s="1"/>
  <c r="GN28" i="14" s="1"/>
  <c r="GO29" i="14" s="1"/>
  <c r="GP30" i="14" s="1"/>
  <c r="GQ31" i="14" s="1"/>
  <c r="GR32" i="14" s="1"/>
  <c r="GS33" i="14" s="1"/>
  <c r="GT34" i="14" s="1"/>
  <c r="GU35" i="14" s="1"/>
  <c r="GV36" i="14" s="1"/>
  <c r="GW37" i="14" s="1"/>
  <c r="GX38" i="14" s="1"/>
  <c r="FI107" i="14"/>
  <c r="FI117" i="14" s="1"/>
  <c r="FH117" i="14"/>
  <c r="GO43" i="14"/>
  <c r="GP44" i="14" s="1"/>
  <c r="GQ45" i="14" s="1"/>
  <c r="GR46" i="14" s="1"/>
  <c r="GS47" i="14" s="1"/>
  <c r="GT48" i="14" s="1"/>
  <c r="GU49" i="14" s="1"/>
  <c r="GV50" i="14" s="1"/>
  <c r="GW51" i="14" s="1"/>
  <c r="GX52" i="14" s="1"/>
  <c r="GN115" i="14"/>
  <c r="FU114" i="14"/>
  <c r="FV23" i="14"/>
  <c r="FW24" i="14" s="1"/>
  <c r="FX25" i="14" s="1"/>
  <c r="FY26" i="14" s="1"/>
  <c r="FZ27" i="14" s="1"/>
  <c r="GA28" i="14" s="1"/>
  <c r="GB29" i="14" s="1"/>
  <c r="GC30" i="14" s="1"/>
  <c r="GD31" i="14" s="1"/>
  <c r="GE32" i="14" s="1"/>
  <c r="GF33" i="14" s="1"/>
  <c r="GG34" i="14" s="1"/>
  <c r="GH35" i="14" s="1"/>
  <c r="GI36" i="14" s="1"/>
  <c r="GJ37" i="14" s="1"/>
  <c r="GK38" i="14" s="1"/>
  <c r="GL39" i="14" s="1"/>
  <c r="GM40" i="14" s="1"/>
  <c r="GN41" i="14" s="1"/>
  <c r="GO42" i="14" s="1"/>
  <c r="FQ3" i="14"/>
  <c r="FR4" i="14" s="1"/>
  <c r="FS5" i="14" s="1"/>
  <c r="FT6" i="14" s="1"/>
  <c r="FU7" i="14" s="1"/>
  <c r="FV8" i="14" s="1"/>
  <c r="FW9" i="14" s="1"/>
  <c r="FX10" i="14" s="1"/>
  <c r="FY11" i="14" s="1"/>
  <c r="FZ12" i="14" s="1"/>
  <c r="GA13" i="14" s="1"/>
  <c r="GB14" i="14" s="1"/>
  <c r="GC15" i="14" s="1"/>
  <c r="GD16" i="14" s="1"/>
  <c r="GD17" i="14"/>
  <c r="GE18" i="14" s="1"/>
  <c r="GF19" i="14" s="1"/>
  <c r="GG20" i="14" s="1"/>
  <c r="GH21" i="14" s="1"/>
  <c r="GI22" i="14" s="1"/>
  <c r="FD104" i="14"/>
  <c r="FC117" i="14"/>
  <c r="FD3" i="14"/>
  <c r="FE4" i="14" s="1"/>
  <c r="FF5" i="14" s="1"/>
  <c r="FG6" i="14" s="1"/>
  <c r="FH7" i="14" s="1"/>
  <c r="FI8" i="14" s="1"/>
  <c r="FJ9" i="14" s="1"/>
  <c r="FK10" i="14" s="1"/>
  <c r="FL11" i="14" s="1"/>
  <c r="FM12" i="14" s="1"/>
  <c r="FN13" i="14" s="1"/>
  <c r="FO14" i="14" s="1"/>
  <c r="FP15" i="14" s="1"/>
  <c r="FQ16" i="14" s="1"/>
  <c r="FC113" i="14"/>
  <c r="FC112" i="14"/>
  <c r="FC110" i="14" s="1"/>
  <c r="FJ6" i="14"/>
  <c r="FJ57" i="14"/>
  <c r="FQ2" i="14"/>
  <c r="FQ17" i="14"/>
  <c r="FR18" i="14" s="1"/>
  <c r="FS19" i="14" s="1"/>
  <c r="FT20" i="14" s="1"/>
  <c r="FU21" i="14" s="1"/>
  <c r="FV22" i="14" s="1"/>
  <c r="FD53" i="14"/>
  <c r="FC115" i="14"/>
  <c r="FD2" i="14"/>
  <c r="FR3" i="14" l="1"/>
  <c r="FS4" i="14" s="1"/>
  <c r="FT5" i="14" s="1"/>
  <c r="FU6" i="14" s="1"/>
  <c r="FV7" i="14" s="1"/>
  <c r="FW8" i="14" s="1"/>
  <c r="FX9" i="14" s="1"/>
  <c r="FY10" i="14" s="1"/>
  <c r="FZ11" i="14" s="1"/>
  <c r="GA12" i="14" s="1"/>
  <c r="GB13" i="14" s="1"/>
  <c r="GC14" i="14" s="1"/>
  <c r="GD15" i="14" s="1"/>
  <c r="GE16" i="14" s="1"/>
  <c r="GP43" i="14"/>
  <c r="GQ44" i="14" s="1"/>
  <c r="GR45" i="14" s="1"/>
  <c r="GS46" i="14" s="1"/>
  <c r="GT47" i="14" s="1"/>
  <c r="GU48" i="14" s="1"/>
  <c r="GV49" i="14" s="1"/>
  <c r="GW50" i="14" s="1"/>
  <c r="GX51" i="14" s="1"/>
  <c r="GO115" i="14"/>
  <c r="GJ23" i="14"/>
  <c r="GK24" i="14" s="1"/>
  <c r="GL25" i="14" s="1"/>
  <c r="GM26" i="14" s="1"/>
  <c r="GN27" i="14" s="1"/>
  <c r="GO28" i="14" s="1"/>
  <c r="GP29" i="14" s="1"/>
  <c r="GQ30" i="14" s="1"/>
  <c r="GR31" i="14" s="1"/>
  <c r="GS32" i="14" s="1"/>
  <c r="GT33" i="14" s="1"/>
  <c r="GU34" i="14" s="1"/>
  <c r="GV35" i="14" s="1"/>
  <c r="GW36" i="14" s="1"/>
  <c r="GX37" i="14" s="1"/>
  <c r="GE17" i="14"/>
  <c r="GF18" i="14" s="1"/>
  <c r="GG19" i="14" s="1"/>
  <c r="GH20" i="14" s="1"/>
  <c r="GI21" i="14" s="1"/>
  <c r="GJ22" i="14" s="1"/>
  <c r="FK7" i="14"/>
  <c r="FE3" i="14"/>
  <c r="FD113" i="14"/>
  <c r="FD112" i="14"/>
  <c r="FD110" i="14" s="1"/>
  <c r="FK58" i="14"/>
  <c r="FR17" i="14"/>
  <c r="FS18" i="14" s="1"/>
  <c r="FT19" i="14" s="1"/>
  <c r="FU20" i="14" s="1"/>
  <c r="FV21" i="14" s="1"/>
  <c r="FW22" i="14" s="1"/>
  <c r="FR2" i="14"/>
  <c r="FE54" i="14"/>
  <c r="FD115" i="14"/>
  <c r="FE105" i="14"/>
  <c r="FD117" i="14"/>
  <c r="FW23" i="14"/>
  <c r="FX24" i="14" s="1"/>
  <c r="FY25" i="14" s="1"/>
  <c r="FZ26" i="14" s="1"/>
  <c r="GA27" i="14" s="1"/>
  <c r="GB28" i="14" s="1"/>
  <c r="GC29" i="14" s="1"/>
  <c r="GD30" i="14" s="1"/>
  <c r="GE31" i="14" s="1"/>
  <c r="GF32" i="14" s="1"/>
  <c r="GG33" i="14" s="1"/>
  <c r="GH34" i="14" s="1"/>
  <c r="GI35" i="14" s="1"/>
  <c r="GJ36" i="14" s="1"/>
  <c r="GK37" i="14" s="1"/>
  <c r="GL38" i="14" s="1"/>
  <c r="GM39" i="14" s="1"/>
  <c r="GN40" i="14" s="1"/>
  <c r="GO41" i="14" s="1"/>
  <c r="GP42" i="14" s="1"/>
  <c r="FV114" i="14"/>
  <c r="GQ43" i="14" l="1"/>
  <c r="GR44" i="14" s="1"/>
  <c r="GS45" i="14" s="1"/>
  <c r="GT46" i="14" s="1"/>
  <c r="GU47" i="14" s="1"/>
  <c r="GV48" i="14" s="1"/>
  <c r="GW49" i="14" s="1"/>
  <c r="GX50" i="14" s="1"/>
  <c r="GP115" i="14"/>
  <c r="FL8" i="14"/>
  <c r="GK23" i="14"/>
  <c r="GL24" i="14" s="1"/>
  <c r="GM25" i="14" s="1"/>
  <c r="GN26" i="14" s="1"/>
  <c r="GO27" i="14" s="1"/>
  <c r="GP28" i="14" s="1"/>
  <c r="GQ29" i="14" s="1"/>
  <c r="GR30" i="14" s="1"/>
  <c r="GS31" i="14" s="1"/>
  <c r="GT32" i="14" s="1"/>
  <c r="GU33" i="14" s="1"/>
  <c r="GV34" i="14" s="1"/>
  <c r="GW35" i="14" s="1"/>
  <c r="GX36" i="14" s="1"/>
  <c r="FF106" i="14"/>
  <c r="FE117" i="14"/>
  <c r="FX23" i="14"/>
  <c r="FY24" i="14" s="1"/>
  <c r="FZ25" i="14" s="1"/>
  <c r="GA26" i="14" s="1"/>
  <c r="GB27" i="14" s="1"/>
  <c r="GC28" i="14" s="1"/>
  <c r="GD29" i="14" s="1"/>
  <c r="GE30" i="14" s="1"/>
  <c r="GF31" i="14" s="1"/>
  <c r="GG32" i="14" s="1"/>
  <c r="GH33" i="14" s="1"/>
  <c r="GI34" i="14" s="1"/>
  <c r="GJ35" i="14" s="1"/>
  <c r="GK36" i="14" s="1"/>
  <c r="GL37" i="14" s="1"/>
  <c r="GM38" i="14" s="1"/>
  <c r="GN39" i="14" s="1"/>
  <c r="GO40" i="14" s="1"/>
  <c r="GP41" i="14" s="1"/>
  <c r="GQ42" i="14" s="1"/>
  <c r="FW114" i="14"/>
  <c r="FL59" i="14"/>
  <c r="FS3" i="14"/>
  <c r="FT4" i="14" s="1"/>
  <c r="FU5" i="14" s="1"/>
  <c r="FV6" i="14" s="1"/>
  <c r="FW7" i="14" s="1"/>
  <c r="FX8" i="14" s="1"/>
  <c r="FY9" i="14" s="1"/>
  <c r="FZ10" i="14" s="1"/>
  <c r="GA11" i="14" s="1"/>
  <c r="GB12" i="14" s="1"/>
  <c r="GC13" i="14" s="1"/>
  <c r="GD14" i="14" s="1"/>
  <c r="GE15" i="14" s="1"/>
  <c r="GF16" i="14" s="1"/>
  <c r="FF55" i="14"/>
  <c r="FE115" i="14"/>
  <c r="FF4" i="14"/>
  <c r="FE113" i="14"/>
  <c r="FE112" i="14"/>
  <c r="FE110" i="14" s="1"/>
  <c r="GF17" i="14"/>
  <c r="GG18" i="14" s="1"/>
  <c r="GH19" i="14" s="1"/>
  <c r="GI20" i="14" s="1"/>
  <c r="GJ21" i="14" s="1"/>
  <c r="GK22" i="14" s="1"/>
  <c r="FM60" i="14" l="1"/>
  <c r="FG107" i="14"/>
  <c r="FG117" i="14" s="1"/>
  <c r="FF117" i="14"/>
  <c r="FG56" i="14"/>
  <c r="FF115" i="14"/>
  <c r="FM9" i="14"/>
  <c r="GL23" i="14"/>
  <c r="GM24" i="14" s="1"/>
  <c r="GN25" i="14" s="1"/>
  <c r="GO26" i="14" s="1"/>
  <c r="GP27" i="14" s="1"/>
  <c r="GQ28" i="14" s="1"/>
  <c r="GR29" i="14" s="1"/>
  <c r="GS30" i="14" s="1"/>
  <c r="GT31" i="14" s="1"/>
  <c r="GU32" i="14" s="1"/>
  <c r="GV33" i="14" s="1"/>
  <c r="GW34" i="14" s="1"/>
  <c r="GX35" i="14" s="1"/>
  <c r="GG17" i="14"/>
  <c r="GH18" i="14" s="1"/>
  <c r="GI19" i="14" s="1"/>
  <c r="GJ20" i="14" s="1"/>
  <c r="GK21" i="14" s="1"/>
  <c r="GL22" i="14" s="1"/>
  <c r="GQ115" i="14"/>
  <c r="GR43" i="14"/>
  <c r="GS44" i="14" s="1"/>
  <c r="GT45" i="14" s="1"/>
  <c r="GU46" i="14" s="1"/>
  <c r="GV47" i="14" s="1"/>
  <c r="GW48" i="14" s="1"/>
  <c r="GX49" i="14" s="1"/>
  <c r="FG5" i="14"/>
  <c r="FF112" i="14"/>
  <c r="FF110" i="14" s="1"/>
  <c r="FF113" i="14"/>
  <c r="GM23" i="14" l="1"/>
  <c r="GN24" i="14" s="1"/>
  <c r="GO25" i="14" s="1"/>
  <c r="GP26" i="14" s="1"/>
  <c r="GQ27" i="14" s="1"/>
  <c r="GR28" i="14" s="1"/>
  <c r="GS29" i="14" s="1"/>
  <c r="GT30" i="14" s="1"/>
  <c r="GU31" i="14" s="1"/>
  <c r="GV32" i="14" s="1"/>
  <c r="GW33" i="14" s="1"/>
  <c r="GX34" i="14" s="1"/>
  <c r="FN10" i="14"/>
  <c r="FH57" i="14"/>
  <c r="FG115" i="14"/>
  <c r="FH6" i="14"/>
  <c r="FG113" i="14"/>
  <c r="FG112" i="14"/>
  <c r="FG110" i="14" s="1"/>
  <c r="FN61" i="14"/>
  <c r="FM115" i="14"/>
  <c r="FO62" i="14" l="1"/>
  <c r="FN115" i="14"/>
  <c r="FI7" i="14"/>
  <c r="FH113" i="14"/>
  <c r="FH112" i="14"/>
  <c r="FH110" i="14" s="1"/>
  <c r="FI58" i="14"/>
  <c r="FH115" i="14"/>
  <c r="FO11" i="14"/>
  <c r="FP12" i="14" l="1"/>
  <c r="FJ59" i="14"/>
  <c r="FI115" i="14"/>
  <c r="FJ8" i="14"/>
  <c r="FI113" i="14"/>
  <c r="FI112" i="14"/>
  <c r="FI110" i="14" s="1"/>
  <c r="FP63" i="14"/>
  <c r="FQ64" i="14" l="1"/>
  <c r="FK9" i="14"/>
  <c r="FJ112" i="14"/>
  <c r="FJ110" i="14" s="1"/>
  <c r="FJ113" i="14"/>
  <c r="FK60" i="14"/>
  <c r="FJ115" i="14"/>
  <c r="FQ13" i="14"/>
  <c r="FL61" i="14" l="1"/>
  <c r="FK115" i="14"/>
  <c r="FR14" i="14"/>
  <c r="FL10" i="14"/>
  <c r="FK112" i="14"/>
  <c r="FK110" i="14" s="1"/>
  <c r="FK113" i="14"/>
  <c r="FR65" i="14"/>
  <c r="FS66" i="14" l="1"/>
  <c r="FS15" i="14"/>
  <c r="FT16" i="14" s="1"/>
  <c r="FM11" i="14"/>
  <c r="FL112" i="14"/>
  <c r="FL110" i="14" s="1"/>
  <c r="FL113" i="14"/>
  <c r="FM62" i="14"/>
  <c r="FL115" i="14"/>
  <c r="FN63" i="14" l="1"/>
  <c r="FM116" i="14"/>
  <c r="FU17" i="14"/>
  <c r="FN12" i="14"/>
  <c r="FM112" i="14"/>
  <c r="FM110" i="14" s="1"/>
  <c r="FM113" i="14"/>
  <c r="FT67" i="14"/>
  <c r="FU68" i="14" l="1"/>
  <c r="FO13" i="14"/>
  <c r="FN112" i="14"/>
  <c r="FN110" i="14" s="1"/>
  <c r="FN113" i="14"/>
  <c r="FV18" i="14"/>
  <c r="FO64" i="14"/>
  <c r="FN116" i="14"/>
  <c r="FP65" i="14" l="1"/>
  <c r="FO116" i="14"/>
  <c r="FW19" i="14"/>
  <c r="FP14" i="14"/>
  <c r="FO113" i="14"/>
  <c r="FO112" i="14"/>
  <c r="FO110" i="14" s="1"/>
  <c r="FV69" i="14"/>
  <c r="FW70" i="14" l="1"/>
  <c r="FQ15" i="14"/>
  <c r="FP113" i="14"/>
  <c r="FP112" i="14"/>
  <c r="FP110" i="14" s="1"/>
  <c r="FX20" i="14"/>
  <c r="FQ66" i="14"/>
  <c r="FP116" i="14"/>
  <c r="FR16" i="14" l="1"/>
  <c r="FQ113" i="14"/>
  <c r="FQ112" i="14"/>
  <c r="FQ110" i="14" s="1"/>
  <c r="FR67" i="14"/>
  <c r="FQ116" i="14"/>
  <c r="FY21" i="14"/>
  <c r="FX71" i="14"/>
  <c r="FY72" i="14" l="1"/>
  <c r="FZ22" i="14"/>
  <c r="FS68" i="14"/>
  <c r="FR116" i="14"/>
  <c r="FS2" i="14"/>
  <c r="FS17" i="14"/>
  <c r="FR113" i="14"/>
  <c r="FR112" i="14"/>
  <c r="FR110" i="14" s="1"/>
  <c r="FS113" i="14" l="1"/>
  <c r="FT3" i="14"/>
  <c r="FU4" i="14" s="1"/>
  <c r="FV5" i="14" s="1"/>
  <c r="FW6" i="14" s="1"/>
  <c r="FX7" i="14" s="1"/>
  <c r="FY8" i="14" s="1"/>
  <c r="FZ9" i="14" s="1"/>
  <c r="GA10" i="14" s="1"/>
  <c r="GB11" i="14" s="1"/>
  <c r="GC12" i="14" s="1"/>
  <c r="GD13" i="14" s="1"/>
  <c r="GE14" i="14" s="1"/>
  <c r="GF15" i="14" s="1"/>
  <c r="GG16" i="14" s="1"/>
  <c r="FS112" i="14"/>
  <c r="FS110" i="14" s="1"/>
  <c r="FT18" i="14"/>
  <c r="FT2" i="14"/>
  <c r="FT69" i="14"/>
  <c r="FS116" i="14"/>
  <c r="GA23" i="14"/>
  <c r="FZ73" i="14"/>
  <c r="GB24" i="14" l="1"/>
  <c r="FU70" i="14"/>
  <c r="FT116" i="14"/>
  <c r="FU19" i="14"/>
  <c r="FU2" i="14"/>
  <c r="GA74" i="14"/>
  <c r="FT113" i="14"/>
  <c r="FU3" i="14"/>
  <c r="FV4" i="14" s="1"/>
  <c r="FW5" i="14" s="1"/>
  <c r="FX6" i="14" s="1"/>
  <c r="FY7" i="14" s="1"/>
  <c r="FZ8" i="14" s="1"/>
  <c r="GA9" i="14" s="1"/>
  <c r="GB10" i="14" s="1"/>
  <c r="GC11" i="14" s="1"/>
  <c r="GD12" i="14" s="1"/>
  <c r="GE13" i="14" s="1"/>
  <c r="GF14" i="14" s="1"/>
  <c r="GG15" i="14" s="1"/>
  <c r="GH16" i="14" s="1"/>
  <c r="FT112" i="14"/>
  <c r="FT110" i="14" s="1"/>
  <c r="GH17" i="14"/>
  <c r="GI18" i="14" s="1"/>
  <c r="GJ19" i="14" s="1"/>
  <c r="GK20" i="14" s="1"/>
  <c r="GL21" i="14" s="1"/>
  <c r="GM22" i="14" s="1"/>
  <c r="GI17" i="14" l="1"/>
  <c r="GJ18" i="14" s="1"/>
  <c r="GK19" i="14" s="1"/>
  <c r="GL20" i="14" s="1"/>
  <c r="GM21" i="14" s="1"/>
  <c r="GN22" i="14" s="1"/>
  <c r="GB75" i="14"/>
  <c r="FV71" i="14"/>
  <c r="FU116" i="14"/>
  <c r="FU112" i="14"/>
  <c r="FU110" i="14" s="1"/>
  <c r="FV3" i="14"/>
  <c r="FW4" i="14" s="1"/>
  <c r="FX5" i="14" s="1"/>
  <c r="FY6" i="14" s="1"/>
  <c r="FZ7" i="14" s="1"/>
  <c r="GA8" i="14" s="1"/>
  <c r="GB9" i="14" s="1"/>
  <c r="GC10" i="14" s="1"/>
  <c r="GD11" i="14" s="1"/>
  <c r="GE12" i="14" s="1"/>
  <c r="GF13" i="14" s="1"/>
  <c r="GG14" i="14" s="1"/>
  <c r="GH15" i="14" s="1"/>
  <c r="GI16" i="14" s="1"/>
  <c r="FU113" i="14"/>
  <c r="FV20" i="14"/>
  <c r="FV2" i="14"/>
  <c r="GN23" i="14"/>
  <c r="GO24" i="14" s="1"/>
  <c r="GP25" i="14" s="1"/>
  <c r="GQ26" i="14" s="1"/>
  <c r="GR27" i="14" s="1"/>
  <c r="GS28" i="14" s="1"/>
  <c r="GT29" i="14" s="1"/>
  <c r="GU30" i="14" s="1"/>
  <c r="GV31" i="14" s="1"/>
  <c r="GW32" i="14" s="1"/>
  <c r="GX33" i="14" s="1"/>
  <c r="GC25" i="14"/>
  <c r="FV113" i="14" l="1"/>
  <c r="FW3" i="14"/>
  <c r="FX4" i="14" s="1"/>
  <c r="FY5" i="14" s="1"/>
  <c r="FZ6" i="14" s="1"/>
  <c r="GA7" i="14" s="1"/>
  <c r="GB8" i="14" s="1"/>
  <c r="GC9" i="14" s="1"/>
  <c r="GD10" i="14" s="1"/>
  <c r="GE11" i="14" s="1"/>
  <c r="GF12" i="14" s="1"/>
  <c r="GG13" i="14" s="1"/>
  <c r="GH14" i="14" s="1"/>
  <c r="GI15" i="14" s="1"/>
  <c r="GJ16" i="14" s="1"/>
  <c r="FV112" i="14"/>
  <c r="FV110" i="14" s="1"/>
  <c r="GC76" i="14"/>
  <c r="FW21" i="14"/>
  <c r="FW2" i="14"/>
  <c r="GJ17" i="14"/>
  <c r="GK18" i="14" s="1"/>
  <c r="GL19" i="14" s="1"/>
  <c r="GM20" i="14" s="1"/>
  <c r="GN21" i="14" s="1"/>
  <c r="GO22" i="14" s="1"/>
  <c r="FW72" i="14"/>
  <c r="FV116" i="14"/>
  <c r="GD26" i="14"/>
  <c r="GO23" i="14"/>
  <c r="GP24" i="14" s="1"/>
  <c r="GQ25" i="14" s="1"/>
  <c r="GR26" i="14" s="1"/>
  <c r="GS27" i="14" s="1"/>
  <c r="GT28" i="14" s="1"/>
  <c r="GU29" i="14" s="1"/>
  <c r="GV30" i="14" s="1"/>
  <c r="GW31" i="14" s="1"/>
  <c r="GX32" i="14" s="1"/>
  <c r="GP23" i="14" l="1"/>
  <c r="GQ24" i="14" s="1"/>
  <c r="GR25" i="14" s="1"/>
  <c r="GS26" i="14" s="1"/>
  <c r="GT27" i="14" s="1"/>
  <c r="GU28" i="14" s="1"/>
  <c r="GV29" i="14" s="1"/>
  <c r="GW30" i="14" s="1"/>
  <c r="GX31" i="14" s="1"/>
  <c r="GE27" i="14"/>
  <c r="FX73" i="14"/>
  <c r="FW116" i="14"/>
  <c r="GD77" i="14"/>
  <c r="FW113" i="14"/>
  <c r="FW112" i="14"/>
  <c r="FW110" i="14" s="1"/>
  <c r="FX3" i="14"/>
  <c r="FY4" i="14" s="1"/>
  <c r="FZ5" i="14" s="1"/>
  <c r="GA6" i="14" s="1"/>
  <c r="GB7" i="14" s="1"/>
  <c r="GC8" i="14" s="1"/>
  <c r="GD9" i="14" s="1"/>
  <c r="GE10" i="14" s="1"/>
  <c r="GF11" i="14" s="1"/>
  <c r="GG12" i="14" s="1"/>
  <c r="GH13" i="14" s="1"/>
  <c r="GI14" i="14" s="1"/>
  <c r="GJ15" i="14" s="1"/>
  <c r="GK16" i="14" s="1"/>
  <c r="FX22" i="14"/>
  <c r="FX2" i="14"/>
  <c r="GK17" i="14"/>
  <c r="GL18" i="14" s="1"/>
  <c r="GM19" i="14" s="1"/>
  <c r="GN20" i="14" s="1"/>
  <c r="GO21" i="14" s="1"/>
  <c r="GP22" i="14" s="1"/>
  <c r="FY74" i="14" l="1"/>
  <c r="FX116" i="14"/>
  <c r="GE78" i="14"/>
  <c r="GQ23" i="14"/>
  <c r="GR24" i="14" s="1"/>
  <c r="GS25" i="14" s="1"/>
  <c r="GT26" i="14" s="1"/>
  <c r="GU27" i="14" s="1"/>
  <c r="GV28" i="14" s="1"/>
  <c r="GW29" i="14" s="1"/>
  <c r="GX30" i="14" s="1"/>
  <c r="GL17" i="14"/>
  <c r="GM18" i="14" s="1"/>
  <c r="GN19" i="14" s="1"/>
  <c r="GO20" i="14" s="1"/>
  <c r="GP21" i="14" s="1"/>
  <c r="GQ22" i="14" s="1"/>
  <c r="GF28" i="14"/>
  <c r="FX113" i="14"/>
  <c r="FY3" i="14"/>
  <c r="FZ4" i="14" s="1"/>
  <c r="GA5" i="14" s="1"/>
  <c r="GB6" i="14" s="1"/>
  <c r="GC7" i="14" s="1"/>
  <c r="GD8" i="14" s="1"/>
  <c r="GE9" i="14" s="1"/>
  <c r="GF10" i="14" s="1"/>
  <c r="GG11" i="14" s="1"/>
  <c r="GH12" i="14" s="1"/>
  <c r="GI13" i="14" s="1"/>
  <c r="GJ14" i="14" s="1"/>
  <c r="GK15" i="14" s="1"/>
  <c r="GL16" i="14" s="1"/>
  <c r="FX112" i="14"/>
  <c r="FX110" i="14" s="1"/>
  <c r="FY23" i="14"/>
  <c r="FX114" i="14"/>
  <c r="FY2" i="14"/>
  <c r="FZ3" i="14" l="1"/>
  <c r="GA4" i="14" s="1"/>
  <c r="GB5" i="14" s="1"/>
  <c r="GC6" i="14" s="1"/>
  <c r="GD7" i="14" s="1"/>
  <c r="GE8" i="14" s="1"/>
  <c r="GF9" i="14" s="1"/>
  <c r="GG10" i="14" s="1"/>
  <c r="GH11" i="14" s="1"/>
  <c r="GI12" i="14" s="1"/>
  <c r="GJ13" i="14" s="1"/>
  <c r="GK14" i="14" s="1"/>
  <c r="GL15" i="14" s="1"/>
  <c r="GM16" i="14" s="1"/>
  <c r="FY112" i="14"/>
  <c r="FY110" i="14" s="1"/>
  <c r="FY113" i="14"/>
  <c r="GR23" i="14"/>
  <c r="GS24" i="14" s="1"/>
  <c r="GT25" i="14" s="1"/>
  <c r="GU26" i="14" s="1"/>
  <c r="GV27" i="14" s="1"/>
  <c r="GW28" i="14" s="1"/>
  <c r="GX29" i="14" s="1"/>
  <c r="GF79" i="14"/>
  <c r="GG29" i="14"/>
  <c r="FZ24" i="14"/>
  <c r="FY114" i="14"/>
  <c r="FZ2" i="14"/>
  <c r="GM17" i="14"/>
  <c r="GN18" i="14" s="1"/>
  <c r="GO19" i="14" s="1"/>
  <c r="GP20" i="14" s="1"/>
  <c r="GQ21" i="14" s="1"/>
  <c r="GR22" i="14" s="1"/>
  <c r="FZ75" i="14"/>
  <c r="FY116" i="14"/>
  <c r="GA25" i="14" l="1"/>
  <c r="FZ114" i="14"/>
  <c r="GA2" i="14"/>
  <c r="GH30" i="14"/>
  <c r="GG80" i="14"/>
  <c r="GA76" i="14"/>
  <c r="FZ116" i="14"/>
  <c r="GS23" i="14"/>
  <c r="GT24" i="14" s="1"/>
  <c r="GU25" i="14" s="1"/>
  <c r="GV26" i="14" s="1"/>
  <c r="GW27" i="14" s="1"/>
  <c r="GX28" i="14" s="1"/>
  <c r="FZ113" i="14"/>
  <c r="FZ112" i="14"/>
  <c r="FZ110" i="14" s="1"/>
  <c r="GA3" i="14"/>
  <c r="GB4" i="14" s="1"/>
  <c r="GC5" i="14" s="1"/>
  <c r="GD6" i="14" s="1"/>
  <c r="GE7" i="14" s="1"/>
  <c r="GF8" i="14" s="1"/>
  <c r="GG9" i="14" s="1"/>
  <c r="GH10" i="14" s="1"/>
  <c r="GI11" i="14" s="1"/>
  <c r="GJ12" i="14" s="1"/>
  <c r="GK13" i="14" s="1"/>
  <c r="GL14" i="14" s="1"/>
  <c r="GM15" i="14" s="1"/>
  <c r="GN16" i="14" s="1"/>
  <c r="GN17" i="14"/>
  <c r="GO18" i="14" s="1"/>
  <c r="GP19" i="14" s="1"/>
  <c r="GQ20" i="14" s="1"/>
  <c r="GR21" i="14" s="1"/>
  <c r="GS22" i="14" s="1"/>
  <c r="GB77" i="14" l="1"/>
  <c r="GA116" i="14"/>
  <c r="GH81" i="14"/>
  <c r="GG116" i="14"/>
  <c r="GT23" i="14"/>
  <c r="GU24" i="14" s="1"/>
  <c r="GV25" i="14" s="1"/>
  <c r="GW26" i="14" s="1"/>
  <c r="GX27" i="14" s="1"/>
  <c r="GA113" i="14"/>
  <c r="GA112" i="14"/>
  <c r="GA110" i="14" s="1"/>
  <c r="GB3" i="14"/>
  <c r="GC4" i="14" s="1"/>
  <c r="GD5" i="14" s="1"/>
  <c r="GE6" i="14" s="1"/>
  <c r="GF7" i="14" s="1"/>
  <c r="GG8" i="14" s="1"/>
  <c r="GH9" i="14" s="1"/>
  <c r="GI10" i="14" s="1"/>
  <c r="GJ11" i="14" s="1"/>
  <c r="GK12" i="14" s="1"/>
  <c r="GL13" i="14" s="1"/>
  <c r="GM14" i="14" s="1"/>
  <c r="GN15" i="14" s="1"/>
  <c r="GO16" i="14" s="1"/>
  <c r="GO17" i="14"/>
  <c r="GP18" i="14" s="1"/>
  <c r="GQ19" i="14" s="1"/>
  <c r="GR20" i="14" s="1"/>
  <c r="GS21" i="14" s="1"/>
  <c r="GT22" i="14" s="1"/>
  <c r="GI31" i="14"/>
  <c r="GB26" i="14"/>
  <c r="GA114" i="14"/>
  <c r="GB2" i="14"/>
  <c r="GB113" i="14" l="1"/>
  <c r="GC3" i="14"/>
  <c r="GD4" i="14" s="1"/>
  <c r="GE5" i="14" s="1"/>
  <c r="GF6" i="14" s="1"/>
  <c r="GG7" i="14" s="1"/>
  <c r="GH8" i="14" s="1"/>
  <c r="GI9" i="14" s="1"/>
  <c r="GJ10" i="14" s="1"/>
  <c r="GK11" i="14" s="1"/>
  <c r="GL12" i="14" s="1"/>
  <c r="GM13" i="14" s="1"/>
  <c r="GN14" i="14" s="1"/>
  <c r="GO15" i="14" s="1"/>
  <c r="GP16" i="14" s="1"/>
  <c r="GB112" i="14"/>
  <c r="GB110" i="14" s="1"/>
  <c r="GU23" i="14"/>
  <c r="GV24" i="14" s="1"/>
  <c r="GW25" i="14" s="1"/>
  <c r="GX26" i="14" s="1"/>
  <c r="GT114" i="14"/>
  <c r="GP17" i="14"/>
  <c r="GQ18" i="14" s="1"/>
  <c r="GR19" i="14" s="1"/>
  <c r="GS20" i="14" s="1"/>
  <c r="GT21" i="14" s="1"/>
  <c r="GU22" i="14" s="1"/>
  <c r="GI82" i="14"/>
  <c r="GH116" i="14"/>
  <c r="GJ32" i="14"/>
  <c r="GC27" i="14"/>
  <c r="GB114" i="14"/>
  <c r="GC2" i="14"/>
  <c r="GC78" i="14"/>
  <c r="GB116" i="14"/>
  <c r="GJ83" i="14" l="1"/>
  <c r="GC113" i="14"/>
  <c r="GC112" i="14"/>
  <c r="GC110" i="14" s="1"/>
  <c r="GD3" i="14"/>
  <c r="GE4" i="14" s="1"/>
  <c r="GF5" i="14" s="1"/>
  <c r="GG6" i="14" s="1"/>
  <c r="GH7" i="14" s="1"/>
  <c r="GI8" i="14" s="1"/>
  <c r="GJ9" i="14" s="1"/>
  <c r="GK10" i="14" s="1"/>
  <c r="GL11" i="14" s="1"/>
  <c r="GM12" i="14" s="1"/>
  <c r="GN13" i="14" s="1"/>
  <c r="GO14" i="14" s="1"/>
  <c r="GP15" i="14" s="1"/>
  <c r="GQ16" i="14" s="1"/>
  <c r="GK33" i="14"/>
  <c r="GV23" i="14"/>
  <c r="GW24" i="14" s="1"/>
  <c r="GX25" i="14" s="1"/>
  <c r="GU114" i="14"/>
  <c r="GD79" i="14"/>
  <c r="GC116" i="14"/>
  <c r="GQ17" i="14"/>
  <c r="GR18" i="14" s="1"/>
  <c r="GS19" i="14" s="1"/>
  <c r="GT20" i="14" s="1"/>
  <c r="GU21" i="14" s="1"/>
  <c r="GV22" i="14" s="1"/>
  <c r="GD28" i="14"/>
  <c r="GC114" i="14"/>
  <c r="GD2" i="14"/>
  <c r="GD113" i="14" l="1"/>
  <c r="GE3" i="14"/>
  <c r="GF4" i="14" s="1"/>
  <c r="GG5" i="14" s="1"/>
  <c r="GH6" i="14" s="1"/>
  <c r="GI7" i="14" s="1"/>
  <c r="GJ8" i="14" s="1"/>
  <c r="GK9" i="14" s="1"/>
  <c r="GL10" i="14" s="1"/>
  <c r="GM11" i="14" s="1"/>
  <c r="GN12" i="14" s="1"/>
  <c r="GO13" i="14" s="1"/>
  <c r="GP14" i="14" s="1"/>
  <c r="GQ15" i="14" s="1"/>
  <c r="GR16" i="14" s="1"/>
  <c r="GD112" i="14"/>
  <c r="GD110" i="14" s="1"/>
  <c r="GE80" i="14"/>
  <c r="GD116" i="14"/>
  <c r="GL34" i="14"/>
  <c r="GR17" i="14"/>
  <c r="GS18" i="14" s="1"/>
  <c r="GT19" i="14" s="1"/>
  <c r="GU20" i="14" s="1"/>
  <c r="GV21" i="14" s="1"/>
  <c r="GW22" i="14" s="1"/>
  <c r="GE29" i="14"/>
  <c r="GD114" i="14"/>
  <c r="GE2" i="14"/>
  <c r="GW23" i="14"/>
  <c r="GX24" i="14" s="1"/>
  <c r="GV114" i="14"/>
  <c r="GK84" i="14"/>
  <c r="GF81" i="14" l="1"/>
  <c r="GE116" i="14"/>
  <c r="GM35" i="14"/>
  <c r="GF30" i="14"/>
  <c r="GE114" i="14"/>
  <c r="GF2" i="14"/>
  <c r="GX23" i="14"/>
  <c r="GW114" i="14"/>
  <c r="GL85" i="14"/>
  <c r="GS17" i="14"/>
  <c r="GT18" i="14" s="1"/>
  <c r="GU19" i="14" s="1"/>
  <c r="GV20" i="14" s="1"/>
  <c r="GW21" i="14" s="1"/>
  <c r="GX22" i="14" s="1"/>
  <c r="GE112" i="14"/>
  <c r="GE110" i="14" s="1"/>
  <c r="GE113" i="14"/>
  <c r="GF3" i="14"/>
  <c r="GG4" i="14" s="1"/>
  <c r="GH5" i="14" s="1"/>
  <c r="GI6" i="14" s="1"/>
  <c r="GJ7" i="14" s="1"/>
  <c r="GK8" i="14" s="1"/>
  <c r="GL9" i="14" s="1"/>
  <c r="GM10" i="14" s="1"/>
  <c r="GN11" i="14" s="1"/>
  <c r="GO12" i="14" s="1"/>
  <c r="GP13" i="14" s="1"/>
  <c r="GQ14" i="14" s="1"/>
  <c r="GR15" i="14" s="1"/>
  <c r="GS16" i="14" s="1"/>
  <c r="GM86" i="14" l="1"/>
  <c r="GT17" i="14"/>
  <c r="GU18" i="14" s="1"/>
  <c r="GV19" i="14" s="1"/>
  <c r="GW20" i="14" s="1"/>
  <c r="GX21" i="14" s="1"/>
  <c r="GG3" i="14"/>
  <c r="GH4" i="14" s="1"/>
  <c r="GI5" i="14" s="1"/>
  <c r="GJ6" i="14" s="1"/>
  <c r="GK7" i="14" s="1"/>
  <c r="GL8" i="14" s="1"/>
  <c r="GM9" i="14" s="1"/>
  <c r="GN10" i="14" s="1"/>
  <c r="GO11" i="14" s="1"/>
  <c r="GP12" i="14" s="1"/>
  <c r="GQ13" i="14" s="1"/>
  <c r="GR14" i="14" s="1"/>
  <c r="GS15" i="14" s="1"/>
  <c r="GT16" i="14" s="1"/>
  <c r="GF112" i="14"/>
  <c r="GF110" i="14" s="1"/>
  <c r="GF113" i="14"/>
  <c r="GG31" i="14"/>
  <c r="GF114" i="14"/>
  <c r="GG2" i="14"/>
  <c r="GN36" i="14"/>
  <c r="GX114" i="14"/>
  <c r="GG82" i="14"/>
  <c r="GF116" i="14"/>
  <c r="GO37" i="14" l="1"/>
  <c r="GH3" i="14"/>
  <c r="GI4" i="14" s="1"/>
  <c r="GJ5" i="14" s="1"/>
  <c r="GK6" i="14" s="1"/>
  <c r="GL7" i="14" s="1"/>
  <c r="GM8" i="14" s="1"/>
  <c r="GN9" i="14" s="1"/>
  <c r="GO10" i="14" s="1"/>
  <c r="GP11" i="14" s="1"/>
  <c r="GQ12" i="14" s="1"/>
  <c r="GR13" i="14" s="1"/>
  <c r="GS14" i="14" s="1"/>
  <c r="GT15" i="14" s="1"/>
  <c r="GU16" i="14" s="1"/>
  <c r="GG112" i="14"/>
  <c r="GG110" i="14" s="1"/>
  <c r="GG113" i="14"/>
  <c r="GH32" i="14"/>
  <c r="GG114" i="14"/>
  <c r="GH2" i="14"/>
  <c r="GU17" i="14"/>
  <c r="GV18" i="14" s="1"/>
  <c r="GW19" i="14" s="1"/>
  <c r="GX20" i="14" s="1"/>
  <c r="GH83" i="14"/>
  <c r="GG117" i="14"/>
  <c r="GN87" i="14"/>
  <c r="GI84" i="14" l="1"/>
  <c r="GH117" i="14"/>
  <c r="GH112" i="14"/>
  <c r="GH110" i="14" s="1"/>
  <c r="GH113" i="14"/>
  <c r="GI3" i="14"/>
  <c r="GJ4" i="14" s="1"/>
  <c r="GK5" i="14" s="1"/>
  <c r="GL6" i="14" s="1"/>
  <c r="GM7" i="14" s="1"/>
  <c r="GN8" i="14" s="1"/>
  <c r="GO9" i="14" s="1"/>
  <c r="GP10" i="14" s="1"/>
  <c r="GQ11" i="14" s="1"/>
  <c r="GR12" i="14" s="1"/>
  <c r="GS13" i="14" s="1"/>
  <c r="GT14" i="14" s="1"/>
  <c r="GU15" i="14" s="1"/>
  <c r="GV16" i="14" s="1"/>
  <c r="GI33" i="14"/>
  <c r="GH114" i="14"/>
  <c r="GI2" i="14"/>
  <c r="GV17" i="14"/>
  <c r="GW18" i="14" s="1"/>
  <c r="GX19" i="14" s="1"/>
  <c r="GO88" i="14"/>
  <c r="GP38" i="14"/>
  <c r="GP89" i="14" l="1"/>
  <c r="GJ34" i="14"/>
  <c r="GI114" i="14"/>
  <c r="GJ2" i="14"/>
  <c r="GW17" i="14"/>
  <c r="GX18" i="14" s="1"/>
  <c r="GI113" i="14"/>
  <c r="GJ3" i="14"/>
  <c r="GK4" i="14" s="1"/>
  <c r="GL5" i="14" s="1"/>
  <c r="GM6" i="14" s="1"/>
  <c r="GN7" i="14" s="1"/>
  <c r="GO8" i="14" s="1"/>
  <c r="GP9" i="14" s="1"/>
  <c r="GQ10" i="14" s="1"/>
  <c r="GR11" i="14" s="1"/>
  <c r="GS12" i="14" s="1"/>
  <c r="GT13" i="14" s="1"/>
  <c r="GU14" i="14" s="1"/>
  <c r="GV15" i="14" s="1"/>
  <c r="GW16" i="14" s="1"/>
  <c r="GI112" i="14"/>
  <c r="GI110" i="14" s="1"/>
  <c r="GQ39" i="14"/>
  <c r="GJ85" i="14"/>
  <c r="GI117" i="14"/>
  <c r="GK35" i="14" l="1"/>
  <c r="GK2" i="14"/>
  <c r="GJ114" i="14"/>
  <c r="GR40" i="14"/>
  <c r="GJ113" i="14"/>
  <c r="GK3" i="14"/>
  <c r="GL4" i="14" s="1"/>
  <c r="GM5" i="14" s="1"/>
  <c r="GN6" i="14" s="1"/>
  <c r="GO7" i="14" s="1"/>
  <c r="GP8" i="14" s="1"/>
  <c r="GQ9" i="14" s="1"/>
  <c r="GR10" i="14" s="1"/>
  <c r="GS11" i="14" s="1"/>
  <c r="GT12" i="14" s="1"/>
  <c r="GU13" i="14" s="1"/>
  <c r="GV14" i="14" s="1"/>
  <c r="GW15" i="14" s="1"/>
  <c r="GX16" i="14" s="1"/>
  <c r="GJ112" i="14"/>
  <c r="GJ110" i="14" s="1"/>
  <c r="GK86" i="14"/>
  <c r="GJ117" i="14"/>
  <c r="GX17" i="14"/>
  <c r="GQ90" i="14"/>
  <c r="GS41" i="14" l="1"/>
  <c r="GR114" i="14"/>
  <c r="GR91" i="14"/>
  <c r="GL87" i="14"/>
  <c r="GK117" i="14"/>
  <c r="GK112" i="14"/>
  <c r="GK110" i="14" s="1"/>
  <c r="GL3" i="14"/>
  <c r="GM4" i="14" s="1"/>
  <c r="GN5" i="14" s="1"/>
  <c r="GO6" i="14" s="1"/>
  <c r="GP7" i="14" s="1"/>
  <c r="GQ8" i="14" s="1"/>
  <c r="GR9" i="14" s="1"/>
  <c r="GS10" i="14" s="1"/>
  <c r="GT11" i="14" s="1"/>
  <c r="GU12" i="14" s="1"/>
  <c r="GV13" i="14" s="1"/>
  <c r="GW14" i="14" s="1"/>
  <c r="GX15" i="14" s="1"/>
  <c r="GK113" i="14"/>
  <c r="GL36" i="14"/>
  <c r="GL2" i="14"/>
  <c r="GK114" i="14"/>
  <c r="GL112" i="14" l="1"/>
  <c r="GL110" i="14" s="1"/>
  <c r="GL113" i="14"/>
  <c r="GM3" i="14"/>
  <c r="GN4" i="14" s="1"/>
  <c r="GO5" i="14" s="1"/>
  <c r="GP6" i="14" s="1"/>
  <c r="GQ7" i="14" s="1"/>
  <c r="GR8" i="14" s="1"/>
  <c r="GS9" i="14" s="1"/>
  <c r="GT10" i="14" s="1"/>
  <c r="GU11" i="14" s="1"/>
  <c r="GV12" i="14" s="1"/>
  <c r="GW13" i="14" s="1"/>
  <c r="GX14" i="14" s="1"/>
  <c r="GM37" i="14"/>
  <c r="GM2" i="14"/>
  <c r="GL114" i="14"/>
  <c r="GM88" i="14"/>
  <c r="GL117" i="14"/>
  <c r="GS92" i="14"/>
  <c r="GT42" i="14"/>
  <c r="GS114" i="14"/>
  <c r="GU43" i="14" l="1"/>
  <c r="GT93" i="14"/>
  <c r="GN89" i="14"/>
  <c r="GM117" i="14"/>
  <c r="GM113" i="14"/>
  <c r="GN3" i="14"/>
  <c r="GO4" i="14" s="1"/>
  <c r="GP5" i="14" s="1"/>
  <c r="GQ6" i="14" s="1"/>
  <c r="GR7" i="14" s="1"/>
  <c r="GS8" i="14" s="1"/>
  <c r="GT9" i="14" s="1"/>
  <c r="GU10" i="14" s="1"/>
  <c r="GV11" i="14" s="1"/>
  <c r="GW12" i="14" s="1"/>
  <c r="GX13" i="14" s="1"/>
  <c r="GM112" i="14"/>
  <c r="GM110" i="14" s="1"/>
  <c r="GN38" i="14"/>
  <c r="GN2" i="14"/>
  <c r="GM114" i="14"/>
  <c r="GN113" i="14" l="1"/>
  <c r="GO3" i="14"/>
  <c r="GP4" i="14" s="1"/>
  <c r="GQ5" i="14" s="1"/>
  <c r="GR6" i="14" s="1"/>
  <c r="GS7" i="14" s="1"/>
  <c r="GT8" i="14" s="1"/>
  <c r="GU9" i="14" s="1"/>
  <c r="GV10" i="14" s="1"/>
  <c r="GW11" i="14" s="1"/>
  <c r="GX12" i="14" s="1"/>
  <c r="GN112" i="14"/>
  <c r="GN110" i="14" s="1"/>
  <c r="GO39" i="14"/>
  <c r="GO2" i="14"/>
  <c r="GN114" i="14"/>
  <c r="GO90" i="14"/>
  <c r="GN117" i="14"/>
  <c r="GU94" i="14"/>
  <c r="GV44" i="14"/>
  <c r="GP91" i="14" l="1"/>
  <c r="GO117" i="14"/>
  <c r="GW45" i="14"/>
  <c r="GV95" i="14"/>
  <c r="GO112" i="14"/>
  <c r="GO110" i="14" s="1"/>
  <c r="GP3" i="14"/>
  <c r="GQ4" i="14" s="1"/>
  <c r="GR5" i="14" s="1"/>
  <c r="GS6" i="14" s="1"/>
  <c r="GT7" i="14" s="1"/>
  <c r="GU8" i="14" s="1"/>
  <c r="GV9" i="14" s="1"/>
  <c r="GW10" i="14" s="1"/>
  <c r="GX11" i="14" s="1"/>
  <c r="GO113" i="14"/>
  <c r="GP40" i="14"/>
  <c r="GO114" i="14"/>
  <c r="GP2" i="14"/>
  <c r="GQ41" i="14" l="1"/>
  <c r="GQ2" i="14"/>
  <c r="GP114" i="14"/>
  <c r="GW96" i="14"/>
  <c r="GX46" i="14"/>
  <c r="GP112" i="14"/>
  <c r="GP110" i="14" s="1"/>
  <c r="GQ3" i="14"/>
  <c r="GR4" i="14" s="1"/>
  <c r="GS5" i="14" s="1"/>
  <c r="GT6" i="14" s="1"/>
  <c r="GU7" i="14" s="1"/>
  <c r="GV8" i="14" s="1"/>
  <c r="GW9" i="14" s="1"/>
  <c r="GX10" i="14" s="1"/>
  <c r="GP113" i="14"/>
  <c r="GQ92" i="14"/>
  <c r="GP117" i="14"/>
  <c r="GR93" i="14" l="1"/>
  <c r="GQ117" i="14"/>
  <c r="GQ113" i="14"/>
  <c r="GQ112" i="14"/>
  <c r="GQ110" i="14" s="1"/>
  <c r="GR3" i="14"/>
  <c r="GS4" i="14" s="1"/>
  <c r="GT5" i="14" s="1"/>
  <c r="GU6" i="14" s="1"/>
  <c r="GV7" i="14" s="1"/>
  <c r="GW8" i="14" s="1"/>
  <c r="GX9" i="14" s="1"/>
  <c r="GX97" i="14"/>
  <c r="GR42" i="14"/>
  <c r="GQ114" i="14"/>
  <c r="GR2" i="14"/>
  <c r="GS43" i="14" l="1"/>
  <c r="GR115" i="14"/>
  <c r="GS2" i="14"/>
  <c r="GR112" i="14"/>
  <c r="GR110" i="14" s="1"/>
  <c r="GR113" i="14"/>
  <c r="GS3" i="14"/>
  <c r="GT4" i="14" s="1"/>
  <c r="GU5" i="14" s="1"/>
  <c r="GV6" i="14" s="1"/>
  <c r="GW7" i="14" s="1"/>
  <c r="GX8" i="14" s="1"/>
  <c r="GS94" i="14"/>
  <c r="GR117" i="14"/>
  <c r="GT95" i="14" l="1"/>
  <c r="GS117" i="14"/>
  <c r="GS113" i="14"/>
  <c r="GS112" i="14"/>
  <c r="GS110" i="14" s="1"/>
  <c r="GT3" i="14"/>
  <c r="GU4" i="14" s="1"/>
  <c r="GV5" i="14" s="1"/>
  <c r="GW6" i="14" s="1"/>
  <c r="GX7" i="14" s="1"/>
  <c r="GT44" i="14"/>
  <c r="GS115" i="14"/>
  <c r="GT2" i="14"/>
  <c r="GU45" i="14" l="1"/>
  <c r="GT115" i="14"/>
  <c r="GU2" i="14"/>
  <c r="GT112" i="14"/>
  <c r="GT110" i="14" s="1"/>
  <c r="GT113" i="14"/>
  <c r="GU3" i="14"/>
  <c r="GV4" i="14" s="1"/>
  <c r="GW5" i="14" s="1"/>
  <c r="GX6" i="14" s="1"/>
  <c r="GU96" i="14"/>
  <c r="GT117" i="14"/>
  <c r="GV97" i="14" l="1"/>
  <c r="GU117" i="14"/>
  <c r="GU112" i="14"/>
  <c r="GU110" i="14" s="1"/>
  <c r="GU113" i="14"/>
  <c r="GV3" i="14"/>
  <c r="GW4" i="14" s="1"/>
  <c r="GX5" i="14" s="1"/>
  <c r="GV46" i="14"/>
  <c r="GV2" i="14"/>
  <c r="GU115" i="14"/>
  <c r="GW3" i="14" l="1"/>
  <c r="GX4" i="14" s="1"/>
  <c r="GV112" i="14"/>
  <c r="GV110" i="14" s="1"/>
  <c r="GV113" i="14"/>
  <c r="GW47" i="14"/>
  <c r="GV115" i="14"/>
  <c r="GW2" i="14"/>
  <c r="GW98" i="14"/>
  <c r="GV117" i="14"/>
  <c r="GX48" i="14" l="1"/>
  <c r="GX115" i="14" s="1"/>
  <c r="GW115" i="14"/>
  <c r="GX2" i="14"/>
  <c r="GX3" i="14"/>
  <c r="GW113" i="14"/>
  <c r="GW112" i="14"/>
  <c r="GW110" i="14" s="1"/>
  <c r="GX99" i="14"/>
  <c r="GX117" i="14" s="1"/>
  <c r="GW117" i="14"/>
  <c r="GX113" i="14" l="1"/>
  <c r="GX112" i="14"/>
  <c r="GX1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 Blažek</author>
  </authors>
  <commentList>
    <comment ref="J7" authorId="0" shapeId="0" xr:uid="{732C9F49-566E-4B8D-AD2E-8568769DDE65}">
      <text>
        <r>
          <rPr>
            <b/>
            <sz val="9"/>
            <color indexed="81"/>
            <rFont val="Tahoma"/>
            <family val="2"/>
          </rPr>
          <t>Compare to next years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<sst xmlns="http://schemas.openxmlformats.org/spreadsheetml/2006/main" count="779" uniqueCount="385">
  <si>
    <t>N1</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</si>
  <si>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</si>
  <si>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</si>
  <si>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</si>
  <si>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</si>
  <si>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</si>
  <si>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</si>
  <si>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</si>
  <si>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</si>
  <si>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</si>
  <si>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</si>
  <si>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</si>
  <si>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</si>
  <si>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</si>
  <si>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</si>
  <si>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</si>
  <si>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</si>
  <si>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</si>
  <si>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</si>
  <si>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</si>
  <si>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</si>
  <si>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</si>
  <si>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</si>
  <si>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</si>
  <si>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</si>
  <si>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N26</t>
  </si>
  <si>
    <t>N27</t>
  </si>
  <si>
    <t>N28</t>
  </si>
  <si>
    <t>sum</t>
  </si>
  <si>
    <t>lambda</t>
  </si>
  <si>
    <t>age</t>
  </si>
  <si>
    <t>d</t>
  </si>
  <si>
    <t>a</t>
  </si>
  <si>
    <t>https://www.czso.cz/csu/czso/umrtnostni_tabulky</t>
  </si>
  <si>
    <t>https://www.czso.cz/csu/czso/casova_rada_demografie</t>
  </si>
  <si>
    <t>https://www.czso.cz/documents/10180/85591762/metodika_ut_akt2020.pdf/96681886-68bc-420e-b2de-69b9fe6e7b80?version=1.1</t>
  </si>
  <si>
    <t>https://en.wikipedia.org/wiki/Life_table</t>
  </si>
  <si>
    <t>calculation of population characteristics</t>
  </si>
  <si>
    <t>2019 born alive by age of mother</t>
  </si>
  <si>
    <t>women 2019</t>
  </si>
  <si>
    <t>míra úmrtnosti (vyhlazený poměr D/P)</t>
  </si>
  <si>
    <t>pravděpodobnost úmrtí (m přepočtené na diskrétní roky: q=m/(1+(0,5*m)) kromě roků 0 a 105)</t>
  </si>
  <si>
    <t>tabulkový počet dožívajících (podle m, tj. bez korekce)</t>
  </si>
  <si>
    <t>tabulkový počet zemřelých</t>
  </si>
  <si>
    <t>naděje dožití</t>
  </si>
  <si>
    <t>pravěpodobnost přežití</t>
  </si>
  <si>
    <t>podíl zemřelých bez vyhlazování (a bez korekce na kontnuitu)</t>
  </si>
  <si>
    <t>jaká část kohorty se dožije daného věku (při neměnné míře úmrtnosti)</t>
  </si>
  <si>
    <t>Čistá reprodukční rychlost</t>
  </si>
  <si>
    <t>Generační doba</t>
  </si>
  <si>
    <t>number of people who survive to age x (based on m, i.e. the uncorrected mortality)</t>
  </si>
  <si>
    <t>the number of people who die aged x last birthday</t>
  </si>
  <si>
    <t>number of living (basically L=l with correction for discrete years; someone dies at the beginning of the interval)</t>
  </si>
  <si>
    <t>sum(L)</t>
  </si>
  <si>
    <t>life expectancy</t>
  </si>
  <si>
    <t>what proportion of cohort will reach age x</t>
  </si>
  <si>
    <t>Net reproduction rate</t>
  </si>
  <si>
    <t>Generation time</t>
  </si>
  <si>
    <r>
      <t xml:space="preserve">věk (x) </t>
    </r>
    <r>
      <rPr>
        <i/>
        <sz val="8"/>
        <rFont val="Arial CE"/>
        <family val="2"/>
        <charset val="238"/>
      </rPr>
      <t>age</t>
    </r>
  </si>
  <si>
    <r>
      <t>D</t>
    </r>
    <r>
      <rPr>
        <vertAlign val="subscript"/>
        <sz val="8"/>
        <rFont val="Arial CE"/>
        <charset val="238"/>
      </rPr>
      <t>x</t>
    </r>
  </si>
  <si>
    <r>
      <t>P</t>
    </r>
    <r>
      <rPr>
        <vertAlign val="subscript"/>
        <sz val="8"/>
        <rFont val="Arial CE"/>
        <charset val="238"/>
      </rPr>
      <t>x</t>
    </r>
  </si>
  <si>
    <r>
      <t>m</t>
    </r>
    <r>
      <rPr>
        <vertAlign val="subscript"/>
        <sz val="8"/>
        <rFont val="Arial CE"/>
        <charset val="238"/>
      </rPr>
      <t>x</t>
    </r>
  </si>
  <si>
    <r>
      <t>q</t>
    </r>
    <r>
      <rPr>
        <vertAlign val="subscript"/>
        <sz val="8"/>
        <rFont val="Arial CE"/>
        <charset val="238"/>
      </rPr>
      <t>x</t>
    </r>
  </si>
  <si>
    <r>
      <t>l</t>
    </r>
    <r>
      <rPr>
        <vertAlign val="subscript"/>
        <sz val="8"/>
        <rFont val="Arial CE"/>
        <charset val="238"/>
      </rPr>
      <t>x</t>
    </r>
  </si>
  <si>
    <r>
      <t>d</t>
    </r>
    <r>
      <rPr>
        <vertAlign val="subscript"/>
        <sz val="8"/>
        <rFont val="Arial CE"/>
        <charset val="238"/>
      </rPr>
      <t>x</t>
    </r>
  </si>
  <si>
    <r>
      <t>L</t>
    </r>
    <r>
      <rPr>
        <vertAlign val="subscript"/>
        <sz val="8"/>
        <rFont val="Arial CE"/>
        <charset val="238"/>
      </rPr>
      <t>x</t>
    </r>
  </si>
  <si>
    <r>
      <t>T</t>
    </r>
    <r>
      <rPr>
        <vertAlign val="subscript"/>
        <sz val="8"/>
        <rFont val="Arial CE"/>
        <charset val="238"/>
      </rPr>
      <t>x</t>
    </r>
  </si>
  <si>
    <r>
      <t>e</t>
    </r>
    <r>
      <rPr>
        <vertAlign val="subscript"/>
        <sz val="8"/>
        <rFont val="Arial CE"/>
        <charset val="238"/>
      </rPr>
      <t>x</t>
    </r>
  </si>
  <si>
    <t>p</t>
  </si>
  <si>
    <t>m</t>
  </si>
  <si>
    <t>l</t>
  </si>
  <si>
    <t>e</t>
  </si>
  <si>
    <t>x</t>
  </si>
  <si>
    <t>R0</t>
  </si>
  <si>
    <t>G</t>
  </si>
  <si>
    <t>λ</t>
  </si>
  <si>
    <t>In the Leslie matrix, only transitions to next year are possible, the arrangement of matrix and of the formulas can be modified. But beware that first line (newborns) include different formula than all other rows. V matici pro věk jsou omezené možnosti přechodů mezi kategoriemi (jen do dalšího roku, nic jiného), uspořádání matice a vzorec se dá zjednodušit. Ale pozor, v prvním řádku je jiný vzorec než v dalších řádcích.</t>
  </si>
  <si>
    <t>survival</t>
  </si>
  <si>
    <t>fertility</t>
  </si>
  <si>
    <t>total</t>
  </si>
  <si>
    <t>0+</t>
  </si>
  <si>
    <t>20+</t>
  </si>
  <si>
    <t>40+</t>
  </si>
  <si>
    <t>60+</t>
  </si>
  <si>
    <t>80+</t>
  </si>
  <si>
    <t>F daughters</t>
  </si>
  <si>
    <t>sum 10-year intervals to artificially reduce resolution, pick just the bold lines</t>
  </si>
  <si>
    <t>data at low resolution</t>
  </si>
  <si>
    <t>mortality in one year</t>
  </si>
  <si>
    <t>survival in one year</t>
  </si>
  <si>
    <t>survival in 10 years (i.e. the span of the age class)</t>
  </si>
  <si>
    <t>mortality in 10 years</t>
  </si>
  <si>
    <t>life expectancy is overestimated, because it assume all individuals die only at the end of the interval, but they actually die earlier. Correction of this bias is essential.</t>
  </si>
  <si>
    <t>proportion of cohort which dies during the interval</t>
  </si>
  <si>
    <t>size of cohort at the middle of the interval. This correction is essential with rough resolutions.</t>
  </si>
  <si>
    <t>corrected life expectancy, corresponds well to the one based on yearly resolution</t>
  </si>
  <si>
    <t>l(x+1)=l(x)*p(x)</t>
  </si>
  <si>
    <t>d(x)=l(x)*m(x)</t>
  </si>
  <si>
    <t>L(x)=l(x)-d(x)/2</t>
  </si>
  <si>
    <t>standard matrix model</t>
  </si>
  <si>
    <t>age (x+)</t>
  </si>
  <si>
    <t>Dx</t>
  </si>
  <si>
    <t>Px</t>
  </si>
  <si>
    <t>m1</t>
  </si>
  <si>
    <t>p1</t>
  </si>
  <si>
    <t>p10</t>
  </si>
  <si>
    <t>m10</t>
  </si>
  <si>
    <t>L</t>
  </si>
  <si>
    <t>f1</t>
  </si>
  <si>
    <t>f10</t>
  </si>
  <si>
    <t>f10*p10</t>
  </si>
  <si>
    <t>L*f10</t>
  </si>
  <si>
    <t>L*f10*x</t>
  </si>
  <si>
    <t>lambda1</t>
  </si>
  <si>
    <t>N0</t>
  </si>
  <si>
    <t>"forced mortality" in the final stage. This does not affect the model. Some people may survive from 100 to 105, but it is assumed that no one will reach 110, so survival is 0 here.</t>
  </si>
  <si>
    <t>0-20</t>
  </si>
  <si>
    <t>20-40</t>
  </si>
  <si>
    <t>40-60</t>
  </si>
  <si>
    <t>60-80</t>
  </si>
  <si>
    <t>lambda10</t>
  </si>
  <si>
    <t>The matrix model fits quite well the model from 1-year resolution. The overall trend and main pattern of fluctuations is the same, just it seems that the survival is a bit overestimated (number of all age classes, and especially of the old ones, is increasing even more here; overall lambda is a bit higher here)</t>
  </si>
  <si>
    <t>Estonian women 2019</t>
  </si>
  <si>
    <t>http://andmebaas.stat.ee/Index.aspx</t>
  </si>
  <si>
    <t>Age</t>
  </si>
  <si>
    <t>N</t>
  </si>
  <si>
    <t>D</t>
  </si>
  <si>
    <t>F</t>
  </si>
  <si>
    <t>assume half of the individuals die at the start of the period, half at the end</t>
  </si>
  <si>
    <t>assume half of the kids are girls</t>
  </si>
  <si>
    <t>(L can be also used instead of l)</t>
  </si>
  <si>
    <t>f</t>
  </si>
  <si>
    <t>l*f</t>
  </si>
  <si>
    <t>l*f*x</t>
  </si>
  <si>
    <t>Femme</t>
  </si>
  <si>
    <t>Enfant pour Femme</t>
  </si>
  <si>
    <t>Daughters per mother</t>
  </si>
  <si>
    <t>Gross reproduction rate</t>
  </si>
  <si>
    <t>Net reproduction rate (D missing)</t>
  </si>
  <si>
    <t>(in thousands)</t>
  </si>
  <si>
    <t>(per 10000 mothers)</t>
  </si>
  <si>
    <t>///</t>
  </si>
  <si>
    <t>105 ou plus</t>
  </si>
  <si>
    <t>D.03   Narození podle věku matky, pohlaví, pořadí živě narozených a vitality</t>
  </si>
  <si>
    <t xml:space="preserve">           Births: by age of mother, sex, birth order of live births and live/stillborn</t>
  </si>
  <si>
    <t>Věk matky</t>
  </si>
  <si>
    <r>
      <t xml:space="preserve">Živě narození     </t>
    </r>
    <r>
      <rPr>
        <i/>
        <sz val="8"/>
        <rFont val="Arial"/>
        <family val="2"/>
      </rPr>
      <t>Live births</t>
    </r>
  </si>
  <si>
    <t>celkem</t>
  </si>
  <si>
    <t>chlapci</t>
  </si>
  <si>
    <t>Age of mother</t>
  </si>
  <si>
    <t>Total</t>
  </si>
  <si>
    <t>Men</t>
  </si>
  <si>
    <t>I.17  Podrobné úmrtnostní tabulky - ženy</t>
  </si>
  <si>
    <t xml:space="preserve">        Complete life tables: women</t>
  </si>
  <si>
    <t>Věk</t>
  </si>
  <si>
    <r>
      <t>D</t>
    </r>
    <r>
      <rPr>
        <vertAlign val="subscript"/>
        <sz val="8"/>
        <rFont val="Arial"/>
        <family val="2"/>
        <charset val="238"/>
      </rPr>
      <t>x</t>
    </r>
  </si>
  <si>
    <r>
      <t>P</t>
    </r>
    <r>
      <rPr>
        <vertAlign val="subscript"/>
        <sz val="8"/>
        <rFont val="Arial"/>
        <family val="2"/>
        <charset val="238"/>
      </rPr>
      <t>x</t>
    </r>
  </si>
  <si>
    <r>
      <t>q</t>
    </r>
    <r>
      <rPr>
        <vertAlign val="subscript"/>
        <sz val="8"/>
        <rFont val="Arial"/>
        <family val="2"/>
        <charset val="238"/>
      </rPr>
      <t>x</t>
    </r>
  </si>
  <si>
    <r>
      <t>l</t>
    </r>
    <r>
      <rPr>
        <vertAlign val="subscript"/>
        <sz val="8"/>
        <rFont val="Arial"/>
        <family val="2"/>
        <charset val="238"/>
      </rPr>
      <t>x</t>
    </r>
  </si>
  <si>
    <r>
      <t>d</t>
    </r>
    <r>
      <rPr>
        <vertAlign val="subscript"/>
        <sz val="8"/>
        <rFont val="Arial"/>
        <family val="2"/>
        <charset val="238"/>
      </rPr>
      <t>x</t>
    </r>
  </si>
  <si>
    <r>
      <t>L</t>
    </r>
    <r>
      <rPr>
        <vertAlign val="subscript"/>
        <sz val="8"/>
        <rFont val="Arial"/>
        <family val="2"/>
        <charset val="238"/>
      </rPr>
      <t>x</t>
    </r>
  </si>
  <si>
    <r>
      <t>T</t>
    </r>
    <r>
      <rPr>
        <vertAlign val="subscript"/>
        <sz val="8"/>
        <rFont val="Arial"/>
        <family val="2"/>
        <charset val="238"/>
      </rPr>
      <t>x</t>
    </r>
  </si>
  <si>
    <r>
      <t>e</t>
    </r>
    <r>
      <rPr>
        <vertAlign val="subscript"/>
        <sz val="8"/>
        <rFont val="Arial"/>
        <family val="2"/>
        <charset val="238"/>
      </rPr>
      <t>x</t>
    </r>
  </si>
  <si>
    <t>https://www.czso.cz/csu/czso/demograficka-rocenka-ceske-republiky-2021</t>
  </si>
  <si>
    <t>ženy 2021</t>
  </si>
  <si>
    <t>dcery</t>
  </si>
  <si>
    <t>Živě narození</t>
  </si>
  <si>
    <t>Live births</t>
  </si>
  <si>
    <t>https://www.czso.cz/csu/czso/demograficka-rocenka-ceske-republiky-2019</t>
  </si>
  <si>
    <t>males</t>
  </si>
  <si>
    <t>females</t>
  </si>
  <si>
    <t>dívky</t>
  </si>
  <si>
    <t>not sure if correct correction, but it at least takes into account for some mortality (it should account for part of mortality of mothers, part of mortality of kids, but they are not too different here)</t>
  </si>
  <si>
    <t>does not take into account that natality is not evenly distributed within each age class</t>
  </si>
  <si>
    <t>0-24</t>
  </si>
  <si>
    <t>25-64</t>
  </si>
  <si>
    <t>65-105</t>
  </si>
  <si>
    <t>kids and students</t>
  </si>
  <si>
    <t>working age</t>
  </si>
  <si>
    <t>pensioners</t>
  </si>
  <si>
    <t>f*p</t>
  </si>
  <si>
    <t>plodnost (zohledňující úmrnost novorozenců a matek v daném roce)</t>
  </si>
  <si>
    <t xml:space="preserve">"Důchodový deficit začne narůstat po roce 2032–2033. Posunutí té hranice (odchodu do důchodu) tak není v roce 2024 nezbytně nutné. Nezbytně nutné to bude kolem roku 2030. Budoucí vláda se tomu nevyhne,“ otevřel opatrně téma posunutí odchodu do důchodu Marian Jurečka (KDU-ČSL), ministr práce a sociálních věcí. </t>
  </si>
  <si>
    <t>8-2  Míry úmrtnosti podle pohlaví a věku v letech 1920–2020</t>
  </si>
  <si>
    <t xml:space="preserve">       Mortality rates by age group: 1920–2020</t>
  </si>
  <si>
    <t>1–4</t>
  </si>
  <si>
    <t>5–9</t>
  </si>
  <si>
    <t>10–14</t>
  </si>
  <si>
    <t>15–19</t>
  </si>
  <si>
    <t>20–24</t>
  </si>
  <si>
    <t>25–29</t>
  </si>
  <si>
    <t>30–34</t>
  </si>
  <si>
    <t>35–39</t>
  </si>
  <si>
    <t>40–44</t>
  </si>
  <si>
    <t>45–49</t>
  </si>
  <si>
    <t>50–54</t>
  </si>
  <si>
    <t>55–59</t>
  </si>
  <si>
    <t>60–64</t>
  </si>
  <si>
    <t>65–69</t>
  </si>
  <si>
    <t>70–74</t>
  </si>
  <si>
    <t>75–79</t>
  </si>
  <si>
    <t>80–84</t>
  </si>
  <si>
    <t>85+</t>
  </si>
  <si>
    <t>Year</t>
  </si>
  <si>
    <t>from table</t>
  </si>
  <si>
    <t>p5</t>
  </si>
  <si>
    <t>m5</t>
  </si>
  <si>
    <t>mělo by vyjít</t>
  </si>
  <si>
    <t>timestep</t>
  </si>
  <si>
    <t>temp</t>
  </si>
  <si>
    <t>survival of 1 year</t>
  </si>
  <si>
    <t>survival to next class</t>
  </si>
  <si>
    <t>cohort at the start of class</t>
  </si>
  <si>
    <t>cohort in the middle of class</t>
  </si>
  <si>
    <t>dead during the class</t>
  </si>
  <si>
    <t>x(center L)</t>
  </si>
  <si>
    <t>x (center L)</t>
  </si>
  <si>
    <t>https://www.czso.cz/csu/czso/demograficka-prirucka-2020</t>
  </si>
  <si>
    <t>ženy</t>
  </si>
  <si>
    <t>probability of dying (similar to m) accounting for discrete years: q=m/(1+(a*m)), where a&lt;0.2 at age 0, a=0.5 in all next years and a=1 at age 105)</t>
  </si>
  <si>
    <t>q</t>
  </si>
  <si>
    <t>life expectancy (T/l)</t>
  </si>
  <si>
    <t>střední stav obyvatel (N k prvnímu červenci)</t>
  </si>
  <si>
    <t>zemřelí</t>
  </si>
  <si>
    <t>dead</t>
  </si>
  <si>
    <t>living (1 July)</t>
  </si>
  <si>
    <t>central rate of mortality (ratio D/P, exact at age 0, GAM smoothing at age 1-75, logistic model at age &gt;75)</t>
  </si>
  <si>
    <t>age-specific constant, proportion of deaths in the second half of the interval</t>
  </si>
  <si>
    <t>simplified calculation of population characteristics</t>
  </si>
  <si>
    <t>probability of survival (to matrix model)</t>
  </si>
  <si>
    <t>getting closer to formulas of Czech Statistical Office (still not exact, no smoothing or modelling, no exact calculation of newborns)</t>
  </si>
  <si>
    <t>dcery na matku podle věku matky</t>
  </si>
  <si>
    <t>daughters per mother by age of mother</t>
  </si>
  <si>
    <t>fertility to matrix (taking into account part of mortality of newborns and part of mortality of mothers in one year; my attempt, not sure if correct, especially in newborns where temporal distribution of deaths is not even)</t>
  </si>
  <si>
    <t>daughters</t>
  </si>
  <si>
    <t>yearly growth rate</t>
  </si>
  <si>
    <t>roční růstová rychlost</t>
  </si>
  <si>
    <t>compare static survival curve (used for life expectancy, based on mortality from given year) to dynamic survival curve, taking into account decreasing mortality (modelled based on age specific mortality in a year corresponding to particular age of person born in the starting year)</t>
  </si>
  <si>
    <t>proportion of died without smoothing (and without correction for continuity)</t>
  </si>
  <si>
    <r>
      <t xml:space="preserve">Ženy       </t>
    </r>
    <r>
      <rPr>
        <i/>
        <sz val="8"/>
        <rFont val="Arial"/>
        <family val="2"/>
        <charset val="238"/>
      </rPr>
      <t>Women</t>
    </r>
  </si>
  <si>
    <t>tabulkový počet žijících (v podstatě L = l s korekcí na půlroky)</t>
  </si>
  <si>
    <t>Počet zemřelých žen ve věku na 1000 osob daného věku</t>
  </si>
  <si>
    <t>Deaths in given age per 1,000 population in given age - women</t>
  </si>
  <si>
    <t>Důchody tvoří asi 30% státního rozpočtu</t>
  </si>
  <si>
    <t>Celkem</t>
  </si>
  <si>
    <t>Chlapci</t>
  </si>
  <si>
    <t>věk matky</t>
  </si>
  <si>
    <t>age of mother</t>
  </si>
  <si>
    <t>men</t>
  </si>
  <si>
    <t>Věk
(roky)</t>
  </si>
  <si>
    <t>Počet
zemřelých
 (Dx)</t>
  </si>
  <si>
    <t>Počet
obyvatel
 (Px)</t>
  </si>
  <si>
    <t>Míra
úmrtnosti
 (mx)</t>
  </si>
  <si>
    <t>Pravděpodob-
nost úmrtí 
(qx)</t>
  </si>
  <si>
    <t>Tabulkový
 počet 
dožívajících 
(lx)</t>
  </si>
  <si>
    <t>Tabulkový 
počet 
zemřelých
 (dx)</t>
  </si>
  <si>
    <t>Tabulkový
 počet 
žijících
 (Lx)</t>
  </si>
  <si>
    <t>Pomocný
 ukazatel
(Tx)</t>
  </si>
  <si>
    <t>Naděje 
dožití 
(ex)</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</si>
  <si>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</si>
  <si>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</si>
  <si>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</si>
  <si>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</si>
  <si>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</si>
  <si>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</si>
  <si>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</si>
  <si>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</si>
  <si>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</si>
  <si>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</si>
  <si>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</si>
  <si>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</si>
  <si>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</si>
  <si>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</si>
  <si>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</si>
  <si>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</si>
  <si>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</si>
  <si>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</si>
  <si>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</si>
  <si>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</si>
  <si>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</si>
  <si>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</si>
  <si>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</si>
  <si>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</si>
  <si>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</si>
  <si>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</si>
  <si>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</si>
  <si>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</si>
  <si>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</si>
  <si>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</si>
  <si>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</si>
  <si>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</si>
  <si>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</si>
  <si>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</si>
  <si>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</si>
  <si>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</si>
  <si>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</si>
  <si>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</si>
  <si>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</si>
  <si>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</si>
  <si>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</si>
  <si>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</si>
  <si>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</si>
  <si>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</si>
  <si>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</si>
  <si>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</si>
  <si>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</si>
  <si>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</si>
  <si>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</si>
  <si>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</si>
  <si>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</si>
  <si>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</si>
  <si>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</si>
  <si>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</si>
  <si>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</si>
  <si>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</si>
  <si>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</si>
  <si>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</si>
  <si>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</si>
  <si>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</si>
  <si>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</si>
  <si>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</si>
  <si>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</si>
  <si>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</si>
  <si>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</si>
  <si>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</si>
  <si>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</si>
  <si>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</si>
  <si>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</si>
  <si>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</si>
  <si>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</si>
  <si>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</si>
  <si>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</si>
  <si>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</si>
  <si>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</si>
  <si>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</si>
  <si>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</si>
  <si>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</si>
  <si>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</si>
  <si>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</si>
  <si>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</si>
  <si>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</si>
  <si>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</si>
  <si>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</si>
  <si>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</si>
  <si>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</si>
  <si>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</si>
  <si>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</si>
  <si>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</si>
  <si>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</si>
  <si>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</si>
  <si>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</si>
  <si>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</si>
  <si>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</si>
  <si>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</si>
  <si>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</si>
  <si>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</si>
  <si>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</si>
  <si>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</si>
  <si>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</si>
  <si>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</si>
  <si>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</si>
  <si>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</si>
  <si>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</si>
  <si>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</si>
  <si>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</si>
  <si>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Zdroj:</t>
  </si>
  <si>
    <t>Český statistický úřad, Veřejná databáze</t>
  </si>
  <si>
    <t>věkově specifická natalita zatím bohužel není k dispozici</t>
  </si>
  <si>
    <t>Modely předpokládají uzavřenou populaci, ale všimněte si, že stěhování je řádově stejné jako přirozený přírůstek. Přirozený pokles populace kompenzují cizinci.</t>
  </si>
  <si>
    <t>pokusy - je očekávaná doba dožití průměrným věkem zemřelých?</t>
  </si>
  <si>
    <t>lepší - průměrný věk tabulkového počtu zemřelých (průměr věku vážený počtem zemřelých přepočtených na srovnatelnou velikost věkových tříd podle l), ale stále půl roku odchylka</t>
  </si>
  <si>
    <t>správně - jako předchozí, ale zemřelým je potřeba přiřadit střed věkové třídy, ne její počátek, stačí zpětně přičíst půl roku</t>
  </si>
  <si>
    <t>špatně - prostý průměrný věk zemřelých (zde průměr věku vážený počtem skutečně zemřelých, ale jejich počet závisí na počtu lidí v dané věkové kategorii)</t>
  </si>
  <si>
    <t>Úmrtnost je celkem stabilní (nebo pomalu a predikovatelně klesá), ale v natalitě a migraci jsou nepředvídatelné náhlé výrazné výkyvy</t>
  </si>
  <si>
    <t>size of cohort at the start of interval</t>
  </si>
  <si>
    <t>size of cohort at the middle of the interval.</t>
  </si>
  <si>
    <t>to matrix</t>
  </si>
  <si>
    <t>Dx10</t>
  </si>
  <si>
    <t>data merged into 10 year age classes</t>
  </si>
  <si>
    <t>L*f</t>
  </si>
  <si>
    <t>L*f*x</t>
  </si>
  <si>
    <t>middle of decade</t>
  </si>
  <si>
    <t>growth in decade</t>
  </si>
  <si>
    <t>growth in generation</t>
  </si>
  <si>
    <t>[decades]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</si>
</sst>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quot;Kč&quot;;\-#,##0\ &quot;Kč&quot;"/>
    <numFmt numFmtId="165" formatCode="#,##0.00\ &quot;Kč&quot;;\-#,##0.00\ &quot;Kč&quot;"/>
    <numFmt numFmtId="166" formatCode="0.000000"/>
    <numFmt numFmtId="167" formatCode="mm/dd/yyyy\ hh:mm:ss"/>
    <numFmt numFmtId="168" formatCode="0.00000"/>
    <numFmt numFmtId="169" formatCode="#######0"/>
    <numFmt numFmtId="170" formatCode="##0.000000"/>
    <numFmt numFmtId="171" formatCode="##0.00"/>
  </numFmts>
  <fonts count="51">
    <font>
      <sz val="10"/>
      <name val="Arial"/>
      <charset val="238"/>
    </font>
    <font>
      <b/>
      <sz val="10"/>
      <name val="Arial"/>
      <family val="2"/>
    </font>
    <font>
      <sz val="10"/>
      <name val="Arial"/>
      <family val="2"/>
      <charset val="238"/>
    </font>
    <font>
      <sz val="8"/>
      <name val="Arial"/>
      <family val="2"/>
      <charset val="238"/>
    </font>
    <font>
      <sz val="8"/>
      <name val="Arial CE"/>
      <charset val="238"/>
    </font>
    <font>
      <sz val="8"/>
      <name val="Arial CE"/>
      <family val="2"/>
      <charset val="238"/>
    </font>
    <font>
      <vertAlign val="subscript"/>
      <sz val="8"/>
      <name val="Arial CE"/>
      <charset val="238"/>
    </font>
    <font>
      <i/>
      <sz val="8"/>
      <name val="Arial CE"/>
      <family val="2"/>
      <charset val="238"/>
    </font>
    <font>
      <sz val="10"/>
      <name val="System"/>
      <charset val="238"/>
    </font>
    <font>
      <b/>
      <sz val="18"/>
      <name val="System"/>
      <family val="2"/>
      <charset val="238"/>
    </font>
    <font>
      <b/>
      <sz val="12"/>
      <name val="System"/>
      <family val="2"/>
      <charset val="238"/>
    </font>
    <font>
      <sz val="10"/>
      <name val="System"/>
      <family val="2"/>
      <charset val="238"/>
    </font>
    <font>
      <b/>
      <sz val="10"/>
      <name val="Arial"/>
      <family val="2"/>
      <charset val="238"/>
    </font>
    <font>
      <sz val="8"/>
      <color theme="1"/>
      <name val="Arial"/>
      <family val="2"/>
      <charset val="238"/>
    </font>
    <font>
      <sz val="10"/>
      <color theme="9" tint="-0.499984740745262"/>
      <name val="Arial"/>
      <family val="2"/>
      <charset val="238"/>
    </font>
    <font>
      <sz val="8"/>
      <color theme="9" tint="-0.499984740745262"/>
      <name val="Arial CE"/>
      <family val="2"/>
      <charset val="238"/>
    </font>
    <font>
      <b/>
      <sz val="8"/>
      <name val="Arial"/>
      <family val="2"/>
    </font>
    <font>
      <b/>
      <i/>
      <sz val="8"/>
      <name val="Arial"/>
      <family val="2"/>
    </font>
    <font>
      <sz val="8"/>
      <name val="Arial"/>
      <family val="2"/>
    </font>
    <font>
      <sz val="10"/>
      <color theme="9" tint="-0.499984740745262"/>
      <name val="Calibri"/>
      <family val="2"/>
      <charset val="238"/>
    </font>
    <font>
      <sz val="10"/>
      <color rgb="FFFF0000"/>
      <name val="Arial"/>
      <family val="2"/>
    </font>
    <font>
      <sz val="10"/>
      <name val="Arial"/>
      <family val="2"/>
    </font>
    <font>
      <sz val="10"/>
      <color theme="0" tint="-0.34998626667073579"/>
      <name val="Arial"/>
      <family val="2"/>
    </font>
    <font>
      <sz val="10"/>
      <color rgb="FF0070C0"/>
      <name val="Arial"/>
      <family val="2"/>
    </font>
    <font>
      <sz val="10"/>
      <color theme="0" tint="-0.34998626667073579"/>
      <name val="Arial"/>
      <family val="2"/>
      <charset val="238"/>
    </font>
    <font>
      <b/>
      <sz val="10"/>
      <color theme="0" tint="-0.34998626667073579"/>
      <name val="Arial"/>
      <family val="2"/>
      <charset val="238"/>
    </font>
    <font>
      <sz val="11"/>
      <color rgb="FF000000"/>
      <name val="Calibri"/>
      <family val="2"/>
    </font>
    <font>
      <sz val="11"/>
      <color rgb="FF525457"/>
      <name val="Inherit"/>
    </font>
    <font>
      <i/>
      <sz val="10"/>
      <name val="Arial"/>
      <family val="2"/>
    </font>
    <font>
      <i/>
      <sz val="8"/>
      <name val="Arial"/>
      <family val="2"/>
    </font>
    <font>
      <i/>
      <sz val="8"/>
      <name val="Arial"/>
      <family val="2"/>
      <charset val="238"/>
    </font>
    <font>
      <i/>
      <sz val="10"/>
      <name val="Arial"/>
      <family val="2"/>
      <charset val="238"/>
    </font>
    <font>
      <vertAlign val="subscript"/>
      <sz val="8"/>
      <name val="Arial"/>
      <family val="2"/>
      <charset val="238"/>
    </font>
    <font>
      <b/>
      <sz val="9"/>
      <color indexed="81"/>
      <name val="Tahoma"/>
      <family val="2"/>
    </font>
    <font>
      <b/>
      <sz val="8"/>
      <name val="Arial"/>
      <family val="2"/>
      <charset val="238"/>
    </font>
    <font>
      <sz val="10"/>
      <color theme="9" tint="-0.499984740745262"/>
      <name val="Arial"/>
      <family val="2"/>
    </font>
    <font>
      <sz val="8"/>
      <color theme="9" tint="-0.499984740745262"/>
      <name val="Arial CE"/>
      <charset val="238"/>
    </font>
    <font>
      <sz val="8"/>
      <color theme="9" tint="-0.499984740745262"/>
      <name val="Arial"/>
      <family val="2"/>
    </font>
    <font>
      <i/>
      <sz val="8"/>
      <color theme="9" tint="-0.499984740745262"/>
      <name val="Arial"/>
      <family val="2"/>
    </font>
    <font>
      <b/>
      <sz val="8"/>
      <color theme="9" tint="-0.499984740745262"/>
      <name val="Arial"/>
      <family val="2"/>
    </font>
    <font>
      <sz val="8"/>
      <color theme="0" tint="-0.34998626667073579"/>
      <name val="Arial CE"/>
      <family val="2"/>
      <charset val="238"/>
    </font>
    <font>
      <sz val="8"/>
      <color theme="0" tint="-0.34998626667073579"/>
      <name val="Arial"/>
      <family val="2"/>
      <charset val="238"/>
    </font>
    <font>
      <sz val="8"/>
      <color theme="0" tint="-0.34998626667073579"/>
      <name val="Arial CE"/>
      <charset val="238"/>
    </font>
    <font>
      <sz val="8"/>
      <color theme="0" tint="-0.34998626667073579"/>
      <name val="Arial"/>
      <family val="2"/>
    </font>
    <font>
      <sz val="10"/>
      <color theme="0" tint="-0.34998626667073579"/>
      <name val="Arial CE"/>
      <family val="2"/>
      <charset val="238"/>
    </font>
    <font>
      <sz val="8"/>
      <color theme="9" tint="-0.499984740745262"/>
      <name val="Arial"/>
      <family val="2"/>
      <charset val="238"/>
    </font>
    <font>
      <b/>
      <sz val="10"/>
      <color theme="9" tint="-0.499984740745262"/>
      <name val="Arial"/>
      <family val="2"/>
    </font>
    <font>
      <b/>
      <sz val="8"/>
      <name val="Arial CE"/>
      <charset val="238"/>
    </font>
    <font>
      <sz val="8"/>
      <name val="Arial"/>
      <charset val="238"/>
    </font>
    <font>
      <u/>
      <sz val="10"/>
      <color indexed="12"/>
      <name val="Arial"/>
      <family val="2"/>
    </font>
    <font>
      <b/>
      <sz val="8"/>
      <color theme="9" tint="-0.499984740745262"/>
      <name val="Arial CE"/>
      <charset val="238"/>
    </font>
  </fonts>
  <fills count="6">
    <fill>
      <patternFill patternType="none"/>
    </fill>
    <fill>
      <patternFill patternType="gray125"/>
    </fill>
    <fill>
      <patternFill patternType="solid">
        <fgColor indexed="22"/>
      </patternFill>
    </fill>
    <fill>
      <patternFill patternType="solid">
        <fgColor rgb="FFFFFF00"/>
        <bgColor indexed="64"/>
      </patternFill>
    </fill>
    <fill>
      <patternFill patternType="solid">
        <fgColor rgb="FFF1F1F1"/>
        <bgColor rgb="FF000000"/>
      </patternFill>
    </fill>
    <fill>
      <patternFill patternType="solid">
        <fgColor rgb="FFFFFFFF"/>
        <bgColor rgb="FF000000"/>
      </patternFill>
    </fill>
  </fills>
  <borders count="34">
    <border>
      <left/>
      <right/>
      <top/>
      <bottom/>
      <diagonal/>
    </border>
    <border>
      <left/>
      <right/>
      <top style="double">
        <color indexed="0"/>
      </top>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top/>
      <bottom/>
      <diagonal/>
    </border>
    <border>
      <left style="medium">
        <color rgb="FFE0E0E0"/>
      </left>
      <right style="medium">
        <color rgb="FFE0E0E0"/>
      </right>
      <top style="medium">
        <color rgb="FFE0E0E0"/>
      </top>
      <bottom style="medium">
        <color rgb="FFE0E0E0"/>
      </bottom>
      <diagonal/>
    </border>
    <border>
      <left/>
      <right style="medium">
        <color rgb="FFE0E0E0"/>
      </right>
      <top style="medium">
        <color rgb="FFE0E0E0"/>
      </top>
      <bottom style="medium">
        <color rgb="FFE0E0E0"/>
      </bottom>
      <diagonal/>
    </border>
    <border>
      <left/>
      <right style="medium">
        <color rgb="FFE0E0E0"/>
      </right>
      <top/>
      <bottom style="medium">
        <color rgb="FFE0E0E0"/>
      </bottom>
      <diagonal/>
    </border>
    <border>
      <left style="medium">
        <color rgb="FFE0E0E0"/>
      </left>
      <right style="medium">
        <color rgb="FFE0E0E0"/>
      </right>
      <top/>
      <bottom style="medium">
        <color rgb="FFE0E0E0"/>
      </bottom>
      <diagonal/>
    </border>
    <border>
      <left style="medium">
        <color indexed="64"/>
      </left>
      <right style="thin">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bottom style="medium">
        <color indexed="64"/>
      </bottom>
      <diagonal/>
    </border>
    <border>
      <left/>
      <right style="thin">
        <color indexed="8"/>
      </right>
      <top style="medium">
        <color indexed="8"/>
      </top>
      <bottom/>
      <diagonal/>
    </border>
    <border>
      <left style="medium">
        <color indexed="8"/>
      </left>
      <right style="thin">
        <color indexed="8"/>
      </right>
      <top style="medium">
        <color indexed="8"/>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0">
    <xf numFmtId="0" fontId="0" fillId="0" borderId="0"/>
    <xf numFmtId="10" fontId="11" fillId="0" borderId="0" applyFont="0" applyFill="0" applyBorder="0" applyAlignment="0" applyProtection="0"/>
    <xf numFmtId="0" fontId="11" fillId="0" borderId="1" applyNumberFormat="0" applyFont="0" applyBorder="0" applyAlignment="0" applyProtection="0"/>
    <xf numFmtId="0" fontId="11" fillId="0" borderId="0" applyFont="0" applyFill="0" applyBorder="0" applyAlignment="0" applyProtection="0"/>
    <xf numFmtId="4" fontId="11" fillId="0" borderId="0" applyFont="0" applyFill="0" applyBorder="0" applyAlignment="0" applyProtection="0"/>
    <xf numFmtId="3"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2" fillId="0" borderId="0">
      <alignment vertical="top"/>
    </xf>
    <xf numFmtId="0" fontId="11" fillId="0" borderId="0" applyNumberFormat="0" applyFont="0" applyFill="0" applyBorder="0" applyAlignment="0" applyProtection="0">
      <alignment vertical="top"/>
    </xf>
    <xf numFmtId="0" fontId="13" fillId="0" borderId="0"/>
    <xf numFmtId="0" fontId="8" fillId="0" borderId="0" applyBorder="0">
      <alignment vertical="top"/>
    </xf>
    <xf numFmtId="2" fontId="11" fillId="0" borderId="0" applyFont="0" applyFill="0" applyBorder="0" applyAlignment="0" applyProtection="0"/>
    <xf numFmtId="0" fontId="13" fillId="0" borderId="0">
      <alignment wrapText="1"/>
    </xf>
    <xf numFmtId="167" fontId="13" fillId="0" borderId="0">
      <alignment wrapText="1"/>
    </xf>
    <xf numFmtId="0" fontId="13" fillId="2" borderId="0">
      <alignment wrapText="1"/>
    </xf>
    <xf numFmtId="0" fontId="13" fillId="0" borderId="0">
      <alignment wrapText="1"/>
    </xf>
    <xf numFmtId="0" fontId="13" fillId="0" borderId="0">
      <alignment wrapText="1"/>
    </xf>
    <xf numFmtId="0" fontId="9" fillId="0" borderId="0" applyNumberFormat="0" applyFont="0" applyFill="0" applyAlignment="0" applyProtection="0"/>
    <xf numFmtId="0" fontId="10" fillId="0" borderId="0" applyNumberFormat="0" applyFont="0" applyFill="0" applyAlignment="0" applyProtection="0"/>
  </cellStyleXfs>
  <cellXfs count="158">
    <xf numFmtId="0" fontId="0" fillId="0" borderId="0" xfId="0"/>
    <xf numFmtId="0" fontId="2" fillId="0" borderId="0" xfId="0" applyFont="1"/>
    <xf numFmtId="2" fontId="4" fillId="0" borderId="0" xfId="8" applyNumberFormat="1" applyFont="1" applyAlignment="1">
      <alignment horizontal="right"/>
    </xf>
    <xf numFmtId="1" fontId="4" fillId="0" borderId="0" xfId="8" applyNumberFormat="1" applyFont="1" applyAlignment="1"/>
    <xf numFmtId="166" fontId="4" fillId="0" borderId="0" xfId="8" applyNumberFormat="1" applyFont="1" applyAlignment="1"/>
    <xf numFmtId="1" fontId="4" fillId="0" borderId="0" xfId="8" applyNumberFormat="1" applyFont="1" applyAlignment="1">
      <alignment horizontal="right"/>
    </xf>
    <xf numFmtId="0" fontId="4" fillId="0" borderId="0" xfId="8" applyFont="1" applyAlignment="1">
      <alignment horizontal="center"/>
    </xf>
    <xf numFmtId="166" fontId="3" fillId="0" borderId="0" xfId="8" applyNumberFormat="1" applyFont="1" applyAlignment="1"/>
    <xf numFmtId="1" fontId="3" fillId="0" borderId="0" xfId="8" applyNumberFormat="1" applyFont="1" applyAlignment="1"/>
    <xf numFmtId="2" fontId="5" fillId="0" borderId="2" xfId="8" applyNumberFormat="1" applyFont="1" applyBorder="1" applyAlignment="1">
      <alignment horizontal="center" vertical="center"/>
    </xf>
    <xf numFmtId="1" fontId="5" fillId="0" borderId="3" xfId="8" applyNumberFormat="1" applyFont="1" applyBorder="1" applyAlignment="1">
      <alignment horizontal="center" vertical="center"/>
    </xf>
    <xf numFmtId="166" fontId="5" fillId="0" borderId="3" xfId="8" applyNumberFormat="1" applyFont="1" applyBorder="1" applyAlignment="1">
      <alignment horizontal="center" vertical="center"/>
    </xf>
    <xf numFmtId="0" fontId="5" fillId="0" borderId="4" xfId="8" applyFont="1" applyBorder="1" applyAlignment="1">
      <alignment horizontal="center" vertical="center"/>
    </xf>
    <xf numFmtId="0" fontId="12" fillId="0" borderId="0" xfId="0" applyFont="1"/>
    <xf numFmtId="1" fontId="0" fillId="0" borderId="0" xfId="0" applyNumberFormat="1"/>
    <xf numFmtId="0" fontId="14" fillId="0" borderId="0" xfId="0" applyFont="1"/>
    <xf numFmtId="1" fontId="15" fillId="0" borderId="0" xfId="8" applyNumberFormat="1" applyFont="1" applyAlignment="1">
      <alignment horizontal="center" vertical="center"/>
    </xf>
    <xf numFmtId="0" fontId="3" fillId="0" borderId="0" xfId="9" applyFont="1" applyBorder="1" applyAlignment="1">
      <alignment horizontal="center" wrapText="1"/>
    </xf>
    <xf numFmtId="0" fontId="16" fillId="0" borderId="0" xfId="9" applyFont="1" applyBorder="1" applyAlignment="1">
      <alignment wrapText="1"/>
    </xf>
    <xf numFmtId="0" fontId="18" fillId="0" borderId="0" xfId="9" applyFont="1" applyBorder="1" applyAlignment="1">
      <alignment horizontal="centerContinuous"/>
    </xf>
    <xf numFmtId="0" fontId="16" fillId="0" borderId="0" xfId="9" applyFont="1" applyBorder="1" applyAlignment="1"/>
    <xf numFmtId="0" fontId="17" fillId="0" borderId="0" xfId="9" applyFont="1" applyBorder="1" applyAlignment="1">
      <alignment horizontal="center" wrapText="1"/>
    </xf>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0" fillId="3" borderId="0" xfId="0" applyFill="1"/>
    <xf numFmtId="166" fontId="14" fillId="0" borderId="0" xfId="0" applyNumberFormat="1" applyFont="1"/>
    <xf numFmtId="166" fontId="15" fillId="0" borderId="5" xfId="8" applyNumberFormat="1" applyFont="1" applyBorder="1" applyAlignment="1">
      <alignment horizontal="center" vertical="center"/>
    </xf>
    <xf numFmtId="0" fontId="24" fillId="0" borderId="0" xfId="0" applyFont="1"/>
    <xf numFmtId="1" fontId="24" fillId="0" borderId="0" xfId="0" applyNumberFormat="1" applyFont="1"/>
    <xf numFmtId="1" fontId="25" fillId="0" borderId="0" xfId="0" applyNumberFormat="1" applyFont="1"/>
    <xf numFmtId="0" fontId="26" fillId="0" borderId="0" xfId="0" applyFont="1"/>
    <xf numFmtId="0" fontId="27" fillId="4" borderId="6" xfId="0" applyFont="1" applyFill="1" applyBorder="1" applyAlignment="1">
      <alignment horizontal="left" vertical="center" wrapText="1"/>
    </xf>
    <xf numFmtId="0" fontId="27" fillId="4" borderId="7" xfId="0" applyFont="1" applyFill="1" applyBorder="1" applyAlignment="1">
      <alignment horizontal="right" vertical="center"/>
    </xf>
    <xf numFmtId="0" fontId="27" fillId="4" borderId="8" xfId="0" applyFont="1" applyFill="1" applyBorder="1" applyAlignment="1">
      <alignment horizontal="right" vertical="center"/>
    </xf>
    <xf numFmtId="0" fontId="27" fillId="5" borderId="9" xfId="0" applyFont="1" applyFill="1" applyBorder="1" applyAlignment="1">
      <alignment horizontal="left" vertical="center" wrapText="1"/>
    </xf>
    <xf numFmtId="0" fontId="27" fillId="5" borderId="8" xfId="0" applyFont="1" applyFill="1" applyBorder="1" applyAlignment="1">
      <alignment horizontal="right" vertical="center"/>
    </xf>
    <xf numFmtId="0" fontId="27" fillId="4" borderId="9" xfId="0" applyFont="1" applyFill="1" applyBorder="1" applyAlignment="1">
      <alignment horizontal="left" vertical="center" wrapText="1"/>
    </xf>
    <xf numFmtId="0" fontId="1" fillId="0" borderId="0" xfId="0" applyFont="1" applyAlignment="1" applyProtection="1">
      <alignment horizontal="left"/>
      <protection locked="0"/>
    </xf>
    <xf numFmtId="0" fontId="1" fillId="0" borderId="0" xfId="0" applyFont="1" applyProtection="1">
      <protection locked="0"/>
    </xf>
    <xf numFmtId="0" fontId="16" fillId="0" borderId="0" xfId="0" applyFont="1" applyProtection="1">
      <protection locked="0"/>
    </xf>
    <xf numFmtId="0" fontId="28" fillId="0" borderId="0" xfId="0" applyFont="1" applyProtection="1">
      <protection locked="0"/>
    </xf>
    <xf numFmtId="0" fontId="18" fillId="0" borderId="10" xfId="0" applyFont="1" applyBorder="1" applyAlignment="1">
      <alignment horizontal="center" wrapText="1"/>
    </xf>
    <xf numFmtId="0" fontId="18" fillId="0" borderId="12" xfId="0" applyFont="1" applyBorder="1" applyAlignment="1" applyProtection="1">
      <alignment horizontal="center" vertical="center" wrapText="1"/>
      <protection locked="0"/>
    </xf>
    <xf numFmtId="0" fontId="30" fillId="0" borderId="13" xfId="0" applyFont="1" applyBorder="1" applyAlignment="1">
      <alignment horizontal="center" vertical="center" wrapText="1"/>
    </xf>
    <xf numFmtId="0" fontId="30" fillId="0" borderId="14" xfId="0" applyFont="1" applyBorder="1" applyAlignment="1">
      <alignment horizontal="center" vertical="center"/>
    </xf>
    <xf numFmtId="0" fontId="18" fillId="0" borderId="0" xfId="0" applyFont="1" applyAlignment="1">
      <alignment vertical="top"/>
    </xf>
    <xf numFmtId="0" fontId="16" fillId="0" borderId="0" xfId="9" applyFont="1" applyBorder="1" applyAlignment="1">
      <alignment horizontal="centerContinuous" wrapText="1"/>
    </xf>
    <xf numFmtId="0" fontId="16" fillId="0" borderId="0" xfId="9" applyFont="1" applyBorder="1" applyAlignment="1">
      <alignment horizontal="right"/>
    </xf>
    <xf numFmtId="0" fontId="18" fillId="0" borderId="0" xfId="9" applyFont="1" applyBorder="1" applyAlignment="1">
      <alignment horizontal="right"/>
    </xf>
    <xf numFmtId="0" fontId="18" fillId="0" borderId="0" xfId="9" applyFont="1" applyBorder="1" applyAlignment="1">
      <alignment horizontal="center"/>
    </xf>
    <xf numFmtId="0" fontId="18" fillId="0" borderId="11" xfId="0" applyFont="1" applyBorder="1" applyAlignment="1">
      <alignment horizontal="center"/>
    </xf>
    <xf numFmtId="0" fontId="12" fillId="0" borderId="0" xfId="0" applyFont="1" applyAlignment="1">
      <alignment horizontal="left"/>
    </xf>
    <xf numFmtId="166" fontId="12" fillId="0" borderId="0" xfId="0" applyNumberFormat="1" applyFont="1" applyAlignment="1">
      <alignment horizontal="left"/>
    </xf>
    <xf numFmtId="1" fontId="12" fillId="0" borderId="0" xfId="0" applyNumberFormat="1" applyFont="1" applyAlignment="1">
      <alignment horizontal="left"/>
    </xf>
    <xf numFmtId="1" fontId="12" fillId="0" borderId="0" xfId="0" applyNumberFormat="1" applyFont="1"/>
    <xf numFmtId="2" fontId="12" fillId="0" borderId="0" xfId="0" applyNumberFormat="1" applyFont="1"/>
    <xf numFmtId="0" fontId="3" fillId="0" borderId="0" xfId="0" applyFont="1"/>
    <xf numFmtId="0" fontId="31" fillId="0" borderId="0" xfId="0" applyFont="1" applyAlignment="1">
      <alignment horizontal="left"/>
    </xf>
    <xf numFmtId="166" fontId="31" fillId="0" borderId="0" xfId="0" applyNumberFormat="1" applyFont="1" applyAlignment="1">
      <alignment horizontal="left"/>
    </xf>
    <xf numFmtId="0" fontId="30" fillId="0" borderId="0" xfId="0" applyFont="1"/>
    <xf numFmtId="1" fontId="31" fillId="0" borderId="0" xfId="0" applyNumberFormat="1" applyFont="1" applyAlignment="1">
      <alignment horizontal="left"/>
    </xf>
    <xf numFmtId="1" fontId="31" fillId="0" borderId="0" xfId="0" applyNumberFormat="1" applyFont="1"/>
    <xf numFmtId="2" fontId="31" fillId="0" borderId="0" xfId="0" applyNumberFormat="1" applyFont="1"/>
    <xf numFmtId="0" fontId="3" fillId="0" borderId="15" xfId="0" applyFont="1" applyBorder="1" applyAlignment="1">
      <alignment horizontal="center" wrapText="1"/>
    </xf>
    <xf numFmtId="0" fontId="30" fillId="0" borderId="19" xfId="0" applyFont="1" applyBorder="1" applyAlignment="1">
      <alignment horizontal="center" vertical="center"/>
    </xf>
    <xf numFmtId="166" fontId="3" fillId="0" borderId="20" xfId="0" applyNumberFormat="1" applyFont="1" applyBorder="1" applyAlignment="1">
      <alignment horizontal="center" vertical="center"/>
    </xf>
    <xf numFmtId="1" fontId="3" fillId="0" borderId="20" xfId="0" applyNumberFormat="1" applyFont="1" applyBorder="1" applyAlignment="1">
      <alignment horizontal="center" vertical="center"/>
    </xf>
    <xf numFmtId="2" fontId="3" fillId="0" borderId="21" xfId="0" applyNumberFormat="1" applyFont="1" applyBorder="1" applyAlignment="1">
      <alignment horizontal="center" vertical="center"/>
    </xf>
    <xf numFmtId="0" fontId="3" fillId="0" borderId="0" xfId="0" applyFont="1" applyAlignment="1">
      <alignment horizontal="center"/>
    </xf>
    <xf numFmtId="166" fontId="3" fillId="0" borderId="0" xfId="0" applyNumberFormat="1" applyFont="1"/>
    <xf numFmtId="1" fontId="3" fillId="0" borderId="0" xfId="0" applyNumberFormat="1" applyFont="1"/>
    <xf numFmtId="2" fontId="3" fillId="0" borderId="0" xfId="0" applyNumberFormat="1" applyFont="1"/>
    <xf numFmtId="2" fontId="3" fillId="0" borderId="0" xfId="0" applyNumberFormat="1" applyFont="1" applyAlignment="1">
      <alignment horizontal="right"/>
    </xf>
    <xf numFmtId="1" fontId="3" fillId="0" borderId="0" xfId="0" applyNumberFormat="1" applyFont="1" applyAlignment="1">
      <alignment horizontal="right"/>
    </xf>
    <xf numFmtId="166" fontId="3" fillId="0" borderId="16" xfId="0" applyNumberFormat="1"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0" fontId="4" fillId="0" borderId="0" xfId="8" applyFont="1" applyAlignment="1"/>
    <xf numFmtId="0" fontId="3" fillId="0" borderId="0" xfId="8" applyFont="1" applyAlignment="1"/>
    <xf numFmtId="0" fontId="4" fillId="0" borderId="0" xfId="8" applyFont="1" applyAlignment="1">
      <alignment horizontal="right"/>
    </xf>
    <xf numFmtId="0" fontId="34" fillId="0" borderId="0" xfId="9" applyFont="1" applyBorder="1" applyAlignment="1">
      <alignment horizontal="right"/>
    </xf>
    <xf numFmtId="0" fontId="18" fillId="0" borderId="12" xfId="0" applyFont="1" applyBorder="1" applyAlignment="1" applyProtection="1">
      <alignment horizontal="center" vertical="center"/>
      <protection locked="0"/>
    </xf>
    <xf numFmtId="2" fontId="5" fillId="0" borderId="0" xfId="8" applyNumberFormat="1" applyFont="1" applyAlignment="1">
      <alignment horizontal="center" vertical="center"/>
    </xf>
    <xf numFmtId="0" fontId="35" fillId="0" borderId="0" xfId="0" applyFont="1"/>
    <xf numFmtId="0" fontId="15" fillId="0" borderId="0" xfId="8" applyFont="1" applyAlignment="1">
      <alignment horizontal="center" vertical="center"/>
    </xf>
    <xf numFmtId="0" fontId="36" fillId="0" borderId="0" xfId="8" applyFont="1" applyAlignment="1">
      <alignment horizontal="right"/>
    </xf>
    <xf numFmtId="0" fontId="37" fillId="0" borderId="0" xfId="0" applyFont="1"/>
    <xf numFmtId="0" fontId="38" fillId="0" borderId="0" xfId="0" applyFont="1"/>
    <xf numFmtId="0" fontId="37" fillId="0" borderId="0" xfId="0" applyFont="1" applyAlignment="1">
      <alignment horizontal="center"/>
    </xf>
    <xf numFmtId="0" fontId="39" fillId="0" borderId="0" xfId="0" applyFont="1" applyProtection="1">
      <protection locked="0"/>
    </xf>
    <xf numFmtId="0" fontId="37" fillId="0" borderId="22" xfId="0" applyFont="1" applyBorder="1" applyAlignment="1">
      <alignment horizontal="center" vertical="center"/>
    </xf>
    <xf numFmtId="0" fontId="37" fillId="0" borderId="0" xfId="0" applyFont="1" applyAlignment="1">
      <alignment horizontal="right"/>
    </xf>
    <xf numFmtId="0" fontId="18" fillId="0" borderId="0" xfId="0" applyFont="1" applyProtection="1">
      <protection locked="0"/>
    </xf>
    <xf numFmtId="0" fontId="18" fillId="0" borderId="0" xfId="9" applyFont="1" applyBorder="1" applyAlignment="1"/>
    <xf numFmtId="0" fontId="18" fillId="0" borderId="0" xfId="0" applyFont="1" applyAlignment="1">
      <alignment horizontal="center"/>
    </xf>
    <xf numFmtId="0" fontId="18" fillId="0" borderId="0" xfId="0" applyFont="1" applyAlignment="1" applyProtection="1">
      <alignment horizontal="center" vertical="center" wrapText="1"/>
      <protection locked="0"/>
    </xf>
    <xf numFmtId="0" fontId="30" fillId="0" borderId="0" xfId="0" applyFont="1" applyAlignment="1">
      <alignment horizontal="center" vertical="center"/>
    </xf>
    <xf numFmtId="1" fontId="22" fillId="0" borderId="0" xfId="0" applyNumberFormat="1" applyFont="1"/>
    <xf numFmtId="0" fontId="41" fillId="0" borderId="0" xfId="9" applyFont="1" applyBorder="1" applyAlignment="1">
      <alignment horizontal="center" wrapText="1"/>
    </xf>
    <xf numFmtId="0" fontId="42" fillId="0" borderId="0" xfId="8" applyFont="1" applyAlignment="1">
      <alignment horizontal="center"/>
    </xf>
    <xf numFmtId="0" fontId="43" fillId="0" borderId="0" xfId="0" applyFont="1" applyProtection="1">
      <protection locked="0"/>
    </xf>
    <xf numFmtId="0" fontId="43" fillId="0" borderId="0" xfId="9" applyFont="1" applyBorder="1" applyAlignment="1"/>
    <xf numFmtId="1" fontId="40" fillId="0" borderId="0" xfId="8" applyNumberFormat="1" applyFont="1" applyAlignment="1">
      <alignment horizontal="center" vertical="center"/>
    </xf>
    <xf numFmtId="0" fontId="28" fillId="0" borderId="0" xfId="0" applyFont="1"/>
    <xf numFmtId="0" fontId="36" fillId="3" borderId="0" xfId="8" applyFont="1" applyFill="1" applyAlignment="1">
      <alignment horizontal="right"/>
    </xf>
    <xf numFmtId="0" fontId="35" fillId="3" borderId="0" xfId="0" applyFont="1" applyFill="1"/>
    <xf numFmtId="168" fontId="14" fillId="0" borderId="0" xfId="0" applyNumberFormat="1" applyFont="1"/>
    <xf numFmtId="2" fontId="14" fillId="0" borderId="0" xfId="0" applyNumberFormat="1" applyFont="1"/>
    <xf numFmtId="1" fontId="14" fillId="0" borderId="0" xfId="8" applyNumberFormat="1" applyFont="1" applyAlignment="1">
      <alignment horizontal="left" vertical="center"/>
    </xf>
    <xf numFmtId="166" fontId="15" fillId="0" borderId="0" xfId="8" applyNumberFormat="1" applyFont="1" applyAlignment="1">
      <alignment horizontal="center" vertical="center"/>
    </xf>
    <xf numFmtId="1" fontId="44" fillId="0" borderId="0" xfId="8" applyNumberFormat="1" applyFont="1" applyAlignment="1">
      <alignment horizontal="left" vertical="center"/>
    </xf>
    <xf numFmtId="0" fontId="39" fillId="0" borderId="0" xfId="9" applyFont="1" applyBorder="1" applyAlignment="1"/>
    <xf numFmtId="0" fontId="35" fillId="0" borderId="0" xfId="0" applyFont="1" applyProtection="1">
      <protection locked="0"/>
    </xf>
    <xf numFmtId="0" fontId="45" fillId="0" borderId="0" xfId="9" applyFont="1" applyBorder="1" applyAlignment="1">
      <alignment horizontal="center" wrapText="1"/>
    </xf>
    <xf numFmtId="0" fontId="37" fillId="0" borderId="0" xfId="0" applyFont="1" applyAlignment="1">
      <alignment vertical="top"/>
    </xf>
    <xf numFmtId="0" fontId="36" fillId="0" borderId="0" xfId="8" applyFont="1" applyAlignment="1">
      <alignment horizontal="center"/>
    </xf>
    <xf numFmtId="0" fontId="37" fillId="0" borderId="0" xfId="0" applyFont="1" applyProtection="1">
      <protection locked="0"/>
    </xf>
    <xf numFmtId="0" fontId="37" fillId="0" borderId="0" xfId="9" applyFont="1" applyBorder="1" applyAlignment="1"/>
    <xf numFmtId="0" fontId="46" fillId="0" borderId="0" xfId="0" applyFont="1" applyProtection="1">
      <protection locked="0"/>
    </xf>
    <xf numFmtId="0" fontId="37" fillId="0" borderId="0" xfId="0" applyFont="1" applyAlignment="1" applyProtection="1">
      <alignment horizontal="center" vertical="center" wrapText="1"/>
      <protection locked="0"/>
    </xf>
    <xf numFmtId="0" fontId="38" fillId="0" borderId="0" xfId="0" applyFont="1" applyAlignment="1">
      <alignment horizontal="center" vertical="center"/>
    </xf>
    <xf numFmtId="0" fontId="39" fillId="0" borderId="0" xfId="9" applyFont="1" applyBorder="1" applyAlignment="1">
      <alignment horizontal="right"/>
    </xf>
    <xf numFmtId="0" fontId="37" fillId="0" borderId="0" xfId="9" applyFont="1" applyBorder="1" applyAlignment="1">
      <alignment horizontal="right"/>
    </xf>
    <xf numFmtId="0" fontId="18" fillId="0" borderId="23" xfId="0" applyFont="1" applyBorder="1" applyAlignment="1">
      <alignment horizontal="centerContinuous"/>
    </xf>
    <xf numFmtId="0" fontId="34" fillId="0" borderId="0" xfId="8" applyFont="1" applyAlignment="1">
      <alignment horizontal="right"/>
    </xf>
    <xf numFmtId="0" fontId="18" fillId="0" borderId="0" xfId="8" applyFont="1" applyAlignment="1">
      <alignment horizontal="right"/>
    </xf>
    <xf numFmtId="0" fontId="18" fillId="0" borderId="24" xfId="0" applyFont="1" applyBorder="1" applyAlignment="1">
      <alignment horizontal="centerContinuous"/>
    </xf>
    <xf numFmtId="0" fontId="47" fillId="0" borderId="0" xfId="0" applyFont="1" applyAlignment="1">
      <alignment horizontal="centerContinuous"/>
    </xf>
    <xf numFmtId="0" fontId="4" fillId="0" borderId="0" xfId="0" applyFont="1" applyAlignment="1">
      <alignment horizontal="centerContinuous"/>
    </xf>
    <xf numFmtId="0" fontId="47" fillId="0" borderId="0" xfId="0" applyFont="1" applyAlignment="1">
      <alignment horizont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169" fontId="0" fillId="0" borderId="29" xfId="0" applyNumberFormat="1" applyBorder="1" applyAlignment="1">
      <alignment horizontal="right" vertical="center" wrapText="1"/>
    </xf>
    <xf numFmtId="170" fontId="0" fillId="0" borderId="29" xfId="0" applyNumberFormat="1" applyBorder="1" applyAlignment="1">
      <alignment horizontal="right" vertical="center" wrapText="1"/>
    </xf>
    <xf numFmtId="171" fontId="0" fillId="0" borderId="30" xfId="0" applyNumberFormat="1" applyBorder="1" applyAlignment="1">
      <alignment horizontal="right" vertical="center" wrapText="1"/>
    </xf>
    <xf numFmtId="0" fontId="0" fillId="0" borderId="31" xfId="0" applyBorder="1" applyAlignment="1">
      <alignment horizontal="center" vertical="center" wrapText="1"/>
    </xf>
    <xf numFmtId="169" fontId="0" fillId="0" borderId="32" xfId="0" applyNumberFormat="1" applyBorder="1" applyAlignment="1">
      <alignment horizontal="right" vertical="center" wrapText="1"/>
    </xf>
    <xf numFmtId="170" fontId="0" fillId="0" borderId="32" xfId="0" applyNumberFormat="1" applyBorder="1" applyAlignment="1">
      <alignment horizontal="right" vertical="center" wrapText="1"/>
    </xf>
    <xf numFmtId="171" fontId="0" fillId="0" borderId="33" xfId="0" applyNumberFormat="1" applyBorder="1" applyAlignment="1">
      <alignment horizontal="right" vertical="center" wrapText="1"/>
    </xf>
    <xf numFmtId="0" fontId="49" fillId="0" borderId="0" xfId="0" applyFont="1"/>
    <xf numFmtId="2" fontId="34" fillId="0" borderId="0" xfId="0" applyNumberFormat="1" applyFont="1" applyAlignment="1">
      <alignment horizontal="right"/>
    </xf>
    <xf numFmtId="0" fontId="50" fillId="0" borderId="0" xfId="8" applyFont="1" applyAlignment="1">
      <alignment horizontal="right"/>
    </xf>
    <xf numFmtId="0" fontId="0" fillId="0" borderId="0" xfId="0" applyAlignment="1">
      <alignment horizontal="center" vertical="center" wrapText="1"/>
    </xf>
    <xf numFmtId="171" fontId="0" fillId="0" borderId="0" xfId="0" applyNumberFormat="1" applyAlignment="1">
      <alignment horizontal="right" vertical="center" wrapText="1"/>
    </xf>
    <xf numFmtId="166" fontId="3" fillId="0" borderId="16" xfId="0" applyNumberFormat="1"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1" fontId="42" fillId="0" borderId="0" xfId="8" applyNumberFormat="1" applyFont="1" applyAlignment="1"/>
    <xf numFmtId="0" fontId="23" fillId="3" borderId="0" xfId="0" applyFont="1" applyFill="1"/>
    <xf numFmtId="0" fontId="20" fillId="3" borderId="0" xfId="0" applyFont="1" applyFill="1"/>
    <xf numFmtId="0" fontId="0" fillId="0" borderId="0" xfId="0" applyFill="1"/>
    <xf numFmtId="0" fontId="23" fillId="0" borderId="0" xfId="0" applyFont="1" applyFill="1"/>
    <xf numFmtId="0" fontId="20" fillId="0" borderId="0" xfId="0" applyFont="1" applyFill="1"/>
  </cellXfs>
  <cellStyles count="20">
    <cellStyle name="% procenta" xfId="1" xr:uid="{00000000-0005-0000-0000-000000000000}"/>
    <cellStyle name="Celkem 2" xfId="2" xr:uid="{00000000-0005-0000-0000-000001000000}"/>
    <cellStyle name="Datum" xfId="3" xr:uid="{00000000-0005-0000-0000-000002000000}"/>
    <cellStyle name="Finanční" xfId="4" xr:uid="{00000000-0005-0000-0000-000003000000}"/>
    <cellStyle name="Finanční0" xfId="5" xr:uid="{00000000-0005-0000-0000-000004000000}"/>
    <cellStyle name="Měna 2" xfId="6" xr:uid="{00000000-0005-0000-0000-000005000000}"/>
    <cellStyle name="Měna0" xfId="7" xr:uid="{00000000-0005-0000-0000-000006000000}"/>
    <cellStyle name="Normal" xfId="0" builtinId="0"/>
    <cellStyle name="Normální 2" xfId="8" xr:uid="{00000000-0005-0000-0000-000008000000}"/>
    <cellStyle name="Normální 2 2" xfId="9" xr:uid="{00000000-0005-0000-0000-000009000000}"/>
    <cellStyle name="Normální 3" xfId="10" xr:uid="{00000000-0005-0000-0000-00000A000000}"/>
    <cellStyle name="Normální 4" xfId="11" xr:uid="{00000000-0005-0000-0000-00000B000000}"/>
    <cellStyle name="Pevný" xfId="12" xr:uid="{00000000-0005-0000-0000-00000C000000}"/>
    <cellStyle name="XLConnect.Boolean" xfId="13" xr:uid="{00000000-0005-0000-0000-00000D000000}"/>
    <cellStyle name="XLConnect.DateTime" xfId="14" xr:uid="{00000000-0005-0000-0000-00000E000000}"/>
    <cellStyle name="XLConnect.Header" xfId="15" xr:uid="{00000000-0005-0000-0000-00000F000000}"/>
    <cellStyle name="XLConnect.Numeric" xfId="16" xr:uid="{00000000-0005-0000-0000-000010000000}"/>
    <cellStyle name="XLConnect.String" xfId="17" xr:uid="{00000000-0005-0000-0000-000011000000}"/>
    <cellStyle name="Záhlaví 1" xfId="18" xr:uid="{00000000-0005-0000-0000-000012000000}"/>
    <cellStyle name="Záhlaví 2"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age-specific</a:t>
            </a:r>
            <a:r>
              <a:rPr lang="cs-CZ" baseline="0"/>
              <a:t> fertility</a:t>
            </a:r>
            <a:endParaRPr lang="cs-CZ"/>
          </a:p>
        </c:rich>
      </c:tx>
      <c:overlay val="0"/>
      <c:spPr>
        <a:noFill/>
        <a:ln w="25400">
          <a:noFill/>
        </a:ln>
      </c:spPr>
    </c:title>
    <c:autoTitleDeleted val="0"/>
    <c:plotArea>
      <c:layout/>
      <c:scatterChart>
        <c:scatterStyle val="lineMarker"/>
        <c:varyColors val="0"/>
        <c:ser>
          <c:idx val="2"/>
          <c:order val="0"/>
          <c:spPr>
            <a:ln w="19050" cap="rnd">
              <a:solidFill>
                <a:schemeClr val="accent3"/>
              </a:solidFill>
              <a:round/>
            </a:ln>
            <a:effectLst/>
          </c:spPr>
          <c:marker>
            <c:symbol val="none"/>
          </c:marker>
          <c:xVal>
            <c:numRef>
              <c:f>'Czech data 2019'!$A$21:$A$57</c:f>
              <c:numCache>
                <c:formatCode>General</c:formatCode>
                <c:ptCount val="37"/>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numCache>
            </c:numRef>
          </c:xVal>
          <c:yVal>
            <c:numRef>
              <c:f>'Czech data 2019'!$W$21:$W$57</c:f>
              <c:numCache>
                <c:formatCode>General</c:formatCode>
                <c:ptCount val="37"/>
                <c:pt idx="0">
                  <c:v>2.4389748175850085E-4</c:v>
                </c:pt>
                <c:pt idx="1">
                  <c:v>7.0033955857385396E-4</c:v>
                </c:pt>
                <c:pt idx="2">
                  <c:v>1.7591868647380765E-3</c:v>
                </c:pt>
                <c:pt idx="3">
                  <c:v>3.7685414430008108E-3</c:v>
                </c:pt>
                <c:pt idx="4">
                  <c:v>7.1492993686618714E-3</c:v>
                </c:pt>
                <c:pt idx="5">
                  <c:v>1.0940435407227318E-2</c:v>
                </c:pt>
                <c:pt idx="6">
                  <c:v>1.6082546806591425E-2</c:v>
                </c:pt>
                <c:pt idx="7">
                  <c:v>1.9439195499663345E-2</c:v>
                </c:pt>
                <c:pt idx="8">
                  <c:v>2.3617140155585165E-2</c:v>
                </c:pt>
                <c:pt idx="9">
                  <c:v>2.7048891285859487E-2</c:v>
                </c:pt>
                <c:pt idx="10">
                  <c:v>3.3277362234773317E-2</c:v>
                </c:pt>
                <c:pt idx="11">
                  <c:v>4.1944449180719191E-2</c:v>
                </c:pt>
                <c:pt idx="12">
                  <c:v>4.7210231558001831E-2</c:v>
                </c:pt>
                <c:pt idx="13">
                  <c:v>5.2533820388199239E-2</c:v>
                </c:pt>
                <c:pt idx="14">
                  <c:v>5.8841005986600713E-2</c:v>
                </c:pt>
                <c:pt idx="15">
                  <c:v>6.0912133767823173E-2</c:v>
                </c:pt>
                <c:pt idx="16">
                  <c:v>6.1336079364158497E-2</c:v>
                </c:pt>
                <c:pt idx="17">
                  <c:v>5.8652204479260825E-2</c:v>
                </c:pt>
                <c:pt idx="18">
                  <c:v>5.5348482449954668E-2</c:v>
                </c:pt>
                <c:pt idx="19">
                  <c:v>5.0652579241765069E-2</c:v>
                </c:pt>
                <c:pt idx="20">
                  <c:v>4.3904756581521438E-2</c:v>
                </c:pt>
                <c:pt idx="21">
                  <c:v>3.8816515170555302E-2</c:v>
                </c:pt>
                <c:pt idx="22">
                  <c:v>3.1907559085518879E-2</c:v>
                </c:pt>
                <c:pt idx="23">
                  <c:v>2.5368827916598616E-2</c:v>
                </c:pt>
                <c:pt idx="24">
                  <c:v>1.9322838613848255E-2</c:v>
                </c:pt>
                <c:pt idx="25">
                  <c:v>1.5671706050951497E-2</c:v>
                </c:pt>
                <c:pt idx="26">
                  <c:v>1.0232890445845194E-2</c:v>
                </c:pt>
                <c:pt idx="27">
                  <c:v>6.2594285456960804E-3</c:v>
                </c:pt>
                <c:pt idx="28">
                  <c:v>4.0345757615952603E-3</c:v>
                </c:pt>
                <c:pt idx="29">
                  <c:v>2.2604124982425022E-3</c:v>
                </c:pt>
                <c:pt idx="30">
                  <c:v>1.3137657011022814E-3</c:v>
                </c:pt>
                <c:pt idx="31">
                  <c:v>7.7286578633573293E-4</c:v>
                </c:pt>
                <c:pt idx="32">
                  <c:v>4.4347492568798543E-4</c:v>
                </c:pt>
                <c:pt idx="33">
                  <c:v>1.6825211932958002E-4</c:v>
                </c:pt>
                <c:pt idx="34">
                  <c:v>1.903492909488912E-4</c:v>
                </c:pt>
                <c:pt idx="35">
                  <c:v>9.9265435775263048E-5</c:v>
                </c:pt>
                <c:pt idx="36">
                  <c:v>7.4185076929924774E-5</c:v>
                </c:pt>
              </c:numCache>
            </c:numRef>
          </c:yVal>
          <c:smooth val="0"/>
          <c:extLst>
            <c:ext xmlns:c16="http://schemas.microsoft.com/office/drawing/2014/chart" uri="{C3380CC4-5D6E-409C-BE32-E72D297353CC}">
              <c16:uniqueId val="{00000000-5883-4B78-975F-D0E2C8BD2BC8}"/>
            </c:ext>
          </c:extLst>
        </c:ser>
        <c:dLbls>
          <c:showLegendKey val="0"/>
          <c:showVal val="0"/>
          <c:showCatName val="0"/>
          <c:showSerName val="0"/>
          <c:showPercent val="0"/>
          <c:showBubbleSize val="0"/>
        </c:dLbls>
        <c:axId val="413259096"/>
        <c:axId val="1"/>
      </c:scatterChart>
      <c:valAx>
        <c:axId val="413259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259096"/>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66677602799649"/>
          <c:y val="4.7619047619047616E-2"/>
          <c:w val="0.8077498906386702"/>
          <c:h val="0.80620708602961388"/>
        </c:manualLayout>
      </c:layout>
      <c:scatterChart>
        <c:scatterStyle val="lineMarker"/>
        <c:varyColors val="0"/>
        <c:ser>
          <c:idx val="6"/>
          <c:order val="0"/>
          <c:tx>
            <c:v>m 2019</c:v>
          </c:tx>
          <c:spPr>
            <a:ln w="12700" cap="rnd">
              <a:solidFill>
                <a:schemeClr val="tx1"/>
              </a:solidFill>
              <a:round/>
            </a:ln>
            <a:effectLst/>
          </c:spPr>
          <c:marker>
            <c:symbol val="none"/>
          </c:marker>
          <c:xVal>
            <c:numRef>
              <c:f>'Czech data 2019'!$A$7:$A$112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2019'!$K$7:$K$112</c:f>
              <c:numCache>
                <c:formatCode>0.000000</c:formatCode>
                <c:ptCount val="106"/>
                <c:pt idx="0">
                  <c:v>2.2307259834237112E-3</c:v>
                </c:pt>
                <c:pt idx="1">
                  <c:v>2.320682637723589E-4</c:v>
                </c:pt>
                <c:pt idx="2">
                  <c:v>8.9636256072856354E-5</c:v>
                </c:pt>
                <c:pt idx="3">
                  <c:v>1.0871337718106213E-4</c:v>
                </c:pt>
                <c:pt idx="4">
                  <c:v>9.1310858687315092E-5</c:v>
                </c:pt>
                <c:pt idx="5">
                  <c:v>9.2570307148279117E-5</c:v>
                </c:pt>
                <c:pt idx="6">
                  <c:v>1.3039509714434736E-4</c:v>
                </c:pt>
                <c:pt idx="7">
                  <c:v>5.5729969720049785E-5</c:v>
                </c:pt>
                <c:pt idx="8">
                  <c:v>1.2473493825620557E-4</c:v>
                </c:pt>
                <c:pt idx="9">
                  <c:v>5.0732235262285654E-5</c:v>
                </c:pt>
                <c:pt idx="10">
                  <c:v>5.0011669389524224E-5</c:v>
                </c:pt>
                <c:pt idx="11">
                  <c:v>6.7493461570910317E-5</c:v>
                </c:pt>
                <c:pt idx="12">
                  <c:v>8.9844030762596127E-5</c:v>
                </c:pt>
                <c:pt idx="13">
                  <c:v>1.1595547309833024E-4</c:v>
                </c:pt>
                <c:pt idx="14">
                  <c:v>1.2194874087925042E-4</c:v>
                </c:pt>
                <c:pt idx="15">
                  <c:v>1.2733446519524617E-4</c:v>
                </c:pt>
                <c:pt idx="16">
                  <c:v>2.171835635479107E-4</c:v>
                </c:pt>
                <c:pt idx="17">
                  <c:v>1.3146074801165619E-4</c:v>
                </c:pt>
                <c:pt idx="18">
                  <c:v>3.2996766316900942E-4</c:v>
                </c:pt>
                <c:pt idx="19">
                  <c:v>2.2101889711570338E-4</c:v>
                </c:pt>
                <c:pt idx="20">
                  <c:v>2.4200822827976151E-4</c:v>
                </c:pt>
                <c:pt idx="21">
                  <c:v>2.6063725809604484E-4</c:v>
                </c:pt>
                <c:pt idx="22">
                  <c:v>2.148966347187003E-4</c:v>
                </c:pt>
                <c:pt idx="23">
                  <c:v>2.0743014789769546E-4</c:v>
                </c:pt>
                <c:pt idx="24">
                  <c:v>3.2437795756373072E-4</c:v>
                </c:pt>
                <c:pt idx="25">
                  <c:v>3.0691060376135995E-4</c:v>
                </c:pt>
                <c:pt idx="26">
                  <c:v>3.048927259014394E-4</c:v>
                </c:pt>
                <c:pt idx="27">
                  <c:v>2.6313345509704981E-4</c:v>
                </c:pt>
                <c:pt idx="28">
                  <c:v>3.1195686082267481E-4</c:v>
                </c:pt>
                <c:pt idx="29">
                  <c:v>2.8015747799289283E-4</c:v>
                </c:pt>
                <c:pt idx="30">
                  <c:v>3.0457736265011311E-4</c:v>
                </c:pt>
                <c:pt idx="31">
                  <c:v>3.1564297909582632E-4</c:v>
                </c:pt>
                <c:pt idx="32">
                  <c:v>4.4612661361117904E-4</c:v>
                </c:pt>
                <c:pt idx="33">
                  <c:v>3.9550257076670999E-4</c:v>
                </c:pt>
                <c:pt idx="34">
                  <c:v>3.6331116203677826E-4</c:v>
                </c:pt>
                <c:pt idx="35">
                  <c:v>5.5851100964827765E-4</c:v>
                </c:pt>
                <c:pt idx="36">
                  <c:v>3.7230081906180194E-4</c:v>
                </c:pt>
                <c:pt idx="37">
                  <c:v>6.5327453862485708E-4</c:v>
                </c:pt>
                <c:pt idx="38">
                  <c:v>7.9572430805140376E-4</c:v>
                </c:pt>
                <c:pt idx="39">
                  <c:v>7.3807092861624007E-4</c:v>
                </c:pt>
                <c:pt idx="40">
                  <c:v>8.2969381993339402E-4</c:v>
                </c:pt>
                <c:pt idx="41">
                  <c:v>6.7547790061468489E-4</c:v>
                </c:pt>
                <c:pt idx="42">
                  <c:v>9.1745147455453858E-4</c:v>
                </c:pt>
                <c:pt idx="43">
                  <c:v>1.0923524513037929E-3</c:v>
                </c:pt>
                <c:pt idx="44">
                  <c:v>1.0787832179782963E-3</c:v>
                </c:pt>
                <c:pt idx="45">
                  <c:v>1.1261758600892109E-3</c:v>
                </c:pt>
                <c:pt idx="46">
                  <c:v>1.3543963946687123E-3</c:v>
                </c:pt>
                <c:pt idx="47">
                  <c:v>1.5530964861192001E-3</c:v>
                </c:pt>
                <c:pt idx="48">
                  <c:v>1.4820051938163673E-3</c:v>
                </c:pt>
                <c:pt idx="49">
                  <c:v>1.9427663858872912E-3</c:v>
                </c:pt>
                <c:pt idx="50">
                  <c:v>1.8101158770901645E-3</c:v>
                </c:pt>
                <c:pt idx="51">
                  <c:v>2.2346198865968413E-3</c:v>
                </c:pt>
                <c:pt idx="52">
                  <c:v>2.4605259185460256E-3</c:v>
                </c:pt>
                <c:pt idx="53">
                  <c:v>2.4593543826578698E-3</c:v>
                </c:pt>
                <c:pt idx="54">
                  <c:v>2.7622352857851122E-3</c:v>
                </c:pt>
                <c:pt idx="55">
                  <c:v>3.8189991685573764E-3</c:v>
                </c:pt>
                <c:pt idx="56">
                  <c:v>3.2856561515621939E-3</c:v>
                </c:pt>
                <c:pt idx="57">
                  <c:v>3.8337011323915531E-3</c:v>
                </c:pt>
                <c:pt idx="58">
                  <c:v>4.688093233628815E-3</c:v>
                </c:pt>
                <c:pt idx="59">
                  <c:v>4.7096025431853736E-3</c:v>
                </c:pt>
                <c:pt idx="60">
                  <c:v>5.6638886641314024E-3</c:v>
                </c:pt>
                <c:pt idx="61">
                  <c:v>5.8635634269603946E-3</c:v>
                </c:pt>
                <c:pt idx="62">
                  <c:v>7.1053268592746587E-3</c:v>
                </c:pt>
                <c:pt idx="63">
                  <c:v>7.8225043149045149E-3</c:v>
                </c:pt>
                <c:pt idx="64">
                  <c:v>8.2124735583237705E-3</c:v>
                </c:pt>
                <c:pt idx="65">
                  <c:v>8.7854798223595282E-3</c:v>
                </c:pt>
                <c:pt idx="66">
                  <c:v>9.5255015579729947E-3</c:v>
                </c:pt>
                <c:pt idx="67">
                  <c:v>1.0533432492732068E-2</c:v>
                </c:pt>
                <c:pt idx="68">
                  <c:v>1.1976211634424772E-2</c:v>
                </c:pt>
                <c:pt idx="69">
                  <c:v>1.2647887323943662E-2</c:v>
                </c:pt>
                <c:pt idx="70">
                  <c:v>1.4578251744284985E-2</c:v>
                </c:pt>
                <c:pt idx="71">
                  <c:v>1.6149360812177115E-2</c:v>
                </c:pt>
                <c:pt idx="72">
                  <c:v>1.8255606381791811E-2</c:v>
                </c:pt>
                <c:pt idx="73">
                  <c:v>2.004666444455026E-2</c:v>
                </c:pt>
                <c:pt idx="74">
                  <c:v>2.1788566291184093E-2</c:v>
                </c:pt>
                <c:pt idx="75">
                  <c:v>2.550983899821109E-2</c:v>
                </c:pt>
                <c:pt idx="76">
                  <c:v>2.8009382453235566E-2</c:v>
                </c:pt>
                <c:pt idx="77">
                  <c:v>3.1077287481358015E-2</c:v>
                </c:pt>
                <c:pt idx="78">
                  <c:v>3.6052202283849921E-2</c:v>
                </c:pt>
                <c:pt idx="79">
                  <c:v>4.1617306206541332E-2</c:v>
                </c:pt>
                <c:pt idx="80">
                  <c:v>4.3325798411870398E-2</c:v>
                </c:pt>
                <c:pt idx="81">
                  <c:v>5.4403567447045706E-2</c:v>
                </c:pt>
                <c:pt idx="82">
                  <c:v>5.878066553315521E-2</c:v>
                </c:pt>
                <c:pt idx="83">
                  <c:v>6.9226186043047588E-2</c:v>
                </c:pt>
                <c:pt idx="84">
                  <c:v>7.7195636595270317E-2</c:v>
                </c:pt>
                <c:pt idx="85">
                  <c:v>9.0200445434298435E-2</c:v>
                </c:pt>
                <c:pt idx="86">
                  <c:v>0.10422236563105006</c:v>
                </c:pt>
                <c:pt idx="87">
                  <c:v>0.12472024415055952</c:v>
                </c:pt>
                <c:pt idx="88">
                  <c:v>0.13915107996988824</c:v>
                </c:pt>
                <c:pt idx="89">
                  <c:v>0.15630403209073934</c:v>
                </c:pt>
                <c:pt idx="90">
                  <c:v>0.18055674518201284</c:v>
                </c:pt>
                <c:pt idx="91">
                  <c:v>0.20029784065524944</c:v>
                </c:pt>
                <c:pt idx="92">
                  <c:v>0.23045379989065062</c:v>
                </c:pt>
                <c:pt idx="93">
                  <c:v>0.25918623409213121</c:v>
                </c:pt>
                <c:pt idx="94">
                  <c:v>0.28897429738169589</c:v>
                </c:pt>
                <c:pt idx="95">
                  <c:v>0.31676819493427383</c:v>
                </c:pt>
                <c:pt idx="96">
                  <c:v>0.33995381062355656</c:v>
                </c:pt>
                <c:pt idx="97">
                  <c:v>0.37906137184115524</c:v>
                </c:pt>
                <c:pt idx="98">
                  <c:v>0.37926829268292683</c:v>
                </c:pt>
                <c:pt idx="99">
                  <c:v>0.46875</c:v>
                </c:pt>
                <c:pt idx="100">
                  <c:v>0.45882352941176469</c:v>
                </c:pt>
                <c:pt idx="101">
                  <c:v>0.40952380952380951</c:v>
                </c:pt>
                <c:pt idx="102">
                  <c:v>0.36249999999999999</c:v>
                </c:pt>
                <c:pt idx="103">
                  <c:v>0.48076923076923078</c:v>
                </c:pt>
                <c:pt idx="104">
                  <c:v>0.33333333333333331</c:v>
                </c:pt>
                <c:pt idx="105">
                  <c:v>0.36</c:v>
                </c:pt>
              </c:numCache>
            </c:numRef>
          </c:yVal>
          <c:smooth val="0"/>
          <c:extLst>
            <c:ext xmlns:c16="http://schemas.microsoft.com/office/drawing/2014/chart" uri="{C3380CC4-5D6E-409C-BE32-E72D297353CC}">
              <c16:uniqueId val="{00000007-D1AE-4721-897E-5260B1D6E47F}"/>
            </c:ext>
          </c:extLst>
        </c:ser>
        <c:ser>
          <c:idx val="2"/>
          <c:order val="1"/>
          <c:tx>
            <c:v>m 2020</c:v>
          </c:tx>
          <c:spPr>
            <a:ln w="12700" cap="rnd">
              <a:solidFill>
                <a:srgbClr val="FF0000"/>
              </a:solidFill>
              <a:round/>
            </a:ln>
            <a:effectLst/>
          </c:spPr>
          <c:marker>
            <c:symbol val="none"/>
          </c:marker>
          <c:xVal>
            <c:numRef>
              <c:f>'Czech data 2020'!$A$7:$A$112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2020'!$J$7:$J$112</c:f>
              <c:numCache>
                <c:formatCode>General</c:formatCode>
                <c:ptCount val="106"/>
                <c:pt idx="0">
                  <c:v>1.8073844564936742E-3</c:v>
                </c:pt>
                <c:pt idx="1">
                  <c:v>1.0825049163764952E-4</c:v>
                </c:pt>
                <c:pt idx="2">
                  <c:v>1.2465719272001995E-4</c:v>
                </c:pt>
                <c:pt idx="3">
                  <c:v>8.9370296888126259E-5</c:v>
                </c:pt>
                <c:pt idx="4">
                  <c:v>1.0845006778129236E-4</c:v>
                </c:pt>
                <c:pt idx="5">
                  <c:v>7.2878329628684905E-5</c:v>
                </c:pt>
                <c:pt idx="6">
                  <c:v>3.6914671736281588E-5</c:v>
                </c:pt>
                <c:pt idx="7">
                  <c:v>9.2940258002156207E-5</c:v>
                </c:pt>
                <c:pt idx="8">
                  <c:v>3.7067926976183858E-5</c:v>
                </c:pt>
                <c:pt idx="9">
                  <c:v>5.3354200754072706E-5</c:v>
                </c:pt>
                <c:pt idx="10">
                  <c:v>1.01250442970688E-4</c:v>
                </c:pt>
                <c:pt idx="11">
                  <c:v>6.65513110608279E-5</c:v>
                </c:pt>
                <c:pt idx="12">
                  <c:v>6.738885051468235E-5</c:v>
                </c:pt>
                <c:pt idx="13">
                  <c:v>7.1754027194776302E-5</c:v>
                </c:pt>
                <c:pt idx="14">
                  <c:v>9.6405984883541566E-5</c:v>
                </c:pt>
                <c:pt idx="15">
                  <c:v>2.2294284556141061E-4</c:v>
                </c:pt>
                <c:pt idx="16">
                  <c:v>4.2317295078498584E-5</c:v>
                </c:pt>
                <c:pt idx="17">
                  <c:v>2.8032345013477089E-4</c:v>
                </c:pt>
                <c:pt idx="18">
                  <c:v>1.5120096768619318E-4</c:v>
                </c:pt>
                <c:pt idx="19">
                  <c:v>4.3434826043521695E-5</c:v>
                </c:pt>
                <c:pt idx="20">
                  <c:v>1.5345492809540513E-4</c:v>
                </c:pt>
                <c:pt idx="21">
                  <c:v>2.4021663172606568E-4</c:v>
                </c:pt>
                <c:pt idx="22">
                  <c:v>2.8005773497921112E-4</c:v>
                </c:pt>
                <c:pt idx="23">
                  <c:v>1.7020190200625493E-4</c:v>
                </c:pt>
                <c:pt idx="24">
                  <c:v>1.8466083959128401E-4</c:v>
                </c:pt>
                <c:pt idx="25">
                  <c:v>1.8844812965231321E-4</c:v>
                </c:pt>
                <c:pt idx="26">
                  <c:v>2.5308339941622094E-4</c:v>
                </c:pt>
                <c:pt idx="27">
                  <c:v>3.971153540680497E-4</c:v>
                </c:pt>
                <c:pt idx="28">
                  <c:v>2.6046853693290637E-4</c:v>
                </c:pt>
                <c:pt idx="29">
                  <c:v>2.9426910910027222E-4</c:v>
                </c:pt>
                <c:pt idx="30">
                  <c:v>3.8003917326862925E-4</c:v>
                </c:pt>
                <c:pt idx="31">
                  <c:v>5.754816061691628E-4</c:v>
                </c:pt>
                <c:pt idx="32">
                  <c:v>2.280079232753338E-4</c:v>
                </c:pt>
                <c:pt idx="33">
                  <c:v>4.2889616423863783E-4</c:v>
                </c:pt>
                <c:pt idx="34">
                  <c:v>4.3526487974052596E-4</c:v>
                </c:pt>
                <c:pt idx="35">
                  <c:v>7.0919027157815694E-4</c:v>
                </c:pt>
                <c:pt idx="36">
                  <c:v>7.2303563731420067E-4</c:v>
                </c:pt>
                <c:pt idx="37">
                  <c:v>4.1181638480122996E-4</c:v>
                </c:pt>
                <c:pt idx="38">
                  <c:v>5.5601513446073311E-4</c:v>
                </c:pt>
                <c:pt idx="39">
                  <c:v>7.931157552444779E-4</c:v>
                </c:pt>
                <c:pt idx="40">
                  <c:v>7.4809909246995336E-4</c:v>
                </c:pt>
                <c:pt idx="41">
                  <c:v>8.9660325306052072E-4</c:v>
                </c:pt>
                <c:pt idx="42">
                  <c:v>9.4366118069988208E-4</c:v>
                </c:pt>
                <c:pt idx="43">
                  <c:v>1.0370239618728212E-3</c:v>
                </c:pt>
                <c:pt idx="44">
                  <c:v>1.0576072176296648E-3</c:v>
                </c:pt>
                <c:pt idx="45">
                  <c:v>1.1944628116801399E-3</c:v>
                </c:pt>
                <c:pt idx="46">
                  <c:v>1.4107481373715999E-3</c:v>
                </c:pt>
                <c:pt idx="47">
                  <c:v>1.5561407708881974E-3</c:v>
                </c:pt>
                <c:pt idx="48">
                  <c:v>1.6026676661798347E-3</c:v>
                </c:pt>
                <c:pt idx="49">
                  <c:v>2.173411032777755E-3</c:v>
                </c:pt>
                <c:pt idx="50">
                  <c:v>2.182756225816053E-3</c:v>
                </c:pt>
                <c:pt idx="51">
                  <c:v>2.5079393345798832E-3</c:v>
                </c:pt>
                <c:pt idx="52">
                  <c:v>2.660342652133595E-3</c:v>
                </c:pt>
                <c:pt idx="53">
                  <c:v>2.7788265498754059E-3</c:v>
                </c:pt>
                <c:pt idx="54">
                  <c:v>3.0654051345536002E-3</c:v>
                </c:pt>
                <c:pt idx="55">
                  <c:v>3.5634174735228144E-3</c:v>
                </c:pt>
                <c:pt idx="56">
                  <c:v>3.8700018361322581E-3</c:v>
                </c:pt>
                <c:pt idx="57">
                  <c:v>4.0968736772086832E-3</c:v>
                </c:pt>
                <c:pt idx="58">
                  <c:v>4.6216246788294037E-3</c:v>
                </c:pt>
                <c:pt idx="59">
                  <c:v>5.3881990152030105E-3</c:v>
                </c:pt>
                <c:pt idx="60">
                  <c:v>5.8465697870902335E-3</c:v>
                </c:pt>
                <c:pt idx="61">
                  <c:v>5.8702050506528776E-3</c:v>
                </c:pt>
                <c:pt idx="62">
                  <c:v>7.0002866496688444E-3</c:v>
                </c:pt>
                <c:pt idx="63">
                  <c:v>7.6704708378734872E-3</c:v>
                </c:pt>
                <c:pt idx="64">
                  <c:v>8.4272813954792761E-3</c:v>
                </c:pt>
                <c:pt idx="65">
                  <c:v>8.658793346254131E-3</c:v>
                </c:pt>
                <c:pt idx="66">
                  <c:v>1.0138518024032043E-2</c:v>
                </c:pt>
                <c:pt idx="67">
                  <c:v>1.1375402073525961E-2</c:v>
                </c:pt>
                <c:pt idx="68">
                  <c:v>1.3623493687507694E-2</c:v>
                </c:pt>
                <c:pt idx="69">
                  <c:v>1.35073418492326E-2</c:v>
                </c:pt>
                <c:pt idx="70">
                  <c:v>1.5837427167828173E-2</c:v>
                </c:pt>
                <c:pt idx="71">
                  <c:v>1.8059178761368058E-2</c:v>
                </c:pt>
                <c:pt idx="72">
                  <c:v>1.9940811724915446E-2</c:v>
                </c:pt>
                <c:pt idx="73">
                  <c:v>2.2014904146993572E-2</c:v>
                </c:pt>
                <c:pt idx="74">
                  <c:v>2.4780110999318424E-2</c:v>
                </c:pt>
                <c:pt idx="75">
                  <c:v>2.7759215445465873E-2</c:v>
                </c:pt>
                <c:pt idx="76">
                  <c:v>3.2639093317633205E-2</c:v>
                </c:pt>
                <c:pt idx="77">
                  <c:v>3.5366374489028088E-2</c:v>
                </c:pt>
                <c:pt idx="78">
                  <c:v>3.9622855844598431E-2</c:v>
                </c:pt>
                <c:pt idx="79">
                  <c:v>4.5524073129871077E-2</c:v>
                </c:pt>
                <c:pt idx="80">
                  <c:v>5.2823069667160757E-2</c:v>
                </c:pt>
                <c:pt idx="81">
                  <c:v>6.2335837761896037E-2</c:v>
                </c:pt>
                <c:pt idx="82">
                  <c:v>6.910913215724783E-2</c:v>
                </c:pt>
                <c:pt idx="83">
                  <c:v>7.8919964296340378E-2</c:v>
                </c:pt>
                <c:pt idx="84">
                  <c:v>9.1572286485832891E-2</c:v>
                </c:pt>
                <c:pt idx="85">
                  <c:v>0.10530220379663975</c:v>
                </c:pt>
                <c:pt idx="86">
                  <c:v>0.12111269614835948</c:v>
                </c:pt>
                <c:pt idx="87">
                  <c:v>0.13283116883116883</c:v>
                </c:pt>
                <c:pt idx="88">
                  <c:v>0.15355957855521277</c:v>
                </c:pt>
                <c:pt idx="89">
                  <c:v>0.18228707159823548</c:v>
                </c:pt>
                <c:pt idx="90">
                  <c:v>0.20761130917834342</c:v>
                </c:pt>
                <c:pt idx="91">
                  <c:v>0.2362130425665758</c:v>
                </c:pt>
                <c:pt idx="92">
                  <c:v>0.26701641108420771</c:v>
                </c:pt>
                <c:pt idx="93">
                  <c:v>0.29676386913229019</c:v>
                </c:pt>
                <c:pt idx="94">
                  <c:v>0.33365292425695109</c:v>
                </c:pt>
                <c:pt idx="95">
                  <c:v>0.36012004001333781</c:v>
                </c:pt>
                <c:pt idx="96">
                  <c:v>0.38816086760054225</c:v>
                </c:pt>
                <c:pt idx="97">
                  <c:v>0.43975493533015658</c:v>
                </c:pt>
                <c:pt idx="98">
                  <c:v>0.4673202614379085</c:v>
                </c:pt>
                <c:pt idx="99">
                  <c:v>0.49060150375939848</c:v>
                </c:pt>
                <c:pt idx="100">
                  <c:v>0.62184873949579833</c:v>
                </c:pt>
                <c:pt idx="101">
                  <c:v>0.53773584905660377</c:v>
                </c:pt>
                <c:pt idx="102">
                  <c:v>0.44776119402985076</c:v>
                </c:pt>
                <c:pt idx="103">
                  <c:v>0.41176470588235292</c:v>
                </c:pt>
                <c:pt idx="104">
                  <c:v>0.6071428571428571</c:v>
                </c:pt>
                <c:pt idx="105">
                  <c:v>0.23333333333333334</c:v>
                </c:pt>
              </c:numCache>
            </c:numRef>
          </c:yVal>
          <c:smooth val="0"/>
          <c:extLst>
            <c:ext xmlns:c16="http://schemas.microsoft.com/office/drawing/2014/chart" uri="{C3380CC4-5D6E-409C-BE32-E72D297353CC}">
              <c16:uniqueId val="{00000002-551C-4EC2-8E6F-3FA701A9907E}"/>
            </c:ext>
          </c:extLst>
        </c:ser>
        <c:ser>
          <c:idx val="0"/>
          <c:order val="2"/>
          <c:tx>
            <c:v>m 2021</c:v>
          </c:tx>
          <c:spPr>
            <a:ln w="12700" cap="rnd">
              <a:solidFill>
                <a:srgbClr val="0070C0"/>
              </a:solidFill>
              <a:round/>
            </a:ln>
            <a:effectLst/>
          </c:spPr>
          <c:marker>
            <c:symbol val="none"/>
          </c:marker>
          <c:xVal>
            <c:numRef>
              <c:f>'Czech data 2021'!$A$7:$A$112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2021'!$K$7:$K$112</c:f>
              <c:numCache>
                <c:formatCode>General</c:formatCode>
                <c:ptCount val="106"/>
                <c:pt idx="0">
                  <c:v>1.8479113002575877E-3</c:v>
                </c:pt>
                <c:pt idx="1">
                  <c:v>1.4994470788896595E-4</c:v>
                </c:pt>
                <c:pt idx="2">
                  <c:v>5.4867677451213489E-5</c:v>
                </c:pt>
                <c:pt idx="3">
                  <c:v>1.2603075150336682E-4</c:v>
                </c:pt>
                <c:pt idx="4">
                  <c:v>5.4154557105980472E-5</c:v>
                </c:pt>
                <c:pt idx="5">
                  <c:v>9.1538208048039249E-5</c:v>
                </c:pt>
                <c:pt idx="6">
                  <c:v>1.8536024764129086E-4</c:v>
                </c:pt>
                <c:pt idx="7">
                  <c:v>1.3169033957294705E-4</c:v>
                </c:pt>
                <c:pt idx="8">
                  <c:v>5.6548292241574305E-5</c:v>
                </c:pt>
                <c:pt idx="9">
                  <c:v>1.8680764416879937E-5</c:v>
                </c:pt>
                <c:pt idx="10">
                  <c:v>1.8078932619818126E-5</c:v>
                </c:pt>
                <c:pt idx="11">
                  <c:v>1.3882140626084543E-4</c:v>
                </c:pt>
                <c:pt idx="12">
                  <c:v>6.8517788930951202E-5</c:v>
                </c:pt>
                <c:pt idx="13">
                  <c:v>5.2067966051686137E-5</c:v>
                </c:pt>
                <c:pt idx="14">
                  <c:v>9.2273054422647503E-5</c:v>
                </c:pt>
                <c:pt idx="15">
                  <c:v>1.3719303059404582E-4</c:v>
                </c:pt>
                <c:pt idx="16">
                  <c:v>1.6316208113234485E-4</c:v>
                </c:pt>
                <c:pt idx="17">
                  <c:v>1.4829880089826703E-4</c:v>
                </c:pt>
                <c:pt idx="18">
                  <c:v>8.5565157867716266E-5</c:v>
                </c:pt>
                <c:pt idx="19">
                  <c:v>2.3622892730591646E-4</c:v>
                </c:pt>
                <c:pt idx="20">
                  <c:v>2.6054105692822096E-4</c:v>
                </c:pt>
                <c:pt idx="21">
                  <c:v>3.5100035100035098E-4</c:v>
                </c:pt>
                <c:pt idx="22">
                  <c:v>2.1919249484897638E-4</c:v>
                </c:pt>
                <c:pt idx="23">
                  <c:v>2.3772989561496403E-4</c:v>
                </c:pt>
                <c:pt idx="24">
                  <c:v>1.7137593453439302E-4</c:v>
                </c:pt>
                <c:pt idx="25">
                  <c:v>2.2825838849577722E-4</c:v>
                </c:pt>
                <c:pt idx="26">
                  <c:v>2.1038136403626209E-4</c:v>
                </c:pt>
                <c:pt idx="27">
                  <c:v>3.9544040025445729E-4</c:v>
                </c:pt>
                <c:pt idx="28">
                  <c:v>3.0911901081916539E-4</c:v>
                </c:pt>
                <c:pt idx="29">
                  <c:v>3.4713456197929814E-4</c:v>
                </c:pt>
                <c:pt idx="30">
                  <c:v>4.736078221679016E-4</c:v>
                </c:pt>
                <c:pt idx="31">
                  <c:v>3.9743805316498263E-4</c:v>
                </c:pt>
                <c:pt idx="32">
                  <c:v>6.7952222037660629E-4</c:v>
                </c:pt>
                <c:pt idx="33">
                  <c:v>5.0976041260607512E-4</c:v>
                </c:pt>
                <c:pt idx="34">
                  <c:v>5.5607322131714205E-4</c:v>
                </c:pt>
                <c:pt idx="35">
                  <c:v>5.3148298516276669E-4</c:v>
                </c:pt>
                <c:pt idx="36">
                  <c:v>6.5682883040679599E-4</c:v>
                </c:pt>
                <c:pt idx="37">
                  <c:v>8.5774514792469293E-4</c:v>
                </c:pt>
                <c:pt idx="38">
                  <c:v>7.4606522331740772E-4</c:v>
                </c:pt>
                <c:pt idx="39">
                  <c:v>8.4937712344280861E-4</c:v>
                </c:pt>
                <c:pt idx="40">
                  <c:v>1.0042370549716612E-3</c:v>
                </c:pt>
                <c:pt idx="41">
                  <c:v>9.0387137019261375E-4</c:v>
                </c:pt>
                <c:pt idx="42">
                  <c:v>1.1181823588889549E-3</c:v>
                </c:pt>
                <c:pt idx="43">
                  <c:v>1.1929304394153483E-3</c:v>
                </c:pt>
                <c:pt idx="44">
                  <c:v>1.4043194147159085E-3</c:v>
                </c:pt>
                <c:pt idx="45">
                  <c:v>1.4041217052892269E-3</c:v>
                </c:pt>
                <c:pt idx="46">
                  <c:v>1.6882692517154994E-3</c:v>
                </c:pt>
                <c:pt idx="47">
                  <c:v>1.9326928479128042E-3</c:v>
                </c:pt>
                <c:pt idx="48">
                  <c:v>1.9755374803360854E-3</c:v>
                </c:pt>
                <c:pt idx="49">
                  <c:v>2.1059281878487942E-3</c:v>
                </c:pt>
                <c:pt idx="50">
                  <c:v>2.431241452666768E-3</c:v>
                </c:pt>
                <c:pt idx="51">
                  <c:v>2.5896299706508604E-3</c:v>
                </c:pt>
                <c:pt idx="52">
                  <c:v>2.9649473985220417E-3</c:v>
                </c:pt>
                <c:pt idx="53">
                  <c:v>3.1908498142524627E-3</c:v>
                </c:pt>
                <c:pt idx="54">
                  <c:v>3.2917400290897957E-3</c:v>
                </c:pt>
                <c:pt idx="55">
                  <c:v>4.1385286559493216E-3</c:v>
                </c:pt>
                <c:pt idx="56">
                  <c:v>4.3575804642333243E-3</c:v>
                </c:pt>
                <c:pt idx="57">
                  <c:v>4.756515136320005E-3</c:v>
                </c:pt>
                <c:pt idx="58">
                  <c:v>5.5209643284360333E-3</c:v>
                </c:pt>
                <c:pt idx="59">
                  <c:v>5.6948729731503972E-3</c:v>
                </c:pt>
                <c:pt idx="60">
                  <c:v>7.0264714307378641E-3</c:v>
                </c:pt>
                <c:pt idx="61">
                  <c:v>7.1753497553858035E-3</c:v>
                </c:pt>
                <c:pt idx="62">
                  <c:v>8.2523230289326451E-3</c:v>
                </c:pt>
                <c:pt idx="63">
                  <c:v>9.0045941807044404E-3</c:v>
                </c:pt>
                <c:pt idx="64">
                  <c:v>1.0240595816483868E-2</c:v>
                </c:pt>
                <c:pt idx="65">
                  <c:v>1.1186479322826117E-2</c:v>
                </c:pt>
                <c:pt idx="66">
                  <c:v>1.2596707002578854E-2</c:v>
                </c:pt>
                <c:pt idx="67">
                  <c:v>1.3460642099464681E-2</c:v>
                </c:pt>
                <c:pt idx="68">
                  <c:v>1.4749221140082517E-2</c:v>
                </c:pt>
                <c:pt idx="69">
                  <c:v>1.6418740442096482E-2</c:v>
                </c:pt>
                <c:pt idx="70">
                  <c:v>1.8378881199701203E-2</c:v>
                </c:pt>
                <c:pt idx="71">
                  <c:v>1.9938448972447894E-2</c:v>
                </c:pt>
                <c:pt idx="72">
                  <c:v>2.2520265291083273E-2</c:v>
                </c:pt>
                <c:pt idx="73">
                  <c:v>2.658359594090607E-2</c:v>
                </c:pt>
                <c:pt idx="74">
                  <c:v>2.8621623600029282E-2</c:v>
                </c:pt>
                <c:pt idx="75">
                  <c:v>3.121230398069964E-2</c:v>
                </c:pt>
                <c:pt idx="76">
                  <c:v>3.4556831979079106E-2</c:v>
                </c:pt>
                <c:pt idx="77">
                  <c:v>4.0362516969082808E-2</c:v>
                </c:pt>
                <c:pt idx="78">
                  <c:v>4.3712714689085622E-2</c:v>
                </c:pt>
                <c:pt idx="79">
                  <c:v>4.8763048763048766E-2</c:v>
                </c:pt>
                <c:pt idx="80">
                  <c:v>5.4581295921763397E-2</c:v>
                </c:pt>
                <c:pt idx="81">
                  <c:v>6.4231485460535739E-2</c:v>
                </c:pt>
                <c:pt idx="82">
                  <c:v>7.2228773584905662E-2</c:v>
                </c:pt>
                <c:pt idx="83">
                  <c:v>7.6624849127683692E-2</c:v>
                </c:pt>
                <c:pt idx="84">
                  <c:v>9.0931243146651505E-2</c:v>
                </c:pt>
                <c:pt idx="85">
                  <c:v>0.10234218157483828</c:v>
                </c:pt>
                <c:pt idx="86">
                  <c:v>0.12041884816753927</c:v>
                </c:pt>
                <c:pt idx="87">
                  <c:v>0.13670817541959934</c:v>
                </c:pt>
                <c:pt idx="88">
                  <c:v>0.1595482669550069</c:v>
                </c:pt>
                <c:pt idx="89">
                  <c:v>0.17908587257617728</c:v>
                </c:pt>
                <c:pt idx="90">
                  <c:v>0.20164609053497942</c:v>
                </c:pt>
                <c:pt idx="91">
                  <c:v>0.22172926124638878</c:v>
                </c:pt>
                <c:pt idx="92">
                  <c:v>0.25431266846361184</c:v>
                </c:pt>
                <c:pt idx="93">
                  <c:v>0.29763387297633875</c:v>
                </c:pt>
                <c:pt idx="94">
                  <c:v>0.32475103230507651</c:v>
                </c:pt>
                <c:pt idx="95">
                  <c:v>0.35522286492004085</c:v>
                </c:pt>
                <c:pt idx="96">
                  <c:v>0.37839147286821706</c:v>
                </c:pt>
                <c:pt idx="97">
                  <c:v>0.40081521739130432</c:v>
                </c:pt>
                <c:pt idx="98">
                  <c:v>0.4662379421221865</c:v>
                </c:pt>
                <c:pt idx="99">
                  <c:v>0.44308231173380036</c:v>
                </c:pt>
                <c:pt idx="100">
                  <c:v>0.47368421052631576</c:v>
                </c:pt>
                <c:pt idx="101">
                  <c:v>0.65492957746478875</c:v>
                </c:pt>
                <c:pt idx="102">
                  <c:v>0.61403508771929827</c:v>
                </c:pt>
                <c:pt idx="103">
                  <c:v>0.55555555555555558</c:v>
                </c:pt>
                <c:pt idx="104">
                  <c:v>0.47368421052631576</c:v>
                </c:pt>
                <c:pt idx="105">
                  <c:v>0.78947368421052633</c:v>
                </c:pt>
              </c:numCache>
            </c:numRef>
          </c:yVal>
          <c:smooth val="0"/>
          <c:extLst>
            <c:ext xmlns:c16="http://schemas.microsoft.com/office/drawing/2014/chart" uri="{C3380CC4-5D6E-409C-BE32-E72D297353CC}">
              <c16:uniqueId val="{00000000-551C-4EC2-8E6F-3FA701A9907E}"/>
            </c:ext>
          </c:extLst>
        </c:ser>
        <c:dLbls>
          <c:showLegendKey val="0"/>
          <c:showVal val="0"/>
          <c:showCatName val="0"/>
          <c:showSerName val="0"/>
          <c:showPercent val="0"/>
          <c:showBubbleSize val="0"/>
        </c:dLbls>
        <c:axId val="500127152"/>
        <c:axId val="500127480"/>
      </c:scatterChart>
      <c:scatterChart>
        <c:scatterStyle val="lineMarker"/>
        <c:varyColors val="0"/>
        <c:ser>
          <c:idx val="7"/>
          <c:order val="3"/>
          <c:tx>
            <c:strRef>
              <c:f>'Czech data 2019'!$M$6</c:f>
              <c:strCache>
                <c:ptCount val="1"/>
                <c:pt idx="0">
                  <c:v>l</c:v>
                </c:pt>
              </c:strCache>
            </c:strRef>
          </c:tx>
          <c:spPr>
            <a:ln w="12700" cap="rnd">
              <a:solidFill>
                <a:schemeClr val="tx1"/>
              </a:solidFill>
              <a:round/>
            </a:ln>
            <a:effectLst/>
          </c:spPr>
          <c:marker>
            <c:symbol val="none"/>
          </c:marker>
          <c:xVal>
            <c:numRef>
              <c:f>'Czech data 2019'!$A$7:$A$112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2019'!$M$7:$M$112</c:f>
              <c:numCache>
                <c:formatCode>0.00000</c:formatCode>
                <c:ptCount val="106"/>
                <c:pt idx="0">
                  <c:v>1</c:v>
                </c:pt>
                <c:pt idx="1">
                  <c:v>0.99776927401657634</c:v>
                </c:pt>
                <c:pt idx="2">
                  <c:v>0.99753772343350999</c:v>
                </c:pt>
                <c:pt idx="3">
                  <c:v>0.99744830788669003</c:v>
                </c:pt>
                <c:pt idx="4">
                  <c:v>0.99733987191257611</c:v>
                </c:pt>
                <c:pt idx="5">
                  <c:v>0.99724880395246873</c:v>
                </c:pt>
                <c:pt idx="6">
                  <c:v>0.99715648832438364</c:v>
                </c:pt>
                <c:pt idx="7">
                  <c:v>0.9970264640072205</c:v>
                </c:pt>
                <c:pt idx="8">
                  <c:v>0.99697089975257136</c:v>
                </c:pt>
                <c:pt idx="9">
                  <c:v>0.99684654264894756</c:v>
                </c:pt>
                <c:pt idx="10">
                  <c:v>0.99679597039562551</c:v>
                </c:pt>
                <c:pt idx="11">
                  <c:v>0.99674611896510523</c:v>
                </c:pt>
                <c:pt idx="12">
                  <c:v>0.996678845119229</c:v>
                </c:pt>
                <c:pt idx="13">
                  <c:v>0.99658929947440766</c:v>
                </c:pt>
                <c:pt idx="14">
                  <c:v>0.99647373949070239</c:v>
                </c:pt>
                <c:pt idx="15">
                  <c:v>0.99635222077285224</c:v>
                </c:pt>
                <c:pt idx="16">
                  <c:v>0.99622535079567409</c:v>
                </c:pt>
                <c:pt idx="17">
                  <c:v>0.99600898702389151</c:v>
                </c:pt>
                <c:pt idx="18">
                  <c:v>0.99587805093743109</c:v>
                </c:pt>
                <c:pt idx="19">
                  <c:v>0.99554944338416196</c:v>
                </c:pt>
                <c:pt idx="20">
                  <c:v>0.99532940814416104</c:v>
                </c:pt>
                <c:pt idx="21">
                  <c:v>0.99508853023754129</c:v>
                </c:pt>
                <c:pt idx="22">
                  <c:v>0.99482917309145735</c:v>
                </c:pt>
                <c:pt idx="23">
                  <c:v>0.99461538765003998</c:v>
                </c:pt>
                <c:pt idx="24">
                  <c:v>0.99440907443307835</c:v>
                </c:pt>
                <c:pt idx="25">
                  <c:v>0.99408651004853099</c:v>
                </c:pt>
                <c:pt idx="26">
                  <c:v>0.99378141435754097</c:v>
                </c:pt>
                <c:pt idx="27">
                  <c:v>0.99347841763316735</c:v>
                </c:pt>
                <c:pt idx="28">
                  <c:v>0.99321700022457116</c:v>
                </c:pt>
                <c:pt idx="29">
                  <c:v>0.99290715936706542</c:v>
                </c:pt>
                <c:pt idx="30">
                  <c:v>0.99262898900141605</c:v>
                </c:pt>
                <c:pt idx="31">
                  <c:v>0.99232665668185593</c:v>
                </c:pt>
                <c:pt idx="32">
                  <c:v>0.99201343573970469</c:v>
                </c:pt>
                <c:pt idx="33">
                  <c:v>0.99157087214496131</c:v>
                </c:pt>
                <c:pt idx="34">
                  <c:v>0.99117870331593061</c:v>
                </c:pt>
                <c:pt idx="35">
                  <c:v>0.99081859702944275</c:v>
                </c:pt>
                <c:pt idx="36">
                  <c:v>0.99026521393443745</c:v>
                </c:pt>
                <c:pt idx="37">
                  <c:v>0.98989653738420125</c:v>
                </c:pt>
                <c:pt idx="38">
                  <c:v>0.98924986318045527</c:v>
                </c:pt>
                <c:pt idx="39">
                  <c:v>0.98846269301758605</c:v>
                </c:pt>
                <c:pt idx="40">
                  <c:v>0.98773313743984803</c:v>
                </c:pt>
                <c:pt idx="41">
                  <c:v>0.98691362135997085</c:v>
                </c:pt>
                <c:pt idx="42">
                  <c:v>0.98624698301892655</c:v>
                </c:pt>
                <c:pt idx="43">
                  <c:v>0.98534214927008079</c:v>
                </c:pt>
                <c:pt idx="44">
                  <c:v>0.98426580835795263</c:v>
                </c:pt>
                <c:pt idx="45">
                  <c:v>0.98320399892186627</c:v>
                </c:pt>
                <c:pt idx="46">
                  <c:v>0.98209673831273725</c:v>
                </c:pt>
                <c:pt idx="47">
                  <c:v>0.98076659003115052</c:v>
                </c:pt>
                <c:pt idx="48">
                  <c:v>0.97924336488647001</c:v>
                </c:pt>
                <c:pt idx="49">
                  <c:v>0.97779212113369807</c:v>
                </c:pt>
                <c:pt idx="50">
                  <c:v>0.97589249946837409</c:v>
                </c:pt>
                <c:pt idx="51">
                  <c:v>0.97412602096075318</c:v>
                </c:pt>
                <c:pt idx="52">
                  <c:v>0.97194921958226288</c:v>
                </c:pt>
                <c:pt idx="53">
                  <c:v>0.96955771333597007</c:v>
                </c:pt>
                <c:pt idx="54">
                  <c:v>0.96717322732443756</c:v>
                </c:pt>
                <c:pt idx="55">
                  <c:v>0.96450166730845532</c:v>
                </c:pt>
                <c:pt idx="56">
                  <c:v>0.96081823624293217</c:v>
                </c:pt>
                <c:pt idx="57">
                  <c:v>0.9576613178944875</c:v>
                </c:pt>
                <c:pt idx="58">
                  <c:v>0.95398993061562776</c:v>
                </c:pt>
                <c:pt idx="59">
                  <c:v>0.94951753687695861</c:v>
                </c:pt>
                <c:pt idx="60">
                  <c:v>0.94504568667048372</c:v>
                </c:pt>
                <c:pt idx="61">
                  <c:v>0.93969305311866458</c:v>
                </c:pt>
                <c:pt idx="62">
                  <c:v>0.93418310329982923</c:v>
                </c:pt>
                <c:pt idx="63">
                  <c:v>0.9275454270044724</c:v>
                </c:pt>
                <c:pt idx="64">
                  <c:v>0.92028969889946</c:v>
                </c:pt>
                <c:pt idx="65">
                  <c:v>0.91273184408125041</c:v>
                </c:pt>
                <c:pt idx="66">
                  <c:v>0.90471305688184955</c:v>
                </c:pt>
                <c:pt idx="67">
                  <c:v>0.89609521124900293</c:v>
                </c:pt>
                <c:pt idx="68">
                  <c:v>0.88665625283425109</c:v>
                </c:pt>
                <c:pt idx="69">
                  <c:v>0.8760374699033221</c:v>
                </c:pt>
                <c:pt idx="70">
                  <c:v>0.86495744669243224</c:v>
                </c:pt>
                <c:pt idx="71">
                  <c:v>0.85234787928645606</c:v>
                </c:pt>
                <c:pt idx="72">
                  <c:v>0.83858300584636514</c:v>
                </c:pt>
                <c:pt idx="73">
                  <c:v>0.82327416457317404</c:v>
                </c:pt>
                <c:pt idx="74">
                  <c:v>0.80677026365010818</c:v>
                </c:pt>
                <c:pt idx="75">
                  <c:v>0.7891918962788117</c:v>
                </c:pt>
                <c:pt idx="76">
                  <c:v>0.76905973806604633</c:v>
                </c:pt>
                <c:pt idx="77">
                  <c:v>0.74751884973316929</c:v>
                </c:pt>
                <c:pt idx="78">
                  <c:v>0.72428799154227752</c:v>
                </c:pt>
                <c:pt idx="79">
                  <c:v>0.69817581435943199</c:v>
                </c:pt>
                <c:pt idx="80">
                  <c:v>0.66911961770723416</c:v>
                </c:pt>
                <c:pt idx="81">
                  <c:v>0.64012947603702275</c:v>
                </c:pt>
                <c:pt idx="82">
                  <c:v>0.60530414891260054</c:v>
                </c:pt>
                <c:pt idx="83">
                  <c:v>0.56972396818953774</c:v>
                </c:pt>
                <c:pt idx="84">
                  <c:v>0.53028415077446545</c:v>
                </c:pt>
                <c:pt idx="85">
                  <c:v>0.48934852817904828</c:v>
                </c:pt>
                <c:pt idx="86">
                  <c:v>0.44520907296467982</c:v>
                </c:pt>
                <c:pt idx="87">
                  <c:v>0.39880833017989414</c:v>
                </c:pt>
                <c:pt idx="88">
                  <c:v>0.34906885787058078</c:v>
                </c:pt>
                <c:pt idx="89">
                  <c:v>0.30049554931403405</c:v>
                </c:pt>
                <c:pt idx="90">
                  <c:v>0.25352688333092893</c:v>
                </c:pt>
                <c:pt idx="91">
                  <c:v>0.2077508944605565</c:v>
                </c:pt>
                <c:pt idx="92">
                  <c:v>0.16613883890591041</c:v>
                </c:pt>
                <c:pt idx="93">
                  <c:v>0.12785151217062268</c:v>
                </c:pt>
                <c:pt idx="94">
                  <c:v>9.4714160208134723E-2</c:v>
                </c:pt>
                <c:pt idx="95">
                  <c:v>6.7344202309891618E-2</c:v>
                </c:pt>
                <c:pt idx="96">
                  <c:v>4.60117009048987E-2</c:v>
                </c:pt>
                <c:pt idx="97">
                  <c:v>3.036984784900704E-2</c:v>
                </c:pt>
                <c:pt idx="98">
                  <c:v>1.8857811660755272E-2</c:v>
                </c:pt>
                <c:pt idx="99">
                  <c:v>1.1705641628444431E-2</c:v>
                </c:pt>
                <c:pt idx="100">
                  <c:v>6.2186221151111038E-3</c:v>
                </c:pt>
                <c:pt idx="101">
                  <c:v>3.3653719681777743E-3</c:v>
                </c:pt>
                <c:pt idx="102">
                  <c:v>1.9871720193049714E-3</c:v>
                </c:pt>
                <c:pt idx="103">
                  <c:v>1.2668221623069191E-3</c:v>
                </c:pt>
                <c:pt idx="104">
                  <c:v>6.5777304581320789E-4</c:v>
                </c:pt>
                <c:pt idx="105">
                  <c:v>4.3851536387547196E-4</c:v>
                </c:pt>
              </c:numCache>
            </c:numRef>
          </c:yVal>
          <c:smooth val="0"/>
          <c:extLst>
            <c:ext xmlns:c16="http://schemas.microsoft.com/office/drawing/2014/chart" uri="{C3380CC4-5D6E-409C-BE32-E72D297353CC}">
              <c16:uniqueId val="{00000008-D1AE-4721-897E-5260B1D6E47F}"/>
            </c:ext>
          </c:extLst>
        </c:ser>
        <c:ser>
          <c:idx val="3"/>
          <c:order val="4"/>
          <c:tx>
            <c:v>l 2020</c:v>
          </c:tx>
          <c:spPr>
            <a:ln w="12700" cap="rnd">
              <a:solidFill>
                <a:srgbClr val="FF0000"/>
              </a:solidFill>
              <a:round/>
            </a:ln>
            <a:effectLst/>
          </c:spPr>
          <c:marker>
            <c:symbol val="none"/>
          </c:marker>
          <c:xVal>
            <c:numRef>
              <c:f>'Czech data 2020'!$A$7:$A$112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2020'!$L$7:$L$112</c:f>
              <c:numCache>
                <c:formatCode>General</c:formatCode>
                <c:ptCount val="106"/>
                <c:pt idx="0">
                  <c:v>1</c:v>
                </c:pt>
                <c:pt idx="1">
                  <c:v>0.99819261554350636</c:v>
                </c:pt>
                <c:pt idx="2">
                  <c:v>0.9980845607021247</c:v>
                </c:pt>
                <c:pt idx="3">
                  <c:v>0.99796014228269037</c:v>
                </c:pt>
                <c:pt idx="4">
                  <c:v>0.99787095428849204</c:v>
                </c:pt>
                <c:pt idx="5">
                  <c:v>0.99776273511586255</c:v>
                </c:pt>
                <c:pt idx="6">
                  <c:v>0.99769001983436156</c:v>
                </c:pt>
                <c:pt idx="7">
                  <c:v>0.99765319043478484</c:v>
                </c:pt>
                <c:pt idx="8">
                  <c:v>0.99756046828986922</c:v>
                </c:pt>
                <c:pt idx="9">
                  <c:v>0.99752349079127633</c:v>
                </c:pt>
                <c:pt idx="10">
                  <c:v>0.99747026872269184</c:v>
                </c:pt>
                <c:pt idx="11">
                  <c:v>0.99736927441613354</c:v>
                </c:pt>
                <c:pt idx="12">
                  <c:v>0.99730289818330942</c:v>
                </c:pt>
                <c:pt idx="13">
                  <c:v>0.99723569108738586</c:v>
                </c:pt>
                <c:pt idx="14">
                  <c:v>0.99716413541048798</c:v>
                </c:pt>
                <c:pt idx="15">
                  <c:v>0.99706800281992314</c:v>
                </c:pt>
                <c:pt idx="16">
                  <c:v>0.99684571364215624</c:v>
                </c:pt>
                <c:pt idx="17">
                  <c:v>0.99680352982794429</c:v>
                </c:pt>
                <c:pt idx="18">
                  <c:v>0.99652410242335643</c:v>
                </c:pt>
                <c:pt idx="19">
                  <c:v>0.9963734270147474</c:v>
                </c:pt>
                <c:pt idx="20">
                  <c:v>0.99633014970827061</c:v>
                </c:pt>
                <c:pt idx="21">
                  <c:v>0.99617725793678791</c:v>
                </c:pt>
                <c:pt idx="22">
                  <c:v>0.99593795959128428</c:v>
                </c:pt>
                <c:pt idx="23">
                  <c:v>0.9956590394621414</c:v>
                </c:pt>
                <c:pt idx="24">
                  <c:v>0.99548957639987523</c:v>
                </c:pt>
                <c:pt idx="25">
                  <c:v>0.99530574845889286</c:v>
                </c:pt>
                <c:pt idx="26">
                  <c:v>0.99511818495216353</c:v>
                </c:pt>
                <c:pt idx="27">
                  <c:v>0.994866337059095</c:v>
                </c:pt>
                <c:pt idx="28">
                  <c:v>0.99447126036140343</c:v>
                </c:pt>
                <c:pt idx="29">
                  <c:v>0.99421223188719521</c:v>
                </c:pt>
                <c:pt idx="30">
                  <c:v>0.99391966593946124</c:v>
                </c:pt>
                <c:pt idx="31">
                  <c:v>0.99354193753132214</c:v>
                </c:pt>
                <c:pt idx="32">
                  <c:v>0.99297017242131524</c:v>
                </c:pt>
                <c:pt idx="33">
                  <c:v>0.99274376735442704</c:v>
                </c:pt>
                <c:pt idx="34">
                  <c:v>0.99231798336053689</c:v>
                </c:pt>
                <c:pt idx="35">
                  <c:v>0.99188606219284503</c:v>
                </c:pt>
                <c:pt idx="36">
                  <c:v>0.99118262624702391</c:v>
                </c:pt>
                <c:pt idx="37">
                  <c:v>0.99046596588516056</c:v>
                </c:pt>
                <c:pt idx="38">
                  <c:v>0.99005807577182103</c:v>
                </c:pt>
                <c:pt idx="39">
                  <c:v>0.98950758849769682</c:v>
                </c:pt>
                <c:pt idx="40">
                  <c:v>0.98872279443932543</c:v>
                </c:pt>
                <c:pt idx="41">
                  <c:v>0.98798313181410102</c:v>
                </c:pt>
                <c:pt idx="42">
                  <c:v>0.98709730292414755</c:v>
                </c:pt>
                <c:pt idx="43">
                  <c:v>0.98616581751780452</c:v>
                </c:pt>
                <c:pt idx="44">
                  <c:v>0.98514313993465874</c:v>
                </c:pt>
                <c:pt idx="45">
                  <c:v>0.98410124543946542</c:v>
                </c:pt>
                <c:pt idx="46">
                  <c:v>0.98292577309885987</c:v>
                </c:pt>
                <c:pt idx="47">
                  <c:v>0.98153911239528613</c:v>
                </c:pt>
                <c:pt idx="48">
                  <c:v>0.98001169936426646</c:v>
                </c:pt>
                <c:pt idx="49">
                  <c:v>0.97844106630121741</c:v>
                </c:pt>
                <c:pt idx="50">
                  <c:v>0.97631451169279548</c:v>
                </c:pt>
                <c:pt idx="51">
                  <c:v>0.97418345511404347</c:v>
                </c:pt>
                <c:pt idx="52">
                  <c:v>0.97174026210786602</c:v>
                </c:pt>
                <c:pt idx="53">
                  <c:v>0.96915510004178507</c:v>
                </c:pt>
                <c:pt idx="54">
                  <c:v>0.96646198611884182</c:v>
                </c:pt>
                <c:pt idx="55">
                  <c:v>0.96349938858424233</c:v>
                </c:pt>
                <c:pt idx="56">
                  <c:v>0.96006603802723267</c:v>
                </c:pt>
                <c:pt idx="57">
                  <c:v>0.95635058069725898</c:v>
                </c:pt>
                <c:pt idx="58">
                  <c:v>0.95243253317701715</c:v>
                </c:pt>
                <c:pt idx="59">
                  <c:v>0.94803074747676619</c:v>
                </c:pt>
                <c:pt idx="60">
                  <c:v>0.9429225691368297</c:v>
                </c:pt>
                <c:pt idx="61">
                  <c:v>0.93740970653254885</c:v>
                </c:pt>
                <c:pt idx="62">
                  <c:v>0.93190691933873049</c:v>
                </c:pt>
                <c:pt idx="63">
                  <c:v>0.92538330377254951</c:v>
                </c:pt>
                <c:pt idx="64">
                  <c:v>0.91828517812710708</c:v>
                </c:pt>
                <c:pt idx="65">
                  <c:v>0.91054653052973211</c:v>
                </c:pt>
                <c:pt idx="66">
                  <c:v>0.9026622962897265</c:v>
                </c:pt>
                <c:pt idx="67">
                  <c:v>0.89351063832917887</c:v>
                </c:pt>
                <c:pt idx="68">
                  <c:v>0.88334659556121164</c:v>
                </c:pt>
                <c:pt idx="69">
                  <c:v>0.87131232879270204</c:v>
                </c:pt>
                <c:pt idx="70">
                  <c:v>0.85954321531024802</c:v>
                </c:pt>
                <c:pt idx="71">
                  <c:v>0.84593026224017109</c:v>
                </c:pt>
                <c:pt idx="72">
                  <c:v>0.83065345641472488</c:v>
                </c:pt>
                <c:pt idx="73">
                  <c:v>0.81408955223170854</c:v>
                </c:pt>
                <c:pt idx="74">
                  <c:v>0.79616744877225853</c:v>
                </c:pt>
                <c:pt idx="75">
                  <c:v>0.77643833101763782</c:v>
                </c:pt>
                <c:pt idx="76">
                  <c:v>0.75488501210680126</c:v>
                </c:pt>
                <c:pt idx="77">
                  <c:v>0.73024624975256469</c:v>
                </c:pt>
                <c:pt idx="78">
                  <c:v>0.70442008741460715</c:v>
                </c:pt>
                <c:pt idx="79">
                  <c:v>0.67650895183693871</c:v>
                </c:pt>
                <c:pt idx="80">
                  <c:v>0.64571150884050155</c:v>
                </c:pt>
                <c:pt idx="81">
                  <c:v>0.61160304482413219</c:v>
                </c:pt>
                <c:pt idx="82">
                  <c:v>0.57347825664729346</c:v>
                </c:pt>
                <c:pt idx="83">
                  <c:v>0.53384567201934763</c:v>
                </c:pt>
                <c:pt idx="84">
                  <c:v>0.49171459064382489</c:v>
                </c:pt>
                <c:pt idx="85">
                  <c:v>0.44668716128012448</c:v>
                </c:pt>
                <c:pt idx="86">
                  <c:v>0.39965001878966228</c:v>
                </c:pt>
                <c:pt idx="87">
                  <c:v>0.35124732749830373</c:v>
                </c:pt>
                <c:pt idx="88">
                  <c:v>0.30459073443787971</c:v>
                </c:pt>
                <c:pt idx="89">
                  <c:v>0.25781790962577616</c:v>
                </c:pt>
                <c:pt idx="90">
                  <c:v>0.21082103787451492</c:v>
                </c:pt>
                <c:pt idx="91">
                  <c:v>0.16705220619904976</c:v>
                </c:pt>
                <c:pt idx="92">
                  <c:v>0.12759229630531321</c:v>
                </c:pt>
                <c:pt idx="93">
                  <c:v>9.3523059263875663E-2</c:v>
                </c:pt>
                <c:pt idx="94">
                  <c:v>6.5768794343639442E-2</c:v>
                </c:pt>
                <c:pt idx="95">
                  <c:v>4.3824843786030118E-2</c:v>
                </c:pt>
                <c:pt idx="96">
                  <c:v>2.8042639288226676E-2</c:v>
                </c:pt>
                <c:pt idx="97">
                  <c:v>1.7157584092299557E-2</c:v>
                </c:pt>
                <c:pt idx="98">
                  <c:v>9.6124518093686408E-3</c:v>
                </c:pt>
                <c:pt idx="99">
                  <c:v>5.1203583167551909E-3</c:v>
                </c:pt>
                <c:pt idx="100">
                  <c:v>2.6083028267681516E-3</c:v>
                </c:pt>
                <c:pt idx="101">
                  <c:v>9.8633300171904899E-4</c:v>
                </c:pt>
                <c:pt idx="102">
                  <c:v>4.5594638758710758E-4</c:v>
                </c:pt>
                <c:pt idx="103">
                  <c:v>2.5179128866750718E-4</c:v>
                </c:pt>
                <c:pt idx="104">
                  <c:v>1.4811252274559247E-4</c:v>
                </c:pt>
                <c:pt idx="105">
                  <c:v>5.8187062507197047E-5</c:v>
                </c:pt>
              </c:numCache>
            </c:numRef>
          </c:yVal>
          <c:smooth val="0"/>
          <c:extLst>
            <c:ext xmlns:c16="http://schemas.microsoft.com/office/drawing/2014/chart" uri="{C3380CC4-5D6E-409C-BE32-E72D297353CC}">
              <c16:uniqueId val="{00000003-551C-4EC2-8E6F-3FA701A9907E}"/>
            </c:ext>
          </c:extLst>
        </c:ser>
        <c:ser>
          <c:idx val="1"/>
          <c:order val="5"/>
          <c:tx>
            <c:v>l 2021</c:v>
          </c:tx>
          <c:spPr>
            <a:ln w="12700" cap="rnd">
              <a:solidFill>
                <a:srgbClr val="0070C0"/>
              </a:solidFill>
              <a:round/>
            </a:ln>
            <a:effectLst/>
          </c:spPr>
          <c:marker>
            <c:symbol val="none"/>
          </c:marker>
          <c:xVal>
            <c:numRef>
              <c:f>'Czech data 2021'!$A$7:$A$112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2021'!$M$7:$M$112</c:f>
              <c:numCache>
                <c:formatCode>General</c:formatCode>
                <c:ptCount val="106"/>
                <c:pt idx="0">
                  <c:v>1</c:v>
                </c:pt>
                <c:pt idx="1">
                  <c:v>0.99815208869974237</c:v>
                </c:pt>
                <c:pt idx="2">
                  <c:v>0.99800242107637349</c:v>
                </c:pt>
                <c:pt idx="3">
                  <c:v>0.99794766300143833</c:v>
                </c:pt>
                <c:pt idx="4">
                  <c:v>0.99782189090750917</c:v>
                </c:pt>
                <c:pt idx="5">
                  <c:v>0.99776785430493642</c:v>
                </c:pt>
                <c:pt idx="6">
                  <c:v>0.99767652042350541</c:v>
                </c:pt>
                <c:pt idx="7">
                  <c:v>0.99749159085661387</c:v>
                </c:pt>
                <c:pt idx="8">
                  <c:v>0.99736023085029279</c:v>
                </c:pt>
                <c:pt idx="9">
                  <c:v>0.99730383183248861</c:v>
                </c:pt>
                <c:pt idx="10">
                  <c:v>0.99728520143455401</c:v>
                </c:pt>
                <c:pt idx="11">
                  <c:v>0.99726717158259448</c:v>
                </c:pt>
                <c:pt idx="12">
                  <c:v>0.99712872955141763</c:v>
                </c:pt>
                <c:pt idx="13">
                  <c:v>0.9970604084955893</c:v>
                </c:pt>
                <c:pt idx="14">
                  <c:v>0.99700849358808818</c:v>
                </c:pt>
                <c:pt idx="15">
                  <c:v>0.99691649656909953</c:v>
                </c:pt>
                <c:pt idx="16">
                  <c:v>0.99677972657368608</c:v>
                </c:pt>
                <c:pt idx="17">
                  <c:v>0.99661708991906783</c:v>
                </c:pt>
                <c:pt idx="18">
                  <c:v>0.99646929279967811</c:v>
                </c:pt>
                <c:pt idx="19">
                  <c:v>0.99638402974732931</c:v>
                </c:pt>
                <c:pt idx="20">
                  <c:v>0.99614865501679739</c:v>
                </c:pt>
                <c:pt idx="21">
                  <c:v>0.99588911739336172</c:v>
                </c:pt>
                <c:pt idx="22">
                  <c:v>0.99553955996359922</c:v>
                </c:pt>
                <c:pt idx="23">
                  <c:v>0.99532134516372994</c:v>
                </c:pt>
                <c:pt idx="24">
                  <c:v>0.99508472752424082</c:v>
                </c:pt>
                <c:pt idx="25">
                  <c:v>0.9949141939491204</c:v>
                </c:pt>
                <c:pt idx="26">
                  <c:v>0.99468709643851794</c:v>
                </c:pt>
                <c:pt idx="27">
                  <c:v>0.99447783281037994</c:v>
                </c:pt>
                <c:pt idx="28">
                  <c:v>0.99408457609812928</c:v>
                </c:pt>
                <c:pt idx="29">
                  <c:v>0.99377728565729517</c:v>
                </c:pt>
                <c:pt idx="30">
                  <c:v>0.99343231121453357</c:v>
                </c:pt>
                <c:pt idx="31">
                  <c:v>0.99296181390114802</c:v>
                </c:pt>
                <c:pt idx="32">
                  <c:v>0.99256717309096398</c:v>
                </c:pt>
                <c:pt idx="33">
                  <c:v>0.99189270164163235</c:v>
                </c:pt>
                <c:pt idx="34">
                  <c:v>0.99138707400878257</c:v>
                </c:pt>
                <c:pt idx="35">
                  <c:v>0.99083579020496637</c:v>
                </c:pt>
                <c:pt idx="36">
                  <c:v>0.99030917784138206</c:v>
                </c:pt>
                <c:pt idx="37">
                  <c:v>0.9896587142223594</c:v>
                </c:pt>
                <c:pt idx="38">
                  <c:v>0.98880983926213384</c:v>
                </c:pt>
                <c:pt idx="39">
                  <c:v>0.98807212262858624</c:v>
                </c:pt>
                <c:pt idx="40">
                  <c:v>0.98723287677131399</c:v>
                </c:pt>
                <c:pt idx="41">
                  <c:v>0.98624146093457399</c:v>
                </c:pt>
                <c:pt idx="42">
                  <c:v>0.98535002551393824</c:v>
                </c:pt>
                <c:pt idx="43">
                  <c:v>0.98424822449807781</c:v>
                </c:pt>
                <c:pt idx="44">
                  <c:v>0.98307408483113357</c:v>
                </c:pt>
                <c:pt idx="45">
                  <c:v>0.98169353480770116</c:v>
                </c:pt>
                <c:pt idx="46">
                  <c:v>0.98031511760753554</c:v>
                </c:pt>
                <c:pt idx="47">
                  <c:v>0.97866008173748686</c:v>
                </c:pt>
                <c:pt idx="48">
                  <c:v>0.97676863239697509</c:v>
                </c:pt>
                <c:pt idx="49">
                  <c:v>0.97483898935405822</c:v>
                </c:pt>
                <c:pt idx="50">
                  <c:v>0.9727860484477634</c:v>
                </c:pt>
                <c:pt idx="51">
                  <c:v>0.97042097068220123</c:v>
                </c:pt>
                <c:pt idx="52">
                  <c:v>0.96790793945237452</c:v>
                </c:pt>
                <c:pt idx="53">
                  <c:v>0.96503814332528637</c:v>
                </c:pt>
                <c:pt idx="54">
                  <c:v>0.96195885154491034</c:v>
                </c:pt>
                <c:pt idx="55">
                  <c:v>0.95879233308694267</c:v>
                </c:pt>
                <c:pt idx="56">
                  <c:v>0.95482434354135781</c:v>
                </c:pt>
                <c:pt idx="57">
                  <c:v>0.95066361963516766</c:v>
                </c:pt>
                <c:pt idx="58">
                  <c:v>0.94614177373882424</c:v>
                </c:pt>
                <c:pt idx="59">
                  <c:v>0.94091815875636897</c:v>
                </c:pt>
                <c:pt idx="60">
                  <c:v>0.9355597493641209</c:v>
                </c:pt>
                <c:pt idx="61">
                  <c:v>0.92898606551346563</c:v>
                </c:pt>
                <c:pt idx="62">
                  <c:v>0.92232026557552671</c:v>
                </c:pt>
                <c:pt idx="63">
                  <c:v>0.91470898080786656</c:v>
                </c:pt>
                <c:pt idx="64">
                  <c:v>0.90647239764224596</c:v>
                </c:pt>
                <c:pt idx="65">
                  <c:v>0.8971895801991927</c:v>
                </c:pt>
                <c:pt idx="66">
                  <c:v>0.88715318751163941</c:v>
                </c:pt>
                <c:pt idx="67">
                  <c:v>0.87597797874215133</c:v>
                </c:pt>
                <c:pt idx="68">
                  <c:v>0.8641867526832907</c:v>
                </c:pt>
                <c:pt idx="69">
                  <c:v>0.85144067116163513</c:v>
                </c:pt>
                <c:pt idx="70">
                  <c:v>0.83746108777998785</c:v>
                </c:pt>
                <c:pt idx="71">
                  <c:v>0.82206948993830686</c:v>
                </c:pt>
                <c:pt idx="72">
                  <c:v>0.80567869936136571</c:v>
                </c:pt>
                <c:pt idx="73">
                  <c:v>0.78753460131237285</c:v>
                </c:pt>
                <c:pt idx="74">
                  <c:v>0.76659909968160211</c:v>
                </c:pt>
                <c:pt idx="75">
                  <c:v>0.74465778879839395</c:v>
                </c:pt>
                <c:pt idx="76">
                  <c:v>0.7214153035328229</c:v>
                </c:pt>
                <c:pt idx="77">
                  <c:v>0.6964854761015028</c:v>
                </c:pt>
                <c:pt idx="78">
                  <c:v>0.66837356925363622</c:v>
                </c:pt>
                <c:pt idx="79">
                  <c:v>0.6391571461151262</c:v>
                </c:pt>
                <c:pt idx="80">
                  <c:v>0.60798989503186318</c:v>
                </c:pt>
                <c:pt idx="81">
                  <c:v>0.57480501865368716</c:v>
                </c:pt>
                <c:pt idx="82">
                  <c:v>0.53788443845538991</c:v>
                </c:pt>
                <c:pt idx="83">
                  <c:v>0.49903370513535145</c:v>
                </c:pt>
                <c:pt idx="84">
                  <c:v>0.46079532276972612</c:v>
                </c:pt>
                <c:pt idx="85">
                  <c:v>0.41889463123411241</c:v>
                </c:pt>
                <c:pt idx="86">
                  <c:v>0.37602404082362595</c:v>
                </c:pt>
                <c:pt idx="87">
                  <c:v>0.33074365894434116</c:v>
                </c:pt>
                <c:pt idx="88">
                  <c:v>0.28552829679845804</c:v>
                </c:pt>
                <c:pt idx="89">
                  <c:v>0.23997275187764922</c:v>
                </c:pt>
                <c:pt idx="90">
                  <c:v>0.19699702221313392</c:v>
                </c:pt>
                <c:pt idx="91">
                  <c:v>0.15727334283682298</c:v>
                </c:pt>
                <c:pt idx="92">
                  <c:v>0.12240124071586418</c:v>
                </c:pt>
                <c:pt idx="93">
                  <c:v>9.1273054566155865E-2</c:v>
                </c:pt>
                <c:pt idx="94">
                  <c:v>6.4107101837250186E-2</c:v>
                </c:pt>
                <c:pt idx="95">
                  <c:v>4.328825433751652E-2</c:v>
                </c:pt>
                <c:pt idx="96">
                  <c:v>2.7911276614356516E-2</c:v>
                </c:pt>
                <c:pt idx="97">
                  <c:v>1.7349887546617929E-2</c:v>
                </c:pt>
                <c:pt idx="98">
                  <c:v>1.0395788597905581E-2</c:v>
                </c:pt>
                <c:pt idx="99">
                  <c:v>5.5488775152807918E-3</c:v>
                </c:pt>
                <c:pt idx="100">
                  <c:v>3.0902680382824729E-3</c:v>
                </c:pt>
                <c:pt idx="101">
                  <c:v>1.6264568622539333E-3</c:v>
                </c:pt>
                <c:pt idx="102">
                  <c:v>5.6124215669325862E-4</c:v>
                </c:pt>
                <c:pt idx="103">
                  <c:v>2.1661977977634542E-4</c:v>
                </c:pt>
                <c:pt idx="104">
                  <c:v>9.627545767837573E-5</c:v>
                </c:pt>
                <c:pt idx="105">
                  <c:v>5.0671293514934603E-5</c:v>
                </c:pt>
              </c:numCache>
            </c:numRef>
          </c:yVal>
          <c:smooth val="0"/>
          <c:extLst>
            <c:ext xmlns:c16="http://schemas.microsoft.com/office/drawing/2014/chart" uri="{C3380CC4-5D6E-409C-BE32-E72D297353CC}">
              <c16:uniqueId val="{00000001-551C-4EC2-8E6F-3FA701A9907E}"/>
            </c:ext>
          </c:extLst>
        </c:ser>
        <c:dLbls>
          <c:showLegendKey val="0"/>
          <c:showVal val="0"/>
          <c:showCatName val="0"/>
          <c:showSerName val="0"/>
          <c:showPercent val="0"/>
          <c:showBubbleSize val="0"/>
        </c:dLbls>
        <c:axId val="851969008"/>
        <c:axId val="838707152"/>
      </c:scatterChart>
      <c:valAx>
        <c:axId val="500127152"/>
        <c:scaling>
          <c:orientation val="minMax"/>
          <c:max val="105"/>
          <c:min val="0"/>
        </c:scaling>
        <c:delete val="0"/>
        <c:axPos val="b"/>
        <c:majorGridlines>
          <c:spPr>
            <a:ln w="9525" cap="flat" cmpd="sng" algn="ctr">
              <a:solidFill>
                <a:schemeClr val="bg1">
                  <a:lumMod val="50000"/>
                </a:schemeClr>
              </a:solidFill>
              <a:round/>
            </a:ln>
            <a:effectLst/>
          </c:spPr>
        </c:majorGridlines>
        <c:minorGridlines>
          <c:spPr>
            <a:ln w="9525" cap="flat" cmpd="sng" algn="ctr">
              <a:solidFill>
                <a:schemeClr val="bg1">
                  <a:lumMod val="8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127480"/>
        <c:crosses val="autoZero"/>
        <c:crossBetween val="midCat"/>
        <c:majorUnit val="82.36"/>
        <c:minorUnit val="20"/>
      </c:valAx>
      <c:valAx>
        <c:axId val="50012748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l,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127152"/>
        <c:crosses val="autoZero"/>
        <c:crossBetween val="midCat"/>
      </c:valAx>
      <c:valAx>
        <c:axId val="838707152"/>
        <c:scaling>
          <c:orientation val="minMax"/>
          <c:max val="1"/>
        </c:scaling>
        <c:delete val="0"/>
        <c:axPos val="r"/>
        <c:numFmt formatCode="0.00000" sourceLinked="1"/>
        <c:majorTickMark val="out"/>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969008"/>
        <c:crosses val="max"/>
        <c:crossBetween val="midCat"/>
      </c:valAx>
      <c:valAx>
        <c:axId val="851969008"/>
        <c:scaling>
          <c:orientation val="minMax"/>
          <c:max val="105"/>
          <c:min val="0"/>
        </c:scaling>
        <c:delete val="0"/>
        <c:axPos val="t"/>
        <c:numFmt formatCode="General" sourceLinked="1"/>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707152"/>
        <c:crosses val="max"/>
        <c:crossBetween val="midCat"/>
      </c:valAx>
      <c:spPr>
        <a:noFill/>
        <a:ln>
          <a:noFill/>
        </a:ln>
        <a:effectLst/>
      </c:spPr>
    </c:plotArea>
    <c:legend>
      <c:legendPos val="b"/>
      <c:legendEntry>
        <c:idx val="3"/>
        <c:delete val="1"/>
      </c:legendEntry>
      <c:legendEntry>
        <c:idx val="4"/>
        <c:delete val="1"/>
      </c:legendEntry>
      <c:legendEntry>
        <c:idx val="5"/>
        <c:delete val="1"/>
      </c:legendEntry>
      <c:layout>
        <c:manualLayout>
          <c:xMode val="edge"/>
          <c:yMode val="edge"/>
          <c:x val="0.1372205551669938"/>
          <c:y val="0.606922565351523"/>
          <c:w val="0.59906796806649176"/>
          <c:h val="5.01117093102783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2883947125778"/>
          <c:y val="4.793028322440087E-2"/>
          <c:w val="0.74505397777066662"/>
          <c:h val="0.82449487931655585"/>
        </c:manualLayout>
      </c:layout>
      <c:scatterChart>
        <c:scatterStyle val="lineMarker"/>
        <c:varyColors val="0"/>
        <c:ser>
          <c:idx val="6"/>
          <c:order val="0"/>
          <c:tx>
            <c:strRef>
              <c:f>'Czech data 2019'!$K$6</c:f>
              <c:strCache>
                <c:ptCount val="1"/>
                <c:pt idx="0">
                  <c:v>m</c:v>
                </c:pt>
              </c:strCache>
            </c:strRef>
          </c:tx>
          <c:spPr>
            <a:ln w="19050" cap="rnd">
              <a:solidFill>
                <a:schemeClr val="tx1"/>
              </a:solidFill>
              <a:round/>
            </a:ln>
            <a:effectLst/>
          </c:spPr>
          <c:marker>
            <c:symbol val="none"/>
          </c:marker>
          <c:xVal>
            <c:numRef>
              <c:f>'Czech data 2019'!$A$7:$A$112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2019'!$K$7:$K$112</c:f>
              <c:numCache>
                <c:formatCode>0.000000</c:formatCode>
                <c:ptCount val="106"/>
                <c:pt idx="0">
                  <c:v>2.2307259834237112E-3</c:v>
                </c:pt>
                <c:pt idx="1">
                  <c:v>2.320682637723589E-4</c:v>
                </c:pt>
                <c:pt idx="2">
                  <c:v>8.9636256072856354E-5</c:v>
                </c:pt>
                <c:pt idx="3">
                  <c:v>1.0871337718106213E-4</c:v>
                </c:pt>
                <c:pt idx="4">
                  <c:v>9.1310858687315092E-5</c:v>
                </c:pt>
                <c:pt idx="5">
                  <c:v>9.2570307148279117E-5</c:v>
                </c:pt>
                <c:pt idx="6">
                  <c:v>1.3039509714434736E-4</c:v>
                </c:pt>
                <c:pt idx="7">
                  <c:v>5.5729969720049785E-5</c:v>
                </c:pt>
                <c:pt idx="8">
                  <c:v>1.2473493825620557E-4</c:v>
                </c:pt>
                <c:pt idx="9">
                  <c:v>5.0732235262285654E-5</c:v>
                </c:pt>
                <c:pt idx="10">
                  <c:v>5.0011669389524224E-5</c:v>
                </c:pt>
                <c:pt idx="11">
                  <c:v>6.7493461570910317E-5</c:v>
                </c:pt>
                <c:pt idx="12">
                  <c:v>8.9844030762596127E-5</c:v>
                </c:pt>
                <c:pt idx="13">
                  <c:v>1.1595547309833024E-4</c:v>
                </c:pt>
                <c:pt idx="14">
                  <c:v>1.2194874087925042E-4</c:v>
                </c:pt>
                <c:pt idx="15">
                  <c:v>1.2733446519524617E-4</c:v>
                </c:pt>
                <c:pt idx="16">
                  <c:v>2.171835635479107E-4</c:v>
                </c:pt>
                <c:pt idx="17">
                  <c:v>1.3146074801165619E-4</c:v>
                </c:pt>
                <c:pt idx="18">
                  <c:v>3.2996766316900942E-4</c:v>
                </c:pt>
                <c:pt idx="19">
                  <c:v>2.2101889711570338E-4</c:v>
                </c:pt>
                <c:pt idx="20">
                  <c:v>2.4200822827976151E-4</c:v>
                </c:pt>
                <c:pt idx="21">
                  <c:v>2.6063725809604484E-4</c:v>
                </c:pt>
                <c:pt idx="22">
                  <c:v>2.148966347187003E-4</c:v>
                </c:pt>
                <c:pt idx="23">
                  <c:v>2.0743014789769546E-4</c:v>
                </c:pt>
                <c:pt idx="24">
                  <c:v>3.2437795756373072E-4</c:v>
                </c:pt>
                <c:pt idx="25">
                  <c:v>3.0691060376135995E-4</c:v>
                </c:pt>
                <c:pt idx="26">
                  <c:v>3.048927259014394E-4</c:v>
                </c:pt>
                <c:pt idx="27">
                  <c:v>2.6313345509704981E-4</c:v>
                </c:pt>
                <c:pt idx="28">
                  <c:v>3.1195686082267481E-4</c:v>
                </c:pt>
                <c:pt idx="29">
                  <c:v>2.8015747799289283E-4</c:v>
                </c:pt>
                <c:pt idx="30">
                  <c:v>3.0457736265011311E-4</c:v>
                </c:pt>
                <c:pt idx="31">
                  <c:v>3.1564297909582632E-4</c:v>
                </c:pt>
                <c:pt idx="32">
                  <c:v>4.4612661361117904E-4</c:v>
                </c:pt>
                <c:pt idx="33">
                  <c:v>3.9550257076670999E-4</c:v>
                </c:pt>
                <c:pt idx="34">
                  <c:v>3.6331116203677826E-4</c:v>
                </c:pt>
                <c:pt idx="35">
                  <c:v>5.5851100964827765E-4</c:v>
                </c:pt>
                <c:pt idx="36">
                  <c:v>3.7230081906180194E-4</c:v>
                </c:pt>
                <c:pt idx="37">
                  <c:v>6.5327453862485708E-4</c:v>
                </c:pt>
                <c:pt idx="38">
                  <c:v>7.9572430805140376E-4</c:v>
                </c:pt>
                <c:pt idx="39">
                  <c:v>7.3807092861624007E-4</c:v>
                </c:pt>
                <c:pt idx="40">
                  <c:v>8.2969381993339402E-4</c:v>
                </c:pt>
                <c:pt idx="41">
                  <c:v>6.7547790061468489E-4</c:v>
                </c:pt>
                <c:pt idx="42">
                  <c:v>9.1745147455453858E-4</c:v>
                </c:pt>
                <c:pt idx="43">
                  <c:v>1.0923524513037929E-3</c:v>
                </c:pt>
                <c:pt idx="44">
                  <c:v>1.0787832179782963E-3</c:v>
                </c:pt>
                <c:pt idx="45">
                  <c:v>1.1261758600892109E-3</c:v>
                </c:pt>
                <c:pt idx="46">
                  <c:v>1.3543963946687123E-3</c:v>
                </c:pt>
                <c:pt idx="47">
                  <c:v>1.5530964861192001E-3</c:v>
                </c:pt>
                <c:pt idx="48">
                  <c:v>1.4820051938163673E-3</c:v>
                </c:pt>
                <c:pt idx="49">
                  <c:v>1.9427663858872912E-3</c:v>
                </c:pt>
                <c:pt idx="50">
                  <c:v>1.8101158770901645E-3</c:v>
                </c:pt>
                <c:pt idx="51">
                  <c:v>2.2346198865968413E-3</c:v>
                </c:pt>
                <c:pt idx="52">
                  <c:v>2.4605259185460256E-3</c:v>
                </c:pt>
                <c:pt idx="53">
                  <c:v>2.4593543826578698E-3</c:v>
                </c:pt>
                <c:pt idx="54">
                  <c:v>2.7622352857851122E-3</c:v>
                </c:pt>
                <c:pt idx="55">
                  <c:v>3.8189991685573764E-3</c:v>
                </c:pt>
                <c:pt idx="56">
                  <c:v>3.2856561515621939E-3</c:v>
                </c:pt>
                <c:pt idx="57">
                  <c:v>3.8337011323915531E-3</c:v>
                </c:pt>
                <c:pt idx="58">
                  <c:v>4.688093233628815E-3</c:v>
                </c:pt>
                <c:pt idx="59">
                  <c:v>4.7096025431853736E-3</c:v>
                </c:pt>
                <c:pt idx="60">
                  <c:v>5.6638886641314024E-3</c:v>
                </c:pt>
                <c:pt idx="61">
                  <c:v>5.8635634269603946E-3</c:v>
                </c:pt>
                <c:pt idx="62">
                  <c:v>7.1053268592746587E-3</c:v>
                </c:pt>
                <c:pt idx="63">
                  <c:v>7.8225043149045149E-3</c:v>
                </c:pt>
                <c:pt idx="64">
                  <c:v>8.2124735583237705E-3</c:v>
                </c:pt>
                <c:pt idx="65">
                  <c:v>8.7854798223595282E-3</c:v>
                </c:pt>
                <c:pt idx="66">
                  <c:v>9.5255015579729947E-3</c:v>
                </c:pt>
                <c:pt idx="67">
                  <c:v>1.0533432492732068E-2</c:v>
                </c:pt>
                <c:pt idx="68">
                  <c:v>1.1976211634424772E-2</c:v>
                </c:pt>
                <c:pt idx="69">
                  <c:v>1.2647887323943662E-2</c:v>
                </c:pt>
                <c:pt idx="70">
                  <c:v>1.4578251744284985E-2</c:v>
                </c:pt>
                <c:pt idx="71">
                  <c:v>1.6149360812177115E-2</c:v>
                </c:pt>
                <c:pt idx="72">
                  <c:v>1.8255606381791811E-2</c:v>
                </c:pt>
                <c:pt idx="73">
                  <c:v>2.004666444455026E-2</c:v>
                </c:pt>
                <c:pt idx="74">
                  <c:v>2.1788566291184093E-2</c:v>
                </c:pt>
                <c:pt idx="75">
                  <c:v>2.550983899821109E-2</c:v>
                </c:pt>
                <c:pt idx="76">
                  <c:v>2.8009382453235566E-2</c:v>
                </c:pt>
                <c:pt idx="77">
                  <c:v>3.1077287481358015E-2</c:v>
                </c:pt>
                <c:pt idx="78">
                  <c:v>3.6052202283849921E-2</c:v>
                </c:pt>
                <c:pt idx="79">
                  <c:v>4.1617306206541332E-2</c:v>
                </c:pt>
                <c:pt idx="80">
                  <c:v>4.3325798411870398E-2</c:v>
                </c:pt>
                <c:pt idx="81">
                  <c:v>5.4403567447045706E-2</c:v>
                </c:pt>
                <c:pt idx="82">
                  <c:v>5.878066553315521E-2</c:v>
                </c:pt>
                <c:pt idx="83">
                  <c:v>6.9226186043047588E-2</c:v>
                </c:pt>
                <c:pt idx="84">
                  <c:v>7.7195636595270317E-2</c:v>
                </c:pt>
                <c:pt idx="85">
                  <c:v>9.0200445434298435E-2</c:v>
                </c:pt>
                <c:pt idx="86">
                  <c:v>0.10422236563105006</c:v>
                </c:pt>
                <c:pt idx="87">
                  <c:v>0.12472024415055952</c:v>
                </c:pt>
                <c:pt idx="88">
                  <c:v>0.13915107996988824</c:v>
                </c:pt>
                <c:pt idx="89">
                  <c:v>0.15630403209073934</c:v>
                </c:pt>
                <c:pt idx="90">
                  <c:v>0.18055674518201284</c:v>
                </c:pt>
                <c:pt idx="91">
                  <c:v>0.20029784065524944</c:v>
                </c:pt>
                <c:pt idx="92">
                  <c:v>0.23045379989065062</c:v>
                </c:pt>
                <c:pt idx="93">
                  <c:v>0.25918623409213121</c:v>
                </c:pt>
                <c:pt idx="94">
                  <c:v>0.28897429738169589</c:v>
                </c:pt>
                <c:pt idx="95">
                  <c:v>0.31676819493427383</c:v>
                </c:pt>
                <c:pt idx="96">
                  <c:v>0.33995381062355656</c:v>
                </c:pt>
                <c:pt idx="97">
                  <c:v>0.37906137184115524</c:v>
                </c:pt>
                <c:pt idx="98">
                  <c:v>0.37926829268292683</c:v>
                </c:pt>
                <c:pt idx="99">
                  <c:v>0.46875</c:v>
                </c:pt>
                <c:pt idx="100">
                  <c:v>0.45882352941176469</c:v>
                </c:pt>
                <c:pt idx="101">
                  <c:v>0.40952380952380951</c:v>
                </c:pt>
                <c:pt idx="102">
                  <c:v>0.36249999999999999</c:v>
                </c:pt>
                <c:pt idx="103">
                  <c:v>0.48076923076923078</c:v>
                </c:pt>
                <c:pt idx="104">
                  <c:v>0.33333333333333331</c:v>
                </c:pt>
                <c:pt idx="105">
                  <c:v>0.36</c:v>
                </c:pt>
              </c:numCache>
            </c:numRef>
          </c:yVal>
          <c:smooth val="0"/>
          <c:extLst>
            <c:ext xmlns:c16="http://schemas.microsoft.com/office/drawing/2014/chart" uri="{C3380CC4-5D6E-409C-BE32-E72D297353CC}">
              <c16:uniqueId val="{00000000-B963-4EF9-B287-9A8C99635E0B}"/>
            </c:ext>
          </c:extLst>
        </c:ser>
        <c:ser>
          <c:idx val="7"/>
          <c:order val="1"/>
          <c:tx>
            <c:strRef>
              <c:f>'Czech data 2019'!$E$6</c:f>
              <c:strCache>
                <c:ptCount val="1"/>
                <c:pt idx="0">
                  <c:v>qx</c:v>
                </c:pt>
              </c:strCache>
            </c:strRef>
          </c:tx>
          <c:spPr>
            <a:ln w="19050" cap="rnd">
              <a:solidFill>
                <a:srgbClr val="00B050"/>
              </a:solidFill>
              <a:round/>
            </a:ln>
            <a:effectLst/>
          </c:spPr>
          <c:marker>
            <c:symbol val="none"/>
          </c:marker>
          <c:xVal>
            <c:numRef>
              <c:f>'Czech data 2019'!$A$7:$A$112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2019'!$E$7:$E$112</c:f>
              <c:numCache>
                <c:formatCode>0.000000</c:formatCode>
                <c:ptCount val="106"/>
                <c:pt idx="0">
                  <c:v>2.2264050999999999E-3</c:v>
                </c:pt>
                <c:pt idx="1">
                  <c:v>2.4677299999999999E-4</c:v>
                </c:pt>
                <c:pt idx="2">
                  <c:v>1.0754E-4</c:v>
                </c:pt>
                <c:pt idx="3">
                  <c:v>9.1802E-5</c:v>
                </c:pt>
                <c:pt idx="4">
                  <c:v>9.3148300000000004E-5</c:v>
                </c:pt>
                <c:pt idx="5">
                  <c:v>9.7881900000000002E-5</c:v>
                </c:pt>
                <c:pt idx="6">
                  <c:v>9.6795700000000006E-5</c:v>
                </c:pt>
                <c:pt idx="7">
                  <c:v>8.7925999999999998E-5</c:v>
                </c:pt>
                <c:pt idx="8">
                  <c:v>7.8244799999999993E-5</c:v>
                </c:pt>
                <c:pt idx="9">
                  <c:v>7.2973199999999994E-5</c:v>
                </c:pt>
                <c:pt idx="10">
                  <c:v>7.3244299999999999E-5</c:v>
                </c:pt>
                <c:pt idx="11">
                  <c:v>7.8559600000000006E-5</c:v>
                </c:pt>
                <c:pt idx="12">
                  <c:v>8.9221000000000005E-5</c:v>
                </c:pt>
                <c:pt idx="13">
                  <c:v>1.052975E-4</c:v>
                </c:pt>
                <c:pt idx="14">
                  <c:v>1.260736E-4</c:v>
                </c:pt>
                <c:pt idx="15">
                  <c:v>1.4978389999999999E-4</c:v>
                </c:pt>
                <c:pt idx="16">
                  <c:v>1.745781E-4</c:v>
                </c:pt>
                <c:pt idx="17">
                  <c:v>1.9809600000000001E-4</c:v>
                </c:pt>
                <c:pt idx="18">
                  <c:v>2.1776280000000001E-4</c:v>
                </c:pt>
                <c:pt idx="19">
                  <c:v>2.3297690000000001E-4</c:v>
                </c:pt>
                <c:pt idx="20">
                  <c:v>2.4421300000000001E-4</c:v>
                </c:pt>
                <c:pt idx="21">
                  <c:v>2.5240540000000001E-4</c:v>
                </c:pt>
                <c:pt idx="22">
                  <c:v>2.5864079999999998E-4</c:v>
                </c:pt>
                <c:pt idx="23">
                  <c:v>2.6417589999999999E-4</c:v>
                </c:pt>
                <c:pt idx="24">
                  <c:v>2.6983790000000002E-4</c:v>
                </c:pt>
                <c:pt idx="25">
                  <c:v>2.7568459999999999E-4</c:v>
                </c:pt>
                <c:pt idx="26">
                  <c:v>2.8173599999999999E-4</c:v>
                </c:pt>
                <c:pt idx="27">
                  <c:v>2.8858079999999998E-4</c:v>
                </c:pt>
                <c:pt idx="28">
                  <c:v>2.9743199999999998E-4</c:v>
                </c:pt>
                <c:pt idx="29">
                  <c:v>3.096277E-4</c:v>
                </c:pt>
                <c:pt idx="30">
                  <c:v>3.25948E-4</c:v>
                </c:pt>
                <c:pt idx="31">
                  <c:v>3.4683730000000001E-4</c:v>
                </c:pt>
                <c:pt idx="32">
                  <c:v>3.7285310000000001E-4</c:v>
                </c:pt>
                <c:pt idx="33">
                  <c:v>4.044888E-4</c:v>
                </c:pt>
                <c:pt idx="34">
                  <c:v>4.4223500000000002E-4</c:v>
                </c:pt>
                <c:pt idx="35">
                  <c:v>4.86448E-4</c:v>
                </c:pt>
                <c:pt idx="36">
                  <c:v>5.3657689999999996E-4</c:v>
                </c:pt>
                <c:pt idx="37">
                  <c:v>5.9133959999999996E-4</c:v>
                </c:pt>
                <c:pt idx="38">
                  <c:v>6.4938959999999999E-4</c:v>
                </c:pt>
                <c:pt idx="39">
                  <c:v>7.1072690000000005E-4</c:v>
                </c:pt>
                <c:pt idx="40">
                  <c:v>7.7570280000000002E-4</c:v>
                </c:pt>
                <c:pt idx="41">
                  <c:v>8.4514029999999997E-4</c:v>
                </c:pt>
                <c:pt idx="42">
                  <c:v>9.2078139999999999E-4</c:v>
                </c:pt>
                <c:pt idx="43">
                  <c:v>1.0049572E-3</c:v>
                </c:pt>
                <c:pt idx="44">
                  <c:v>1.0996457E-3</c:v>
                </c:pt>
                <c:pt idx="45">
                  <c:v>1.2060057E-3</c:v>
                </c:pt>
                <c:pt idx="46">
                  <c:v>1.3252165000000001E-3</c:v>
                </c:pt>
                <c:pt idx="47">
                  <c:v>1.4584187E-3</c:v>
                </c:pt>
                <c:pt idx="48">
                  <c:v>1.6066754E-3</c:v>
                </c:pt>
                <c:pt idx="49">
                  <c:v>1.7711005E-3</c:v>
                </c:pt>
                <c:pt idx="50">
                  <c:v>1.9537358000000001E-3</c:v>
                </c:pt>
                <c:pt idx="51">
                  <c:v>2.1574605000000001E-3</c:v>
                </c:pt>
                <c:pt idx="52">
                  <c:v>2.3855777000000001E-3</c:v>
                </c:pt>
                <c:pt idx="53">
                  <c:v>2.6411592999999998E-3</c:v>
                </c:pt>
                <c:pt idx="54">
                  <c:v>2.9273687999999999E-3</c:v>
                </c:pt>
                <c:pt idx="55">
                  <c:v>3.2478406999999999E-3</c:v>
                </c:pt>
                <c:pt idx="56">
                  <c:v>3.6071643E-3</c:v>
                </c:pt>
                <c:pt idx="57">
                  <c:v>4.0107221E-3</c:v>
                </c:pt>
                <c:pt idx="58">
                  <c:v>4.4631951999999997E-3</c:v>
                </c:pt>
                <c:pt idx="59">
                  <c:v>4.9660724999999999E-3</c:v>
                </c:pt>
                <c:pt idx="60">
                  <c:v>5.5190346999999997E-3</c:v>
                </c:pt>
                <c:pt idx="61">
                  <c:v>6.1187995E-3</c:v>
                </c:pt>
                <c:pt idx="62">
                  <c:v>6.7577306000000002E-3</c:v>
                </c:pt>
                <c:pt idx="63">
                  <c:v>7.4249066000000004E-3</c:v>
                </c:pt>
                <c:pt idx="64">
                  <c:v>8.1227886999999995E-3</c:v>
                </c:pt>
                <c:pt idx="65">
                  <c:v>8.8724696999999998E-3</c:v>
                </c:pt>
                <c:pt idx="66">
                  <c:v>9.7026110999999995E-3</c:v>
                </c:pt>
                <c:pt idx="67">
                  <c:v>1.06395159E-2</c:v>
                </c:pt>
                <c:pt idx="68">
                  <c:v>1.1709532200000001E-2</c:v>
                </c:pt>
                <c:pt idx="69">
                  <c:v>1.29428796E-2</c:v>
                </c:pt>
                <c:pt idx="70">
                  <c:v>1.43571454E-2</c:v>
                </c:pt>
                <c:pt idx="71">
                  <c:v>1.5962138599999998E-2</c:v>
                </c:pt>
                <c:pt idx="72">
                  <c:v>1.7755000900000002E-2</c:v>
                </c:pt>
                <c:pt idx="73">
                  <c:v>1.9767286799999999E-2</c:v>
                </c:pt>
                <c:pt idx="74">
                  <c:v>2.20525622E-2</c:v>
                </c:pt>
                <c:pt idx="75">
                  <c:v>2.4673186999999999E-2</c:v>
                </c:pt>
                <c:pt idx="76">
                  <c:v>2.7700576500000001E-2</c:v>
                </c:pt>
                <c:pt idx="77">
                  <c:v>3.1214871700000001E-2</c:v>
                </c:pt>
                <c:pt idx="78">
                  <c:v>3.5303215899999997E-2</c:v>
                </c:pt>
                <c:pt idx="79">
                  <c:v>4.0057755399999999E-2</c:v>
                </c:pt>
                <c:pt idx="80">
                  <c:v>4.5573522700000001E-2</c:v>
                </c:pt>
                <c:pt idx="81">
                  <c:v>5.1943056299999998E-2</c:v>
                </c:pt>
                <c:pt idx="82">
                  <c:v>5.9135189499999997E-2</c:v>
                </c:pt>
                <c:pt idx="83">
                  <c:v>6.7332619999999996E-2</c:v>
                </c:pt>
                <c:pt idx="84">
                  <c:v>7.66398264E-2</c:v>
                </c:pt>
                <c:pt idx="85">
                  <c:v>8.7160796700000001E-2</c:v>
                </c:pt>
                <c:pt idx="86">
                  <c:v>9.8995006299999994E-2</c:v>
                </c:pt>
                <c:pt idx="87">
                  <c:v>0.1122323772</c:v>
                </c:pt>
                <c:pt idx="88">
                  <c:v>0.1269472693</c:v>
                </c:pt>
                <c:pt idx="89">
                  <c:v>0.14319168769999999</c:v>
                </c:pt>
                <c:pt idx="90">
                  <c:v>0.1609880605</c:v>
                </c:pt>
                <c:pt idx="91">
                  <c:v>0.18032212810000001</c:v>
                </c:pt>
                <c:pt idx="92">
                  <c:v>0.20113666080000001</c:v>
                </c:pt>
                <c:pt idx="93">
                  <c:v>0.22332684629999999</c:v>
                </c:pt>
                <c:pt idx="94">
                  <c:v>0.24673820769999999</c:v>
                </c:pt>
                <c:pt idx="95">
                  <c:v>0.27116778879999998</c:v>
                </c:pt>
                <c:pt idx="96">
                  <c:v>0.29636905949999998</c:v>
                </c:pt>
                <c:pt idx="97">
                  <c:v>0.3220605587</c:v>
                </c:pt>
                <c:pt idx="98">
                  <c:v>0.34793778199999997</c:v>
                </c:pt>
                <c:pt idx="99">
                  <c:v>0.37368732199999999</c:v>
                </c:pt>
                <c:pt idx="100">
                  <c:v>0.39900190229999999</c:v>
                </c:pt>
                <c:pt idx="101">
                  <c:v>0.42359479449999998</c:v>
                </c:pt>
                <c:pt idx="102">
                  <c:v>0.44721221329999999</c:v>
                </c:pt>
                <c:pt idx="103">
                  <c:v>0.46964261540000002</c:v>
                </c:pt>
                <c:pt idx="104">
                  <c:v>0.49072231379999998</c:v>
                </c:pt>
                <c:pt idx="105">
                  <c:v>1</c:v>
                </c:pt>
              </c:numCache>
            </c:numRef>
          </c:yVal>
          <c:smooth val="0"/>
          <c:extLst>
            <c:ext xmlns:c16="http://schemas.microsoft.com/office/drawing/2014/chart" uri="{C3380CC4-5D6E-409C-BE32-E72D297353CC}">
              <c16:uniqueId val="{00000001-B963-4EF9-B287-9A8C99635E0B}"/>
            </c:ext>
          </c:extLst>
        </c:ser>
        <c:ser>
          <c:idx val="10"/>
          <c:order val="2"/>
          <c:tx>
            <c:strRef>
              <c:f>'Czech data 2019'!$D$6</c:f>
              <c:strCache>
                <c:ptCount val="1"/>
                <c:pt idx="0">
                  <c:v>mx</c:v>
                </c:pt>
              </c:strCache>
            </c:strRef>
          </c:tx>
          <c:spPr>
            <a:ln w="19050" cap="rnd">
              <a:solidFill>
                <a:srgbClr val="0070C0"/>
              </a:solidFill>
              <a:round/>
            </a:ln>
            <a:effectLst/>
          </c:spPr>
          <c:marker>
            <c:symbol val="none"/>
          </c:marker>
          <c:xVal>
            <c:numRef>
              <c:f>'Czech data 2019'!$A$7:$A$112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2019'!$D$7:$D$112</c:f>
              <c:numCache>
                <c:formatCode>0.000000</c:formatCode>
                <c:ptCount val="106"/>
                <c:pt idx="0">
                  <c:v>2.2307260000000001E-3</c:v>
                </c:pt>
                <c:pt idx="1">
                  <c:v>2.4680349999999998E-4</c:v>
                </c:pt>
                <c:pt idx="2">
                  <c:v>1.075458E-4</c:v>
                </c:pt>
                <c:pt idx="3">
                  <c:v>9.1806199999999995E-5</c:v>
                </c:pt>
                <c:pt idx="4">
                  <c:v>9.31527E-5</c:v>
                </c:pt>
                <c:pt idx="5">
                  <c:v>9.7886699999999999E-5</c:v>
                </c:pt>
                <c:pt idx="6">
                  <c:v>9.6800399999999996E-5</c:v>
                </c:pt>
                <c:pt idx="7">
                  <c:v>8.7929800000000006E-5</c:v>
                </c:pt>
                <c:pt idx="8">
                  <c:v>7.8247899999999993E-5</c:v>
                </c:pt>
                <c:pt idx="9">
                  <c:v>7.2975899999999994E-5</c:v>
                </c:pt>
                <c:pt idx="10">
                  <c:v>7.3246999999999999E-5</c:v>
                </c:pt>
                <c:pt idx="11">
                  <c:v>7.8562700000000006E-5</c:v>
                </c:pt>
                <c:pt idx="12">
                  <c:v>8.9224899999999993E-5</c:v>
                </c:pt>
                <c:pt idx="13">
                  <c:v>1.05303E-4</c:v>
                </c:pt>
                <c:pt idx="14">
                  <c:v>1.2608150000000001E-4</c:v>
                </c:pt>
                <c:pt idx="15">
                  <c:v>1.497952E-4</c:v>
                </c:pt>
                <c:pt idx="16">
                  <c:v>1.7459330000000001E-4</c:v>
                </c:pt>
                <c:pt idx="17">
                  <c:v>1.981156E-4</c:v>
                </c:pt>
                <c:pt idx="18">
                  <c:v>2.1778650000000001E-4</c:v>
                </c:pt>
                <c:pt idx="19">
                  <c:v>2.3300409999999999E-4</c:v>
                </c:pt>
                <c:pt idx="20">
                  <c:v>2.4424290000000002E-4</c:v>
                </c:pt>
                <c:pt idx="21">
                  <c:v>2.5243720000000001E-4</c:v>
                </c:pt>
                <c:pt idx="22">
                  <c:v>2.5867419999999998E-4</c:v>
                </c:pt>
                <c:pt idx="23">
                  <c:v>2.6421080000000002E-4</c:v>
                </c:pt>
                <c:pt idx="24">
                  <c:v>2.698744E-4</c:v>
                </c:pt>
                <c:pt idx="25">
                  <c:v>2.7572259999999999E-4</c:v>
                </c:pt>
                <c:pt idx="26">
                  <c:v>2.8177570000000003E-4</c:v>
                </c:pt>
                <c:pt idx="27">
                  <c:v>2.886225E-4</c:v>
                </c:pt>
                <c:pt idx="28">
                  <c:v>2.9747630000000002E-4</c:v>
                </c:pt>
                <c:pt idx="29">
                  <c:v>3.096757E-4</c:v>
                </c:pt>
                <c:pt idx="30">
                  <c:v>3.2600110000000001E-4</c:v>
                </c:pt>
                <c:pt idx="31">
                  <c:v>3.4689740000000001E-4</c:v>
                </c:pt>
                <c:pt idx="32">
                  <c:v>3.7292260000000002E-4</c:v>
                </c:pt>
                <c:pt idx="33">
                  <c:v>4.0457060000000003E-4</c:v>
                </c:pt>
                <c:pt idx="34">
                  <c:v>4.4233279999999998E-4</c:v>
                </c:pt>
                <c:pt idx="35">
                  <c:v>4.8656630000000001E-4</c:v>
                </c:pt>
                <c:pt idx="36">
                  <c:v>5.3672089999999995E-4</c:v>
                </c:pt>
                <c:pt idx="37">
                  <c:v>5.9151449999999997E-4</c:v>
                </c:pt>
                <c:pt idx="38">
                  <c:v>6.4960050000000002E-4</c:v>
                </c:pt>
                <c:pt idx="39">
                  <c:v>7.1097949999999999E-4</c:v>
                </c:pt>
                <c:pt idx="40">
                  <c:v>7.7600379999999999E-4</c:v>
                </c:pt>
                <c:pt idx="41">
                  <c:v>8.4549759999999995E-4</c:v>
                </c:pt>
                <c:pt idx="42">
                  <c:v>9.2120549999999998E-4</c:v>
                </c:pt>
                <c:pt idx="43">
                  <c:v>1.0054624000000001E-3</c:v>
                </c:pt>
                <c:pt idx="44">
                  <c:v>1.1002506000000001E-3</c:v>
                </c:pt>
                <c:pt idx="45">
                  <c:v>1.2067333999999999E-3</c:v>
                </c:pt>
                <c:pt idx="46">
                  <c:v>1.3260952000000001E-3</c:v>
                </c:pt>
                <c:pt idx="47">
                  <c:v>1.4594829999999999E-3</c:v>
                </c:pt>
                <c:pt idx="48">
                  <c:v>1.6079670999999999E-3</c:v>
                </c:pt>
                <c:pt idx="49">
                  <c:v>1.7726702999999999E-3</c:v>
                </c:pt>
                <c:pt idx="50">
                  <c:v>1.9556462000000002E-3</c:v>
                </c:pt>
                <c:pt idx="51">
                  <c:v>2.1597903000000001E-3</c:v>
                </c:pt>
                <c:pt idx="52">
                  <c:v>2.3884266000000001E-3</c:v>
                </c:pt>
                <c:pt idx="53">
                  <c:v>2.6446516999999998E-3</c:v>
                </c:pt>
                <c:pt idx="54">
                  <c:v>2.9316597999999999E-3</c:v>
                </c:pt>
                <c:pt idx="55">
                  <c:v>3.2531234999999999E-3</c:v>
                </c:pt>
                <c:pt idx="56">
                  <c:v>3.6136819E-3</c:v>
                </c:pt>
                <c:pt idx="57">
                  <c:v>4.0187812E-3</c:v>
                </c:pt>
                <c:pt idx="58">
                  <c:v>4.4731776000000003E-3</c:v>
                </c:pt>
                <c:pt idx="59">
                  <c:v>4.9784340999999999E-3</c:v>
                </c:pt>
                <c:pt idx="60">
                  <c:v>5.5343066999999999E-3</c:v>
                </c:pt>
                <c:pt idx="61">
                  <c:v>6.1375767999999999E-3</c:v>
                </c:pt>
                <c:pt idx="62">
                  <c:v>6.7806415000000002E-3</c:v>
                </c:pt>
                <c:pt idx="63">
                  <c:v>7.4525739000000004E-3</c:v>
                </c:pt>
                <c:pt idx="64">
                  <c:v>8.1559131000000003E-3</c:v>
                </c:pt>
                <c:pt idx="65">
                  <c:v>8.9120054000000008E-3</c:v>
                </c:pt>
                <c:pt idx="66">
                  <c:v>9.7499109000000004E-3</c:v>
                </c:pt>
                <c:pt idx="67">
                  <c:v>1.06964183E-2</c:v>
                </c:pt>
                <c:pt idx="68">
                  <c:v>1.17784925E-2</c:v>
                </c:pt>
                <c:pt idx="69">
                  <c:v>1.30271842E-2</c:v>
                </c:pt>
                <c:pt idx="70">
                  <c:v>1.44609544E-2</c:v>
                </c:pt>
                <c:pt idx="71">
                  <c:v>1.60905584E-2</c:v>
                </c:pt>
                <c:pt idx="72">
                  <c:v>1.7914032699999999E-2</c:v>
                </c:pt>
                <c:pt idx="73">
                  <c:v>1.9964609899999999E-2</c:v>
                </c:pt>
                <c:pt idx="74">
                  <c:v>2.2298430899999999E-2</c:v>
                </c:pt>
                <c:pt idx="75">
                  <c:v>2.4981372000000002E-2</c:v>
                </c:pt>
                <c:pt idx="76">
                  <c:v>2.8089625900000002E-2</c:v>
                </c:pt>
                <c:pt idx="77">
                  <c:v>3.170978E-2</c:v>
                </c:pt>
                <c:pt idx="78">
                  <c:v>3.59375719E-2</c:v>
                </c:pt>
                <c:pt idx="79">
                  <c:v>4.0876465100000002E-2</c:v>
                </c:pt>
                <c:pt idx="80">
                  <c:v>4.6636210900000002E-2</c:v>
                </c:pt>
                <c:pt idx="81">
                  <c:v>5.3328067700000002E-2</c:v>
                </c:pt>
                <c:pt idx="82">
                  <c:v>6.0936948499999997E-2</c:v>
                </c:pt>
                <c:pt idx="83">
                  <c:v>6.9678435799999994E-2</c:v>
                </c:pt>
                <c:pt idx="84">
                  <c:v>7.9693681299999999E-2</c:v>
                </c:pt>
                <c:pt idx="85">
                  <c:v>9.1132382200000001E-2</c:v>
                </c:pt>
                <c:pt idx="86">
                  <c:v>0.1041501801</c:v>
                </c:pt>
                <c:pt idx="87">
                  <c:v>0.118904865</c:v>
                </c:pt>
                <c:pt idx="88">
                  <c:v>0.13555119639999999</c:v>
                </c:pt>
                <c:pt idx="89">
                  <c:v>0.1542342166</c:v>
                </c:pt>
                <c:pt idx="90">
                  <c:v>0.17508103899999999</c:v>
                </c:pt>
                <c:pt idx="91">
                  <c:v>0.1981912633</c:v>
                </c:pt>
                <c:pt idx="92">
                  <c:v>0.22362639379999999</c:v>
                </c:pt>
                <c:pt idx="93">
                  <c:v>0.25139890910000001</c:v>
                </c:pt>
                <c:pt idx="94">
                  <c:v>0.28146191149999999</c:v>
                </c:pt>
                <c:pt idx="95">
                  <c:v>0.31370052809999999</c:v>
                </c:pt>
                <c:pt idx="96">
                  <c:v>0.3479263642</c:v>
                </c:pt>
                <c:pt idx="97">
                  <c:v>0.38387626009999998</c:v>
                </c:pt>
                <c:pt idx="98">
                  <c:v>0.42121631770000001</c:v>
                </c:pt>
                <c:pt idx="99">
                  <c:v>0.45955163129999999</c:v>
                </c:pt>
                <c:pt idx="100">
                  <c:v>0.49844144460000001</c:v>
                </c:pt>
                <c:pt idx="101">
                  <c:v>0.5374186701</c:v>
                </c:pt>
                <c:pt idx="102">
                  <c:v>0.57601201800000001</c:v>
                </c:pt>
                <c:pt idx="103">
                  <c:v>0.61376854869999997</c:v>
                </c:pt>
                <c:pt idx="104">
                  <c:v>0.65027439050000002</c:v>
                </c:pt>
                <c:pt idx="105">
                  <c:v>0.6851716725</c:v>
                </c:pt>
              </c:numCache>
            </c:numRef>
          </c:yVal>
          <c:smooth val="0"/>
          <c:extLst>
            <c:ext xmlns:c16="http://schemas.microsoft.com/office/drawing/2014/chart" uri="{C3380CC4-5D6E-409C-BE32-E72D297353CC}">
              <c16:uniqueId val="{00000002-B963-4EF9-B287-9A8C99635E0B}"/>
            </c:ext>
          </c:extLst>
        </c:ser>
        <c:dLbls>
          <c:showLegendKey val="0"/>
          <c:showVal val="0"/>
          <c:showCatName val="0"/>
          <c:showSerName val="0"/>
          <c:showPercent val="0"/>
          <c:showBubbleSize val="0"/>
        </c:dLbls>
        <c:axId val="500127152"/>
        <c:axId val="500127480"/>
      </c:scatterChart>
      <c:valAx>
        <c:axId val="500127152"/>
        <c:scaling>
          <c:orientation val="minMax"/>
          <c:max val="105"/>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127480"/>
        <c:crosses val="autoZero"/>
        <c:crossBetween val="midCat"/>
        <c:majorUnit val="20"/>
        <c:minorUnit val="20"/>
      </c:valAx>
      <c:valAx>
        <c:axId val="500127480"/>
        <c:scaling>
          <c:logBase val="10"/>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m, 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127152"/>
        <c:crosses val="autoZero"/>
        <c:crossBetween val="midCat"/>
      </c:valAx>
      <c:spPr>
        <a:noFill/>
        <a:ln>
          <a:noFill/>
        </a:ln>
        <a:effectLst/>
      </c:spPr>
    </c:plotArea>
    <c:legend>
      <c:legendPos val="b"/>
      <c:layout>
        <c:manualLayout>
          <c:xMode val="edge"/>
          <c:yMode val="edge"/>
          <c:x val="0.16153887992916549"/>
          <c:y val="0.30773369015147622"/>
          <c:w val="0.46004638955014343"/>
          <c:h val="9.25932406597323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29549431321086"/>
          <c:y val="2.7689840477720176E-2"/>
          <c:w val="0.80003783902012249"/>
          <c:h val="0.93834680532106163"/>
        </c:manualLayout>
      </c:layout>
      <c:scatterChart>
        <c:scatterStyle val="lineMarker"/>
        <c:varyColors val="0"/>
        <c:ser>
          <c:idx val="1"/>
          <c:order val="0"/>
          <c:tx>
            <c:v>m2019</c:v>
          </c:tx>
          <c:spPr>
            <a:ln>
              <a:solidFill>
                <a:schemeClr val="tx1"/>
              </a:solidFill>
            </a:ln>
          </c:spPr>
          <c:marker>
            <c:symbol val="none"/>
          </c:marker>
          <c:xVal>
            <c:numRef>
              <c:f>'Czech data 2019'!$A$7:$A$112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2019'!$K$7:$K$112</c:f>
              <c:numCache>
                <c:formatCode>0.000000</c:formatCode>
                <c:ptCount val="106"/>
                <c:pt idx="0">
                  <c:v>2.2307259834237112E-3</c:v>
                </c:pt>
                <c:pt idx="1">
                  <c:v>2.320682637723589E-4</c:v>
                </c:pt>
                <c:pt idx="2">
                  <c:v>8.9636256072856354E-5</c:v>
                </c:pt>
                <c:pt idx="3">
                  <c:v>1.0871337718106213E-4</c:v>
                </c:pt>
                <c:pt idx="4">
                  <c:v>9.1310858687315092E-5</c:v>
                </c:pt>
                <c:pt idx="5">
                  <c:v>9.2570307148279117E-5</c:v>
                </c:pt>
                <c:pt idx="6">
                  <c:v>1.3039509714434736E-4</c:v>
                </c:pt>
                <c:pt idx="7">
                  <c:v>5.5729969720049785E-5</c:v>
                </c:pt>
                <c:pt idx="8">
                  <c:v>1.2473493825620557E-4</c:v>
                </c:pt>
                <c:pt idx="9">
                  <c:v>5.0732235262285654E-5</c:v>
                </c:pt>
                <c:pt idx="10">
                  <c:v>5.0011669389524224E-5</c:v>
                </c:pt>
                <c:pt idx="11">
                  <c:v>6.7493461570910317E-5</c:v>
                </c:pt>
                <c:pt idx="12">
                  <c:v>8.9844030762596127E-5</c:v>
                </c:pt>
                <c:pt idx="13">
                  <c:v>1.1595547309833024E-4</c:v>
                </c:pt>
                <c:pt idx="14">
                  <c:v>1.2194874087925042E-4</c:v>
                </c:pt>
                <c:pt idx="15">
                  <c:v>1.2733446519524617E-4</c:v>
                </c:pt>
                <c:pt idx="16">
                  <c:v>2.171835635479107E-4</c:v>
                </c:pt>
                <c:pt idx="17">
                  <c:v>1.3146074801165619E-4</c:v>
                </c:pt>
                <c:pt idx="18">
                  <c:v>3.2996766316900942E-4</c:v>
                </c:pt>
                <c:pt idx="19">
                  <c:v>2.2101889711570338E-4</c:v>
                </c:pt>
                <c:pt idx="20">
                  <c:v>2.4200822827976151E-4</c:v>
                </c:pt>
                <c:pt idx="21">
                  <c:v>2.6063725809604484E-4</c:v>
                </c:pt>
                <c:pt idx="22">
                  <c:v>2.148966347187003E-4</c:v>
                </c:pt>
                <c:pt idx="23">
                  <c:v>2.0743014789769546E-4</c:v>
                </c:pt>
                <c:pt idx="24">
                  <c:v>3.2437795756373072E-4</c:v>
                </c:pt>
                <c:pt idx="25">
                  <c:v>3.0691060376135995E-4</c:v>
                </c:pt>
                <c:pt idx="26">
                  <c:v>3.048927259014394E-4</c:v>
                </c:pt>
                <c:pt idx="27">
                  <c:v>2.6313345509704981E-4</c:v>
                </c:pt>
                <c:pt idx="28">
                  <c:v>3.1195686082267481E-4</c:v>
                </c:pt>
                <c:pt idx="29">
                  <c:v>2.8015747799289283E-4</c:v>
                </c:pt>
                <c:pt idx="30">
                  <c:v>3.0457736265011311E-4</c:v>
                </c:pt>
                <c:pt idx="31">
                  <c:v>3.1564297909582632E-4</c:v>
                </c:pt>
                <c:pt idx="32">
                  <c:v>4.4612661361117904E-4</c:v>
                </c:pt>
                <c:pt idx="33">
                  <c:v>3.9550257076670999E-4</c:v>
                </c:pt>
                <c:pt idx="34">
                  <c:v>3.6331116203677826E-4</c:v>
                </c:pt>
                <c:pt idx="35">
                  <c:v>5.5851100964827765E-4</c:v>
                </c:pt>
                <c:pt idx="36">
                  <c:v>3.7230081906180194E-4</c:v>
                </c:pt>
                <c:pt idx="37">
                  <c:v>6.5327453862485708E-4</c:v>
                </c:pt>
                <c:pt idx="38">
                  <c:v>7.9572430805140376E-4</c:v>
                </c:pt>
                <c:pt idx="39">
                  <c:v>7.3807092861624007E-4</c:v>
                </c:pt>
                <c:pt idx="40">
                  <c:v>8.2969381993339402E-4</c:v>
                </c:pt>
                <c:pt idx="41">
                  <c:v>6.7547790061468489E-4</c:v>
                </c:pt>
                <c:pt idx="42">
                  <c:v>9.1745147455453858E-4</c:v>
                </c:pt>
                <c:pt idx="43">
                  <c:v>1.0923524513037929E-3</c:v>
                </c:pt>
                <c:pt idx="44">
                  <c:v>1.0787832179782963E-3</c:v>
                </c:pt>
                <c:pt idx="45">
                  <c:v>1.1261758600892109E-3</c:v>
                </c:pt>
                <c:pt idx="46">
                  <c:v>1.3543963946687123E-3</c:v>
                </c:pt>
                <c:pt idx="47">
                  <c:v>1.5530964861192001E-3</c:v>
                </c:pt>
                <c:pt idx="48">
                  <c:v>1.4820051938163673E-3</c:v>
                </c:pt>
                <c:pt idx="49">
                  <c:v>1.9427663858872912E-3</c:v>
                </c:pt>
                <c:pt idx="50">
                  <c:v>1.8101158770901645E-3</c:v>
                </c:pt>
                <c:pt idx="51">
                  <c:v>2.2346198865968413E-3</c:v>
                </c:pt>
                <c:pt idx="52">
                  <c:v>2.4605259185460256E-3</c:v>
                </c:pt>
                <c:pt idx="53">
                  <c:v>2.4593543826578698E-3</c:v>
                </c:pt>
                <c:pt idx="54">
                  <c:v>2.7622352857851122E-3</c:v>
                </c:pt>
                <c:pt idx="55">
                  <c:v>3.8189991685573764E-3</c:v>
                </c:pt>
                <c:pt idx="56">
                  <c:v>3.2856561515621939E-3</c:v>
                </c:pt>
                <c:pt idx="57">
                  <c:v>3.8337011323915531E-3</c:v>
                </c:pt>
                <c:pt idx="58">
                  <c:v>4.688093233628815E-3</c:v>
                </c:pt>
                <c:pt idx="59">
                  <c:v>4.7096025431853736E-3</c:v>
                </c:pt>
                <c:pt idx="60">
                  <c:v>5.6638886641314024E-3</c:v>
                </c:pt>
                <c:pt idx="61">
                  <c:v>5.8635634269603946E-3</c:v>
                </c:pt>
                <c:pt idx="62">
                  <c:v>7.1053268592746587E-3</c:v>
                </c:pt>
                <c:pt idx="63">
                  <c:v>7.8225043149045149E-3</c:v>
                </c:pt>
                <c:pt idx="64">
                  <c:v>8.2124735583237705E-3</c:v>
                </c:pt>
                <c:pt idx="65">
                  <c:v>8.7854798223595282E-3</c:v>
                </c:pt>
                <c:pt idx="66">
                  <c:v>9.5255015579729947E-3</c:v>
                </c:pt>
                <c:pt idx="67">
                  <c:v>1.0533432492732068E-2</c:v>
                </c:pt>
                <c:pt idx="68">
                  <c:v>1.1976211634424772E-2</c:v>
                </c:pt>
                <c:pt idx="69">
                  <c:v>1.2647887323943662E-2</c:v>
                </c:pt>
                <c:pt idx="70">
                  <c:v>1.4578251744284985E-2</c:v>
                </c:pt>
                <c:pt idx="71">
                  <c:v>1.6149360812177115E-2</c:v>
                </c:pt>
                <c:pt idx="72">
                  <c:v>1.8255606381791811E-2</c:v>
                </c:pt>
                <c:pt idx="73">
                  <c:v>2.004666444455026E-2</c:v>
                </c:pt>
                <c:pt idx="74">
                  <c:v>2.1788566291184093E-2</c:v>
                </c:pt>
                <c:pt idx="75">
                  <c:v>2.550983899821109E-2</c:v>
                </c:pt>
                <c:pt idx="76">
                  <c:v>2.8009382453235566E-2</c:v>
                </c:pt>
                <c:pt idx="77">
                  <c:v>3.1077287481358015E-2</c:v>
                </c:pt>
                <c:pt idx="78">
                  <c:v>3.6052202283849921E-2</c:v>
                </c:pt>
                <c:pt idx="79">
                  <c:v>4.1617306206541332E-2</c:v>
                </c:pt>
                <c:pt idx="80">
                  <c:v>4.3325798411870398E-2</c:v>
                </c:pt>
                <c:pt idx="81">
                  <c:v>5.4403567447045706E-2</c:v>
                </c:pt>
                <c:pt idx="82">
                  <c:v>5.878066553315521E-2</c:v>
                </c:pt>
                <c:pt idx="83">
                  <c:v>6.9226186043047588E-2</c:v>
                </c:pt>
                <c:pt idx="84">
                  <c:v>7.7195636595270317E-2</c:v>
                </c:pt>
                <c:pt idx="85">
                  <c:v>9.0200445434298435E-2</c:v>
                </c:pt>
                <c:pt idx="86">
                  <c:v>0.10422236563105006</c:v>
                </c:pt>
                <c:pt idx="87">
                  <c:v>0.12472024415055952</c:v>
                </c:pt>
                <c:pt idx="88">
                  <c:v>0.13915107996988824</c:v>
                </c:pt>
                <c:pt idx="89">
                  <c:v>0.15630403209073934</c:v>
                </c:pt>
                <c:pt idx="90">
                  <c:v>0.18055674518201284</c:v>
                </c:pt>
                <c:pt idx="91">
                  <c:v>0.20029784065524944</c:v>
                </c:pt>
                <c:pt idx="92">
                  <c:v>0.23045379989065062</c:v>
                </c:pt>
                <c:pt idx="93">
                  <c:v>0.25918623409213121</c:v>
                </c:pt>
                <c:pt idx="94">
                  <c:v>0.28897429738169589</c:v>
                </c:pt>
                <c:pt idx="95">
                  <c:v>0.31676819493427383</c:v>
                </c:pt>
                <c:pt idx="96">
                  <c:v>0.33995381062355656</c:v>
                </c:pt>
                <c:pt idx="97">
                  <c:v>0.37906137184115524</c:v>
                </c:pt>
                <c:pt idx="98">
                  <c:v>0.37926829268292683</c:v>
                </c:pt>
                <c:pt idx="99">
                  <c:v>0.46875</c:v>
                </c:pt>
                <c:pt idx="100">
                  <c:v>0.45882352941176469</c:v>
                </c:pt>
                <c:pt idx="101">
                  <c:v>0.40952380952380951</c:v>
                </c:pt>
                <c:pt idx="102">
                  <c:v>0.36249999999999999</c:v>
                </c:pt>
                <c:pt idx="103">
                  <c:v>0.48076923076923078</c:v>
                </c:pt>
                <c:pt idx="104">
                  <c:v>0.33333333333333331</c:v>
                </c:pt>
                <c:pt idx="105">
                  <c:v>0.36</c:v>
                </c:pt>
              </c:numCache>
            </c:numRef>
          </c:yVal>
          <c:smooth val="0"/>
          <c:extLst>
            <c:ext xmlns:c16="http://schemas.microsoft.com/office/drawing/2014/chart" uri="{C3380CC4-5D6E-409C-BE32-E72D297353CC}">
              <c16:uniqueId val="{00000006-DE5A-4E02-A32B-9266D3A9A6BE}"/>
            </c:ext>
          </c:extLst>
        </c:ser>
        <c:ser>
          <c:idx val="3"/>
          <c:order val="1"/>
          <c:tx>
            <c:v>m2020</c:v>
          </c:tx>
          <c:spPr>
            <a:ln>
              <a:solidFill>
                <a:srgbClr val="FF0000"/>
              </a:solidFill>
            </a:ln>
          </c:spPr>
          <c:marker>
            <c:symbol val="none"/>
          </c:marker>
          <c:xVal>
            <c:numRef>
              <c:f>'Czech data 2020'!$A$7:$A$112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2020'!$J$7:$J$112</c:f>
              <c:numCache>
                <c:formatCode>General</c:formatCode>
                <c:ptCount val="106"/>
                <c:pt idx="0">
                  <c:v>1.8073844564936742E-3</c:v>
                </c:pt>
                <c:pt idx="1">
                  <c:v>1.0825049163764952E-4</c:v>
                </c:pt>
                <c:pt idx="2">
                  <c:v>1.2465719272001995E-4</c:v>
                </c:pt>
                <c:pt idx="3">
                  <c:v>8.9370296888126259E-5</c:v>
                </c:pt>
                <c:pt idx="4">
                  <c:v>1.0845006778129236E-4</c:v>
                </c:pt>
                <c:pt idx="5">
                  <c:v>7.2878329628684905E-5</c:v>
                </c:pt>
                <c:pt idx="6">
                  <c:v>3.6914671736281588E-5</c:v>
                </c:pt>
                <c:pt idx="7">
                  <c:v>9.2940258002156207E-5</c:v>
                </c:pt>
                <c:pt idx="8">
                  <c:v>3.7067926976183858E-5</c:v>
                </c:pt>
                <c:pt idx="9">
                  <c:v>5.3354200754072706E-5</c:v>
                </c:pt>
                <c:pt idx="10">
                  <c:v>1.01250442970688E-4</c:v>
                </c:pt>
                <c:pt idx="11">
                  <c:v>6.65513110608279E-5</c:v>
                </c:pt>
                <c:pt idx="12">
                  <c:v>6.738885051468235E-5</c:v>
                </c:pt>
                <c:pt idx="13">
                  <c:v>7.1754027194776302E-5</c:v>
                </c:pt>
                <c:pt idx="14">
                  <c:v>9.6405984883541566E-5</c:v>
                </c:pt>
                <c:pt idx="15">
                  <c:v>2.2294284556141061E-4</c:v>
                </c:pt>
                <c:pt idx="16">
                  <c:v>4.2317295078498584E-5</c:v>
                </c:pt>
                <c:pt idx="17">
                  <c:v>2.8032345013477089E-4</c:v>
                </c:pt>
                <c:pt idx="18">
                  <c:v>1.5120096768619318E-4</c:v>
                </c:pt>
                <c:pt idx="19">
                  <c:v>4.3434826043521695E-5</c:v>
                </c:pt>
                <c:pt idx="20">
                  <c:v>1.5345492809540513E-4</c:v>
                </c:pt>
                <c:pt idx="21">
                  <c:v>2.4021663172606568E-4</c:v>
                </c:pt>
                <c:pt idx="22">
                  <c:v>2.8005773497921112E-4</c:v>
                </c:pt>
                <c:pt idx="23">
                  <c:v>1.7020190200625493E-4</c:v>
                </c:pt>
                <c:pt idx="24">
                  <c:v>1.8466083959128401E-4</c:v>
                </c:pt>
                <c:pt idx="25">
                  <c:v>1.8844812965231321E-4</c:v>
                </c:pt>
                <c:pt idx="26">
                  <c:v>2.5308339941622094E-4</c:v>
                </c:pt>
                <c:pt idx="27">
                  <c:v>3.971153540680497E-4</c:v>
                </c:pt>
                <c:pt idx="28">
                  <c:v>2.6046853693290637E-4</c:v>
                </c:pt>
                <c:pt idx="29">
                  <c:v>2.9426910910027222E-4</c:v>
                </c:pt>
                <c:pt idx="30">
                  <c:v>3.8003917326862925E-4</c:v>
                </c:pt>
                <c:pt idx="31">
                  <c:v>5.754816061691628E-4</c:v>
                </c:pt>
                <c:pt idx="32">
                  <c:v>2.280079232753338E-4</c:v>
                </c:pt>
                <c:pt idx="33">
                  <c:v>4.2889616423863783E-4</c:v>
                </c:pt>
                <c:pt idx="34">
                  <c:v>4.3526487974052596E-4</c:v>
                </c:pt>
                <c:pt idx="35">
                  <c:v>7.0919027157815694E-4</c:v>
                </c:pt>
                <c:pt idx="36">
                  <c:v>7.2303563731420067E-4</c:v>
                </c:pt>
                <c:pt idx="37">
                  <c:v>4.1181638480122996E-4</c:v>
                </c:pt>
                <c:pt idx="38">
                  <c:v>5.5601513446073311E-4</c:v>
                </c:pt>
                <c:pt idx="39">
                  <c:v>7.931157552444779E-4</c:v>
                </c:pt>
                <c:pt idx="40">
                  <c:v>7.4809909246995336E-4</c:v>
                </c:pt>
                <c:pt idx="41">
                  <c:v>8.9660325306052072E-4</c:v>
                </c:pt>
                <c:pt idx="42">
                  <c:v>9.4366118069988208E-4</c:v>
                </c:pt>
                <c:pt idx="43">
                  <c:v>1.0370239618728212E-3</c:v>
                </c:pt>
                <c:pt idx="44">
                  <c:v>1.0576072176296648E-3</c:v>
                </c:pt>
                <c:pt idx="45">
                  <c:v>1.1944628116801399E-3</c:v>
                </c:pt>
                <c:pt idx="46">
                  <c:v>1.4107481373715999E-3</c:v>
                </c:pt>
                <c:pt idx="47">
                  <c:v>1.5561407708881974E-3</c:v>
                </c:pt>
                <c:pt idx="48">
                  <c:v>1.6026676661798347E-3</c:v>
                </c:pt>
                <c:pt idx="49">
                  <c:v>2.173411032777755E-3</c:v>
                </c:pt>
                <c:pt idx="50">
                  <c:v>2.182756225816053E-3</c:v>
                </c:pt>
                <c:pt idx="51">
                  <c:v>2.5079393345798832E-3</c:v>
                </c:pt>
                <c:pt idx="52">
                  <c:v>2.660342652133595E-3</c:v>
                </c:pt>
                <c:pt idx="53">
                  <c:v>2.7788265498754059E-3</c:v>
                </c:pt>
                <c:pt idx="54">
                  <c:v>3.0654051345536002E-3</c:v>
                </c:pt>
                <c:pt idx="55">
                  <c:v>3.5634174735228144E-3</c:v>
                </c:pt>
                <c:pt idx="56">
                  <c:v>3.8700018361322581E-3</c:v>
                </c:pt>
                <c:pt idx="57">
                  <c:v>4.0968736772086832E-3</c:v>
                </c:pt>
                <c:pt idx="58">
                  <c:v>4.6216246788294037E-3</c:v>
                </c:pt>
                <c:pt idx="59">
                  <c:v>5.3881990152030105E-3</c:v>
                </c:pt>
                <c:pt idx="60">
                  <c:v>5.8465697870902335E-3</c:v>
                </c:pt>
                <c:pt idx="61">
                  <c:v>5.8702050506528776E-3</c:v>
                </c:pt>
                <c:pt idx="62">
                  <c:v>7.0002866496688444E-3</c:v>
                </c:pt>
                <c:pt idx="63">
                  <c:v>7.6704708378734872E-3</c:v>
                </c:pt>
                <c:pt idx="64">
                  <c:v>8.4272813954792761E-3</c:v>
                </c:pt>
                <c:pt idx="65">
                  <c:v>8.658793346254131E-3</c:v>
                </c:pt>
                <c:pt idx="66">
                  <c:v>1.0138518024032043E-2</c:v>
                </c:pt>
                <c:pt idx="67">
                  <c:v>1.1375402073525961E-2</c:v>
                </c:pt>
                <c:pt idx="68">
                  <c:v>1.3623493687507694E-2</c:v>
                </c:pt>
                <c:pt idx="69">
                  <c:v>1.35073418492326E-2</c:v>
                </c:pt>
                <c:pt idx="70">
                  <c:v>1.5837427167828173E-2</c:v>
                </c:pt>
                <c:pt idx="71">
                  <c:v>1.8059178761368058E-2</c:v>
                </c:pt>
                <c:pt idx="72">
                  <c:v>1.9940811724915446E-2</c:v>
                </c:pt>
                <c:pt idx="73">
                  <c:v>2.2014904146993572E-2</c:v>
                </c:pt>
                <c:pt idx="74">
                  <c:v>2.4780110999318424E-2</c:v>
                </c:pt>
                <c:pt idx="75">
                  <c:v>2.7759215445465873E-2</c:v>
                </c:pt>
                <c:pt idx="76">
                  <c:v>3.2639093317633205E-2</c:v>
                </c:pt>
                <c:pt idx="77">
                  <c:v>3.5366374489028088E-2</c:v>
                </c:pt>
                <c:pt idx="78">
                  <c:v>3.9622855844598431E-2</c:v>
                </c:pt>
                <c:pt idx="79">
                  <c:v>4.5524073129871077E-2</c:v>
                </c:pt>
                <c:pt idx="80">
                  <c:v>5.2823069667160757E-2</c:v>
                </c:pt>
                <c:pt idx="81">
                  <c:v>6.2335837761896037E-2</c:v>
                </c:pt>
                <c:pt idx="82">
                  <c:v>6.910913215724783E-2</c:v>
                </c:pt>
                <c:pt idx="83">
                  <c:v>7.8919964296340378E-2</c:v>
                </c:pt>
                <c:pt idx="84">
                  <c:v>9.1572286485832891E-2</c:v>
                </c:pt>
                <c:pt idx="85">
                  <c:v>0.10530220379663975</c:v>
                </c:pt>
                <c:pt idx="86">
                  <c:v>0.12111269614835948</c:v>
                </c:pt>
                <c:pt idx="87">
                  <c:v>0.13283116883116883</c:v>
                </c:pt>
                <c:pt idx="88">
                  <c:v>0.15355957855521277</c:v>
                </c:pt>
                <c:pt idx="89">
                  <c:v>0.18228707159823548</c:v>
                </c:pt>
                <c:pt idx="90">
                  <c:v>0.20761130917834342</c:v>
                </c:pt>
                <c:pt idx="91">
                  <c:v>0.2362130425665758</c:v>
                </c:pt>
                <c:pt idx="92">
                  <c:v>0.26701641108420771</c:v>
                </c:pt>
                <c:pt idx="93">
                  <c:v>0.29676386913229019</c:v>
                </c:pt>
                <c:pt idx="94">
                  <c:v>0.33365292425695109</c:v>
                </c:pt>
                <c:pt idx="95">
                  <c:v>0.36012004001333781</c:v>
                </c:pt>
                <c:pt idx="96">
                  <c:v>0.38816086760054225</c:v>
                </c:pt>
                <c:pt idx="97">
                  <c:v>0.43975493533015658</c:v>
                </c:pt>
                <c:pt idx="98">
                  <c:v>0.4673202614379085</c:v>
                </c:pt>
                <c:pt idx="99">
                  <c:v>0.49060150375939848</c:v>
                </c:pt>
                <c:pt idx="100">
                  <c:v>0.62184873949579833</c:v>
                </c:pt>
                <c:pt idx="101">
                  <c:v>0.53773584905660377</c:v>
                </c:pt>
                <c:pt idx="102">
                  <c:v>0.44776119402985076</c:v>
                </c:pt>
                <c:pt idx="103">
                  <c:v>0.41176470588235292</c:v>
                </c:pt>
                <c:pt idx="104">
                  <c:v>0.6071428571428571</c:v>
                </c:pt>
                <c:pt idx="105">
                  <c:v>0.23333333333333334</c:v>
                </c:pt>
              </c:numCache>
            </c:numRef>
          </c:yVal>
          <c:smooth val="0"/>
          <c:extLst>
            <c:ext xmlns:c16="http://schemas.microsoft.com/office/drawing/2014/chart" uri="{C3380CC4-5D6E-409C-BE32-E72D297353CC}">
              <c16:uniqueId val="{00000007-DE5A-4E02-A32B-9266D3A9A6BE}"/>
            </c:ext>
          </c:extLst>
        </c:ser>
        <c:ser>
          <c:idx val="4"/>
          <c:order val="2"/>
          <c:tx>
            <c:v>m2021</c:v>
          </c:tx>
          <c:spPr>
            <a:ln>
              <a:solidFill>
                <a:srgbClr val="0070C0"/>
              </a:solidFill>
            </a:ln>
          </c:spPr>
          <c:marker>
            <c:symbol val="none"/>
          </c:marker>
          <c:xVal>
            <c:numRef>
              <c:f>'Czech data 2021'!$A$7:$A$112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2021'!$K$7:$K$112</c:f>
              <c:numCache>
                <c:formatCode>General</c:formatCode>
                <c:ptCount val="106"/>
                <c:pt idx="0">
                  <c:v>1.8479113002575877E-3</c:v>
                </c:pt>
                <c:pt idx="1">
                  <c:v>1.4994470788896595E-4</c:v>
                </c:pt>
                <c:pt idx="2">
                  <c:v>5.4867677451213489E-5</c:v>
                </c:pt>
                <c:pt idx="3">
                  <c:v>1.2603075150336682E-4</c:v>
                </c:pt>
                <c:pt idx="4">
                  <c:v>5.4154557105980472E-5</c:v>
                </c:pt>
                <c:pt idx="5">
                  <c:v>9.1538208048039249E-5</c:v>
                </c:pt>
                <c:pt idx="6">
                  <c:v>1.8536024764129086E-4</c:v>
                </c:pt>
                <c:pt idx="7">
                  <c:v>1.3169033957294705E-4</c:v>
                </c:pt>
                <c:pt idx="8">
                  <c:v>5.6548292241574305E-5</c:v>
                </c:pt>
                <c:pt idx="9">
                  <c:v>1.8680764416879937E-5</c:v>
                </c:pt>
                <c:pt idx="10">
                  <c:v>1.8078932619818126E-5</c:v>
                </c:pt>
                <c:pt idx="11">
                  <c:v>1.3882140626084543E-4</c:v>
                </c:pt>
                <c:pt idx="12">
                  <c:v>6.8517788930951202E-5</c:v>
                </c:pt>
                <c:pt idx="13">
                  <c:v>5.2067966051686137E-5</c:v>
                </c:pt>
                <c:pt idx="14">
                  <c:v>9.2273054422647503E-5</c:v>
                </c:pt>
                <c:pt idx="15">
                  <c:v>1.3719303059404582E-4</c:v>
                </c:pt>
                <c:pt idx="16">
                  <c:v>1.6316208113234485E-4</c:v>
                </c:pt>
                <c:pt idx="17">
                  <c:v>1.4829880089826703E-4</c:v>
                </c:pt>
                <c:pt idx="18">
                  <c:v>8.5565157867716266E-5</c:v>
                </c:pt>
                <c:pt idx="19">
                  <c:v>2.3622892730591646E-4</c:v>
                </c:pt>
                <c:pt idx="20">
                  <c:v>2.6054105692822096E-4</c:v>
                </c:pt>
                <c:pt idx="21">
                  <c:v>3.5100035100035098E-4</c:v>
                </c:pt>
                <c:pt idx="22">
                  <c:v>2.1919249484897638E-4</c:v>
                </c:pt>
                <c:pt idx="23">
                  <c:v>2.3772989561496403E-4</c:v>
                </c:pt>
                <c:pt idx="24">
                  <c:v>1.7137593453439302E-4</c:v>
                </c:pt>
                <c:pt idx="25">
                  <c:v>2.2825838849577722E-4</c:v>
                </c:pt>
                <c:pt idx="26">
                  <c:v>2.1038136403626209E-4</c:v>
                </c:pt>
                <c:pt idx="27">
                  <c:v>3.9544040025445729E-4</c:v>
                </c:pt>
                <c:pt idx="28">
                  <c:v>3.0911901081916539E-4</c:v>
                </c:pt>
                <c:pt idx="29">
                  <c:v>3.4713456197929814E-4</c:v>
                </c:pt>
                <c:pt idx="30">
                  <c:v>4.736078221679016E-4</c:v>
                </c:pt>
                <c:pt idx="31">
                  <c:v>3.9743805316498263E-4</c:v>
                </c:pt>
                <c:pt idx="32">
                  <c:v>6.7952222037660629E-4</c:v>
                </c:pt>
                <c:pt idx="33">
                  <c:v>5.0976041260607512E-4</c:v>
                </c:pt>
                <c:pt idx="34">
                  <c:v>5.5607322131714205E-4</c:v>
                </c:pt>
                <c:pt idx="35">
                  <c:v>5.3148298516276669E-4</c:v>
                </c:pt>
                <c:pt idx="36">
                  <c:v>6.5682883040679599E-4</c:v>
                </c:pt>
                <c:pt idx="37">
                  <c:v>8.5774514792469293E-4</c:v>
                </c:pt>
                <c:pt idx="38">
                  <c:v>7.4606522331740772E-4</c:v>
                </c:pt>
                <c:pt idx="39">
                  <c:v>8.4937712344280861E-4</c:v>
                </c:pt>
                <c:pt idx="40">
                  <c:v>1.0042370549716612E-3</c:v>
                </c:pt>
                <c:pt idx="41">
                  <c:v>9.0387137019261375E-4</c:v>
                </c:pt>
                <c:pt idx="42">
                  <c:v>1.1181823588889549E-3</c:v>
                </c:pt>
                <c:pt idx="43">
                  <c:v>1.1929304394153483E-3</c:v>
                </c:pt>
                <c:pt idx="44">
                  <c:v>1.4043194147159085E-3</c:v>
                </c:pt>
                <c:pt idx="45">
                  <c:v>1.4041217052892269E-3</c:v>
                </c:pt>
                <c:pt idx="46">
                  <c:v>1.6882692517154994E-3</c:v>
                </c:pt>
                <c:pt idx="47">
                  <c:v>1.9326928479128042E-3</c:v>
                </c:pt>
                <c:pt idx="48">
                  <c:v>1.9755374803360854E-3</c:v>
                </c:pt>
                <c:pt idx="49">
                  <c:v>2.1059281878487942E-3</c:v>
                </c:pt>
                <c:pt idx="50">
                  <c:v>2.431241452666768E-3</c:v>
                </c:pt>
                <c:pt idx="51">
                  <c:v>2.5896299706508604E-3</c:v>
                </c:pt>
                <c:pt idx="52">
                  <c:v>2.9649473985220417E-3</c:v>
                </c:pt>
                <c:pt idx="53">
                  <c:v>3.1908498142524627E-3</c:v>
                </c:pt>
                <c:pt idx="54">
                  <c:v>3.2917400290897957E-3</c:v>
                </c:pt>
                <c:pt idx="55">
                  <c:v>4.1385286559493216E-3</c:v>
                </c:pt>
                <c:pt idx="56">
                  <c:v>4.3575804642333243E-3</c:v>
                </c:pt>
                <c:pt idx="57">
                  <c:v>4.756515136320005E-3</c:v>
                </c:pt>
                <c:pt idx="58">
                  <c:v>5.5209643284360333E-3</c:v>
                </c:pt>
                <c:pt idx="59">
                  <c:v>5.6948729731503972E-3</c:v>
                </c:pt>
                <c:pt idx="60">
                  <c:v>7.0264714307378641E-3</c:v>
                </c:pt>
                <c:pt idx="61">
                  <c:v>7.1753497553858035E-3</c:v>
                </c:pt>
                <c:pt idx="62">
                  <c:v>8.2523230289326451E-3</c:v>
                </c:pt>
                <c:pt idx="63">
                  <c:v>9.0045941807044404E-3</c:v>
                </c:pt>
                <c:pt idx="64">
                  <c:v>1.0240595816483868E-2</c:v>
                </c:pt>
                <c:pt idx="65">
                  <c:v>1.1186479322826117E-2</c:v>
                </c:pt>
                <c:pt idx="66">
                  <c:v>1.2596707002578854E-2</c:v>
                </c:pt>
                <c:pt idx="67">
                  <c:v>1.3460642099464681E-2</c:v>
                </c:pt>
                <c:pt idx="68">
                  <c:v>1.4749221140082517E-2</c:v>
                </c:pt>
                <c:pt idx="69">
                  <c:v>1.6418740442096482E-2</c:v>
                </c:pt>
                <c:pt idx="70">
                  <c:v>1.8378881199701203E-2</c:v>
                </c:pt>
                <c:pt idx="71">
                  <c:v>1.9938448972447894E-2</c:v>
                </c:pt>
                <c:pt idx="72">
                  <c:v>2.2520265291083273E-2</c:v>
                </c:pt>
                <c:pt idx="73">
                  <c:v>2.658359594090607E-2</c:v>
                </c:pt>
                <c:pt idx="74">
                  <c:v>2.8621623600029282E-2</c:v>
                </c:pt>
                <c:pt idx="75">
                  <c:v>3.121230398069964E-2</c:v>
                </c:pt>
                <c:pt idx="76">
                  <c:v>3.4556831979079106E-2</c:v>
                </c:pt>
                <c:pt idx="77">
                  <c:v>4.0362516969082808E-2</c:v>
                </c:pt>
                <c:pt idx="78">
                  <c:v>4.3712714689085622E-2</c:v>
                </c:pt>
                <c:pt idx="79">
                  <c:v>4.8763048763048766E-2</c:v>
                </c:pt>
                <c:pt idx="80">
                  <c:v>5.4581295921763397E-2</c:v>
                </c:pt>
                <c:pt idx="81">
                  <c:v>6.4231485460535739E-2</c:v>
                </c:pt>
                <c:pt idx="82">
                  <c:v>7.2228773584905662E-2</c:v>
                </c:pt>
                <c:pt idx="83">
                  <c:v>7.6624849127683692E-2</c:v>
                </c:pt>
                <c:pt idx="84">
                  <c:v>9.0931243146651505E-2</c:v>
                </c:pt>
                <c:pt idx="85">
                  <c:v>0.10234218157483828</c:v>
                </c:pt>
                <c:pt idx="86">
                  <c:v>0.12041884816753927</c:v>
                </c:pt>
                <c:pt idx="87">
                  <c:v>0.13670817541959934</c:v>
                </c:pt>
                <c:pt idx="88">
                  <c:v>0.1595482669550069</c:v>
                </c:pt>
                <c:pt idx="89">
                  <c:v>0.17908587257617728</c:v>
                </c:pt>
                <c:pt idx="90">
                  <c:v>0.20164609053497942</c:v>
                </c:pt>
                <c:pt idx="91">
                  <c:v>0.22172926124638878</c:v>
                </c:pt>
                <c:pt idx="92">
                  <c:v>0.25431266846361184</c:v>
                </c:pt>
                <c:pt idx="93">
                  <c:v>0.29763387297633875</c:v>
                </c:pt>
                <c:pt idx="94">
                  <c:v>0.32475103230507651</c:v>
                </c:pt>
                <c:pt idx="95">
                  <c:v>0.35522286492004085</c:v>
                </c:pt>
                <c:pt idx="96">
                  <c:v>0.37839147286821706</c:v>
                </c:pt>
                <c:pt idx="97">
                  <c:v>0.40081521739130432</c:v>
                </c:pt>
                <c:pt idx="98">
                  <c:v>0.4662379421221865</c:v>
                </c:pt>
                <c:pt idx="99">
                  <c:v>0.44308231173380036</c:v>
                </c:pt>
                <c:pt idx="100">
                  <c:v>0.47368421052631576</c:v>
                </c:pt>
                <c:pt idx="101">
                  <c:v>0.65492957746478875</c:v>
                </c:pt>
                <c:pt idx="102">
                  <c:v>0.61403508771929827</c:v>
                </c:pt>
                <c:pt idx="103">
                  <c:v>0.55555555555555558</c:v>
                </c:pt>
                <c:pt idx="104">
                  <c:v>0.47368421052631576</c:v>
                </c:pt>
                <c:pt idx="105">
                  <c:v>0.78947368421052633</c:v>
                </c:pt>
              </c:numCache>
            </c:numRef>
          </c:yVal>
          <c:smooth val="0"/>
          <c:extLst>
            <c:ext xmlns:c16="http://schemas.microsoft.com/office/drawing/2014/chart" uri="{C3380CC4-5D6E-409C-BE32-E72D297353CC}">
              <c16:uniqueId val="{00000008-DE5A-4E02-A32B-9266D3A9A6BE}"/>
            </c:ext>
          </c:extLst>
        </c:ser>
        <c:ser>
          <c:idx val="2"/>
          <c:order val="3"/>
          <c:tx>
            <c:v>m2022</c:v>
          </c:tx>
          <c:spPr>
            <a:ln w="19050" cap="rnd">
              <a:solidFill>
                <a:srgbClr val="00B050"/>
              </a:solidFill>
              <a:round/>
            </a:ln>
            <a:effectLst/>
          </c:spPr>
          <c:marker>
            <c:symbol val="none"/>
          </c:marker>
          <c:xVal>
            <c:numRef>
              <c:f>'Czech data 2022'!$A$7:$A$112</c:f>
              <c:numCache>
                <c:formatCode>General</c:formatCode>
                <c:ptCount val="1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numCache>
            </c:numRef>
          </c:xVal>
          <c:yVal>
            <c:numRef>
              <c:f>'Czech data 2022'!$J$7:$J$112</c:f>
              <c:numCache>
                <c:formatCode>General</c:formatCode>
                <c:ptCount val="106"/>
                <c:pt idx="0">
                  <c:v>1.6231716774577524E-4</c:v>
                </c:pt>
                <c:pt idx="1">
                  <c:v>1.2673812282734646E-4</c:v>
                </c:pt>
                <c:pt idx="2">
                  <c:v>1.4151026833884633E-4</c:v>
                </c:pt>
                <c:pt idx="3">
                  <c:v>8.705493166187865E-5</c:v>
                </c:pt>
                <c:pt idx="4">
                  <c:v>1.3941168269901018E-4</c:v>
                </c:pt>
                <c:pt idx="5">
                  <c:v>1.9398642095053346E-4</c:v>
                </c:pt>
                <c:pt idx="6">
                  <c:v>7.1255522302978477E-5</c:v>
                </c:pt>
                <c:pt idx="7">
                  <c:v>1.0825635103926098E-4</c:v>
                </c:pt>
                <c:pt idx="8">
                  <c:v>1.8078932619818126E-5</c:v>
                </c:pt>
                <c:pt idx="9">
                  <c:v>5.3714347102110971E-5</c:v>
                </c:pt>
                <c:pt idx="10">
                  <c:v>6.9539820239564678E-5</c:v>
                </c:pt>
                <c:pt idx="11">
                  <c:v>5.012866356982923E-5</c:v>
                </c:pt>
                <c:pt idx="12">
                  <c:v>1.1552298907482589E-4</c:v>
                </c:pt>
                <c:pt idx="13">
                  <c:v>1.0030593309594263E-4</c:v>
                </c:pt>
                <c:pt idx="14">
                  <c:v>2.662879460323096E-4</c:v>
                </c:pt>
                <c:pt idx="15">
                  <c:v>2.2575062081420724E-4</c:v>
                </c:pt>
                <c:pt idx="16">
                  <c:v>1.3594080748839649E-4</c:v>
                </c:pt>
                <c:pt idx="17">
                  <c:v>1.9833399444664816E-4</c:v>
                </c:pt>
                <c:pt idx="18">
                  <c:v>2.3912003825920613E-4</c:v>
                </c:pt>
                <c:pt idx="19">
                  <c:v>3.6362901759560414E-4</c:v>
                </c:pt>
                <c:pt idx="20">
                  <c:v>2.4574553050316398E-4</c:v>
                </c:pt>
                <c:pt idx="21">
                  <c:v>2.8956730371473485E-4</c:v>
                </c:pt>
                <c:pt idx="22">
                  <c:v>2.8936979392736817E-4</c:v>
                </c:pt>
                <c:pt idx="23">
                  <c:v>2.6453949778193806E-4</c:v>
                </c:pt>
                <c:pt idx="24">
                  <c:v>1.816310468002664E-4</c:v>
                </c:pt>
                <c:pt idx="25">
                  <c:v>2.1504535502033157E-4</c:v>
                </c:pt>
                <c:pt idx="26">
                  <c:v>3.4435885817852289E-4</c:v>
                </c:pt>
                <c:pt idx="27">
                  <c:v>1.4711651628089448E-4</c:v>
                </c:pt>
                <c:pt idx="28">
                  <c:v>3.4131810847710063E-4</c:v>
                </c:pt>
                <c:pt idx="29">
                  <c:v>2.4117815528858474E-4</c:v>
                </c:pt>
                <c:pt idx="30">
                  <c:v>3.5024225089019904E-4</c:v>
                </c:pt>
                <c:pt idx="31">
                  <c:v>4.6795940452165776E-4</c:v>
                </c:pt>
                <c:pt idx="32">
                  <c:v>3.0369641927459941E-4</c:v>
                </c:pt>
                <c:pt idx="33">
                  <c:v>5.1552296941230382E-4</c:v>
                </c:pt>
                <c:pt idx="34">
                  <c:v>6.0285062222796364E-4</c:v>
                </c:pt>
                <c:pt idx="35">
                  <c:v>5.6376936195402458E-4</c:v>
                </c:pt>
                <c:pt idx="36">
                  <c:v>6.4242221104966204E-4</c:v>
                </c:pt>
                <c:pt idx="37">
                  <c:v>6.3960844839333142E-4</c:v>
                </c:pt>
                <c:pt idx="38">
                  <c:v>6.587253664159851E-4</c:v>
                </c:pt>
                <c:pt idx="39">
                  <c:v>8.0126028736724885E-4</c:v>
                </c:pt>
                <c:pt idx="40">
                  <c:v>6.7533568155936331E-4</c:v>
                </c:pt>
                <c:pt idx="41">
                  <c:v>1.0077795666547863E-3</c:v>
                </c:pt>
                <c:pt idx="42">
                  <c:v>8.6494216420062049E-4</c:v>
                </c:pt>
                <c:pt idx="43">
                  <c:v>1.0342772987375071E-3</c:v>
                </c:pt>
                <c:pt idx="44">
                  <c:v>1.3317924164878102E-3</c:v>
                </c:pt>
                <c:pt idx="45">
                  <c:v>1.355727950591248E-3</c:v>
                </c:pt>
                <c:pt idx="46">
                  <c:v>1.4342934245614781E-3</c:v>
                </c:pt>
                <c:pt idx="47">
                  <c:v>1.5672435145709807E-3</c:v>
                </c:pt>
                <c:pt idx="48">
                  <c:v>1.7954388718460917E-3</c:v>
                </c:pt>
                <c:pt idx="49">
                  <c:v>2.07753568359901E-3</c:v>
                </c:pt>
                <c:pt idx="50">
                  <c:v>2.0865304364213982E-3</c:v>
                </c:pt>
                <c:pt idx="51">
                  <c:v>2.5813692480359147E-3</c:v>
                </c:pt>
                <c:pt idx="52">
                  <c:v>2.6882115313991923E-3</c:v>
                </c:pt>
                <c:pt idx="53">
                  <c:v>2.9376760722517664E-3</c:v>
                </c:pt>
                <c:pt idx="54">
                  <c:v>3.0288490373658011E-3</c:v>
                </c:pt>
                <c:pt idx="55">
                  <c:v>3.8670553252574376E-3</c:v>
                </c:pt>
                <c:pt idx="56">
                  <c:v>3.9734724755723354E-3</c:v>
                </c:pt>
                <c:pt idx="57">
                  <c:v>4.5532718712114808E-3</c:v>
                </c:pt>
                <c:pt idx="58">
                  <c:v>4.7233162811052259E-3</c:v>
                </c:pt>
                <c:pt idx="59">
                  <c:v>5.4253927758311669E-3</c:v>
                </c:pt>
                <c:pt idx="60">
                  <c:v>6.2188023415863753E-3</c:v>
                </c:pt>
                <c:pt idx="61">
                  <c:v>6.3892363341333967E-3</c:v>
                </c:pt>
                <c:pt idx="62">
                  <c:v>6.9222750667795952E-3</c:v>
                </c:pt>
                <c:pt idx="63">
                  <c:v>8.3643967633421218E-3</c:v>
                </c:pt>
                <c:pt idx="64">
                  <c:v>8.5357751523729743E-3</c:v>
                </c:pt>
                <c:pt idx="65">
                  <c:v>9.4740419746792426E-3</c:v>
                </c:pt>
                <c:pt idx="66">
                  <c:v>1.0605590500098723E-2</c:v>
                </c:pt>
                <c:pt idx="67">
                  <c:v>1.116728394192449E-2</c:v>
                </c:pt>
                <c:pt idx="68">
                  <c:v>1.2767150164669609E-2</c:v>
                </c:pt>
                <c:pt idx="69">
                  <c:v>1.4533507809672301E-2</c:v>
                </c:pt>
                <c:pt idx="70">
                  <c:v>1.6662891443456593E-2</c:v>
                </c:pt>
                <c:pt idx="71">
                  <c:v>1.7856879977623696E-2</c:v>
                </c:pt>
                <c:pt idx="72">
                  <c:v>1.9900423126953039E-2</c:v>
                </c:pt>
                <c:pt idx="73">
                  <c:v>2.2711874392435268E-2</c:v>
                </c:pt>
                <c:pt idx="74">
                  <c:v>2.5352070518864393E-2</c:v>
                </c:pt>
                <c:pt idx="75">
                  <c:v>3.0567010309278352E-2</c:v>
                </c:pt>
                <c:pt idx="76">
                  <c:v>3.324201265627412E-2</c:v>
                </c:pt>
                <c:pt idx="77">
                  <c:v>3.5994855050954781E-2</c:v>
                </c:pt>
                <c:pt idx="78">
                  <c:v>4.2331315452255755E-2</c:v>
                </c:pt>
                <c:pt idx="79">
                  <c:v>4.7157107231920202E-2</c:v>
                </c:pt>
                <c:pt idx="80">
                  <c:v>5.4975587386366702E-2</c:v>
                </c:pt>
                <c:pt idx="81">
                  <c:v>6.2952815829528164E-2</c:v>
                </c:pt>
                <c:pt idx="82">
                  <c:v>7.1463568278854903E-2</c:v>
                </c:pt>
                <c:pt idx="83">
                  <c:v>8.0539300964731927E-2</c:v>
                </c:pt>
                <c:pt idx="84">
                  <c:v>9.25547055684042E-2</c:v>
                </c:pt>
                <c:pt idx="85">
                  <c:v>0.10858810725239933</c:v>
                </c:pt>
                <c:pt idx="86">
                  <c:v>0.11895561934201811</c:v>
                </c:pt>
                <c:pt idx="87">
                  <c:v>0.13836244271026879</c:v>
                </c:pt>
                <c:pt idx="88">
                  <c:v>0.16572557876905702</c:v>
                </c:pt>
                <c:pt idx="89">
                  <c:v>0.18667995349609701</c:v>
                </c:pt>
                <c:pt idx="90">
                  <c:v>0.21653344126277446</c:v>
                </c:pt>
                <c:pt idx="91">
                  <c:v>0.23829398721794703</c:v>
                </c:pt>
                <c:pt idx="92">
                  <c:v>0.28303540133193128</c:v>
                </c:pt>
                <c:pt idx="93">
                  <c:v>0.32293932801547015</c:v>
                </c:pt>
                <c:pt idx="94">
                  <c:v>0.34494535519125685</c:v>
                </c:pt>
                <c:pt idx="95">
                  <c:v>0.40294117647058825</c:v>
                </c:pt>
                <c:pt idx="96">
                  <c:v>0.38330975954738333</c:v>
                </c:pt>
                <c:pt idx="97">
                  <c:v>0.45358649789029537</c:v>
                </c:pt>
                <c:pt idx="98">
                  <c:v>0.4823529411764706</c:v>
                </c:pt>
                <c:pt idx="99">
                  <c:v>0.59659090909090906</c:v>
                </c:pt>
                <c:pt idx="100">
                  <c:v>0.6954022988505747</c:v>
                </c:pt>
                <c:pt idx="101">
                  <c:v>0.63513513513513509</c:v>
                </c:pt>
                <c:pt idx="102">
                  <c:v>0.48571428571428571</c:v>
                </c:pt>
                <c:pt idx="103">
                  <c:v>0.46666666666666667</c:v>
                </c:pt>
                <c:pt idx="104">
                  <c:v>1.0769230769230769</c:v>
                </c:pt>
              </c:numCache>
            </c:numRef>
          </c:yVal>
          <c:smooth val="0"/>
          <c:extLst>
            <c:ext xmlns:c16="http://schemas.microsoft.com/office/drawing/2014/chart" uri="{C3380CC4-5D6E-409C-BE32-E72D297353CC}">
              <c16:uniqueId val="{00000005-DE5A-4E02-A32B-9266D3A9A6BE}"/>
            </c:ext>
          </c:extLst>
        </c:ser>
        <c:dLbls>
          <c:showLegendKey val="0"/>
          <c:showVal val="0"/>
          <c:showCatName val="0"/>
          <c:showSerName val="0"/>
          <c:showPercent val="0"/>
          <c:showBubbleSize val="0"/>
        </c:dLbls>
        <c:axId val="500127152"/>
        <c:axId val="500127480"/>
      </c:scatterChart>
      <c:valAx>
        <c:axId val="500127152"/>
        <c:scaling>
          <c:orientation val="minMax"/>
          <c:max val="95"/>
          <c:min val="3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age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127480"/>
        <c:crosses val="autoZero"/>
        <c:crossBetween val="midCat"/>
        <c:majorUnit val="10"/>
      </c:valAx>
      <c:valAx>
        <c:axId val="500127480"/>
        <c:scaling>
          <c:logBase val="10"/>
          <c:orientation val="minMax"/>
          <c:max val="0.5"/>
          <c:min val="5.0000000000000012E-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m, q</a:t>
                </a:r>
              </a:p>
            </c:rich>
          </c:tx>
          <c:overlay val="0"/>
          <c:spPr>
            <a:noFill/>
            <a:ln>
              <a:noFill/>
            </a:ln>
            <a:effectLst/>
          </c:spPr>
        </c:title>
        <c:numFmt formatCode="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127152"/>
        <c:crosses val="autoZero"/>
        <c:crossBetween val="midCat"/>
      </c:valAx>
    </c:plotArea>
    <c:legend>
      <c:legendPos val="b"/>
      <c:layout>
        <c:manualLayout>
          <c:xMode val="edge"/>
          <c:yMode val="edge"/>
          <c:x val="0.17770051006816279"/>
          <c:y val="0.10107984412811909"/>
          <c:w val="0.70444232963500897"/>
          <c:h val="4.26947959778272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txPr>
    <a:bodyPr/>
    <a:lstStyle/>
    <a:p>
      <a:pPr>
        <a:defRPr/>
      </a:pPr>
      <a:endParaRPr lang="en-US"/>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'Czech data 2019'!$M$7:$M$112</c:f>
              <c:numCache>
                <c:formatCode>0.00000</c:formatCode>
                <c:ptCount val="106"/>
                <c:pt idx="0">
                  <c:v>1</c:v>
                </c:pt>
                <c:pt idx="1">
                  <c:v>0.99776927401657634</c:v>
                </c:pt>
                <c:pt idx="2">
                  <c:v>0.99753772343350999</c:v>
                </c:pt>
                <c:pt idx="3">
                  <c:v>0.99744830788669003</c:v>
                </c:pt>
                <c:pt idx="4">
                  <c:v>0.99733987191257611</c:v>
                </c:pt>
                <c:pt idx="5">
                  <c:v>0.99724880395246873</c:v>
                </c:pt>
                <c:pt idx="6">
                  <c:v>0.99715648832438364</c:v>
                </c:pt>
                <c:pt idx="7">
                  <c:v>0.9970264640072205</c:v>
                </c:pt>
                <c:pt idx="8">
                  <c:v>0.99697089975257136</c:v>
                </c:pt>
                <c:pt idx="9">
                  <c:v>0.99684654264894756</c:v>
                </c:pt>
                <c:pt idx="10">
                  <c:v>0.99679597039562551</c:v>
                </c:pt>
                <c:pt idx="11">
                  <c:v>0.99674611896510523</c:v>
                </c:pt>
                <c:pt idx="12">
                  <c:v>0.996678845119229</c:v>
                </c:pt>
                <c:pt idx="13">
                  <c:v>0.99658929947440766</c:v>
                </c:pt>
                <c:pt idx="14">
                  <c:v>0.99647373949070239</c:v>
                </c:pt>
                <c:pt idx="15">
                  <c:v>0.99635222077285224</c:v>
                </c:pt>
                <c:pt idx="16">
                  <c:v>0.99622535079567409</c:v>
                </c:pt>
                <c:pt idx="17">
                  <c:v>0.99600898702389151</c:v>
                </c:pt>
                <c:pt idx="18">
                  <c:v>0.99587805093743109</c:v>
                </c:pt>
                <c:pt idx="19">
                  <c:v>0.99554944338416196</c:v>
                </c:pt>
                <c:pt idx="20">
                  <c:v>0.99532940814416104</c:v>
                </c:pt>
                <c:pt idx="21">
                  <c:v>0.99508853023754129</c:v>
                </c:pt>
                <c:pt idx="22">
                  <c:v>0.99482917309145735</c:v>
                </c:pt>
                <c:pt idx="23">
                  <c:v>0.99461538765003998</c:v>
                </c:pt>
                <c:pt idx="24">
                  <c:v>0.99440907443307835</c:v>
                </c:pt>
                <c:pt idx="25">
                  <c:v>0.99408651004853099</c:v>
                </c:pt>
                <c:pt idx="26">
                  <c:v>0.99378141435754097</c:v>
                </c:pt>
                <c:pt idx="27">
                  <c:v>0.99347841763316735</c:v>
                </c:pt>
                <c:pt idx="28">
                  <c:v>0.99321700022457116</c:v>
                </c:pt>
                <c:pt idx="29">
                  <c:v>0.99290715936706542</c:v>
                </c:pt>
                <c:pt idx="30">
                  <c:v>0.99262898900141605</c:v>
                </c:pt>
                <c:pt idx="31">
                  <c:v>0.99232665668185593</c:v>
                </c:pt>
                <c:pt idx="32">
                  <c:v>0.99201343573970469</c:v>
                </c:pt>
                <c:pt idx="33">
                  <c:v>0.99157087214496131</c:v>
                </c:pt>
                <c:pt idx="34">
                  <c:v>0.99117870331593061</c:v>
                </c:pt>
                <c:pt idx="35">
                  <c:v>0.99081859702944275</c:v>
                </c:pt>
                <c:pt idx="36">
                  <c:v>0.99026521393443745</c:v>
                </c:pt>
                <c:pt idx="37">
                  <c:v>0.98989653738420125</c:v>
                </c:pt>
                <c:pt idx="38">
                  <c:v>0.98924986318045527</c:v>
                </c:pt>
                <c:pt idx="39">
                  <c:v>0.98846269301758605</c:v>
                </c:pt>
                <c:pt idx="40">
                  <c:v>0.98773313743984803</c:v>
                </c:pt>
                <c:pt idx="41">
                  <c:v>0.98691362135997085</c:v>
                </c:pt>
                <c:pt idx="42">
                  <c:v>0.98624698301892655</c:v>
                </c:pt>
                <c:pt idx="43">
                  <c:v>0.98534214927008079</c:v>
                </c:pt>
                <c:pt idx="44">
                  <c:v>0.98426580835795263</c:v>
                </c:pt>
                <c:pt idx="45">
                  <c:v>0.98320399892186627</c:v>
                </c:pt>
                <c:pt idx="46">
                  <c:v>0.98209673831273725</c:v>
                </c:pt>
                <c:pt idx="47">
                  <c:v>0.98076659003115052</c:v>
                </c:pt>
                <c:pt idx="48">
                  <c:v>0.97924336488647001</c:v>
                </c:pt>
                <c:pt idx="49">
                  <c:v>0.97779212113369807</c:v>
                </c:pt>
                <c:pt idx="50">
                  <c:v>0.97589249946837409</c:v>
                </c:pt>
                <c:pt idx="51">
                  <c:v>0.97412602096075318</c:v>
                </c:pt>
                <c:pt idx="52">
                  <c:v>0.97194921958226288</c:v>
                </c:pt>
                <c:pt idx="53">
                  <c:v>0.96955771333597007</c:v>
                </c:pt>
                <c:pt idx="54">
                  <c:v>0.96717322732443756</c:v>
                </c:pt>
                <c:pt idx="55">
                  <c:v>0.96450166730845532</c:v>
                </c:pt>
                <c:pt idx="56">
                  <c:v>0.96081823624293217</c:v>
                </c:pt>
                <c:pt idx="57">
                  <c:v>0.9576613178944875</c:v>
                </c:pt>
                <c:pt idx="58">
                  <c:v>0.95398993061562776</c:v>
                </c:pt>
                <c:pt idx="59">
                  <c:v>0.94951753687695861</c:v>
                </c:pt>
                <c:pt idx="60">
                  <c:v>0.94504568667048372</c:v>
                </c:pt>
                <c:pt idx="61">
                  <c:v>0.93969305311866458</c:v>
                </c:pt>
                <c:pt idx="62">
                  <c:v>0.93418310329982923</c:v>
                </c:pt>
                <c:pt idx="63">
                  <c:v>0.9275454270044724</c:v>
                </c:pt>
                <c:pt idx="64">
                  <c:v>0.92028969889946</c:v>
                </c:pt>
                <c:pt idx="65">
                  <c:v>0.91273184408125041</c:v>
                </c:pt>
                <c:pt idx="66">
                  <c:v>0.90471305688184955</c:v>
                </c:pt>
                <c:pt idx="67">
                  <c:v>0.89609521124900293</c:v>
                </c:pt>
                <c:pt idx="68">
                  <c:v>0.88665625283425109</c:v>
                </c:pt>
                <c:pt idx="69">
                  <c:v>0.8760374699033221</c:v>
                </c:pt>
                <c:pt idx="70">
                  <c:v>0.86495744669243224</c:v>
                </c:pt>
                <c:pt idx="71">
                  <c:v>0.85234787928645606</c:v>
                </c:pt>
                <c:pt idx="72">
                  <c:v>0.83858300584636514</c:v>
                </c:pt>
                <c:pt idx="73">
                  <c:v>0.82327416457317404</c:v>
                </c:pt>
                <c:pt idx="74">
                  <c:v>0.80677026365010818</c:v>
                </c:pt>
                <c:pt idx="75">
                  <c:v>0.7891918962788117</c:v>
                </c:pt>
                <c:pt idx="76">
                  <c:v>0.76905973806604633</c:v>
                </c:pt>
                <c:pt idx="77">
                  <c:v>0.74751884973316929</c:v>
                </c:pt>
                <c:pt idx="78">
                  <c:v>0.72428799154227752</c:v>
                </c:pt>
                <c:pt idx="79">
                  <c:v>0.69817581435943199</c:v>
                </c:pt>
                <c:pt idx="80">
                  <c:v>0.66911961770723416</c:v>
                </c:pt>
                <c:pt idx="81">
                  <c:v>0.64012947603702275</c:v>
                </c:pt>
                <c:pt idx="82">
                  <c:v>0.60530414891260054</c:v>
                </c:pt>
                <c:pt idx="83">
                  <c:v>0.56972396818953774</c:v>
                </c:pt>
                <c:pt idx="84">
                  <c:v>0.53028415077446545</c:v>
                </c:pt>
                <c:pt idx="85">
                  <c:v>0.48934852817904828</c:v>
                </c:pt>
                <c:pt idx="86">
                  <c:v>0.44520907296467982</c:v>
                </c:pt>
                <c:pt idx="87">
                  <c:v>0.39880833017989414</c:v>
                </c:pt>
                <c:pt idx="88">
                  <c:v>0.34906885787058078</c:v>
                </c:pt>
                <c:pt idx="89">
                  <c:v>0.30049554931403405</c:v>
                </c:pt>
                <c:pt idx="90">
                  <c:v>0.25352688333092893</c:v>
                </c:pt>
                <c:pt idx="91">
                  <c:v>0.2077508944605565</c:v>
                </c:pt>
                <c:pt idx="92">
                  <c:v>0.16613883890591041</c:v>
                </c:pt>
                <c:pt idx="93">
                  <c:v>0.12785151217062268</c:v>
                </c:pt>
                <c:pt idx="94">
                  <c:v>9.4714160208134723E-2</c:v>
                </c:pt>
                <c:pt idx="95">
                  <c:v>6.7344202309891618E-2</c:v>
                </c:pt>
                <c:pt idx="96">
                  <c:v>4.60117009048987E-2</c:v>
                </c:pt>
                <c:pt idx="97">
                  <c:v>3.036984784900704E-2</c:v>
                </c:pt>
                <c:pt idx="98">
                  <c:v>1.8857811660755272E-2</c:v>
                </c:pt>
                <c:pt idx="99">
                  <c:v>1.1705641628444431E-2</c:v>
                </c:pt>
                <c:pt idx="100">
                  <c:v>6.2186221151111038E-3</c:v>
                </c:pt>
                <c:pt idx="101">
                  <c:v>3.3653719681777743E-3</c:v>
                </c:pt>
                <c:pt idx="102">
                  <c:v>1.9871720193049714E-3</c:v>
                </c:pt>
                <c:pt idx="103">
                  <c:v>1.2668221623069191E-3</c:v>
                </c:pt>
                <c:pt idx="104">
                  <c:v>6.5777304581320789E-4</c:v>
                </c:pt>
                <c:pt idx="105">
                  <c:v>4.3851536387547196E-4</c:v>
                </c:pt>
              </c:numCache>
            </c:numRef>
          </c:xVal>
          <c:yVal>
            <c:numRef>
              <c:f>'Czech matrix'!$GX$2:$GX$107</c:f>
              <c:numCache>
                <c:formatCode>General</c:formatCode>
                <c:ptCount val="106"/>
                <c:pt idx="0">
                  <c:v>14351.508585715424</c:v>
                </c:pt>
                <c:pt idx="1">
                  <c:v>14437.723445788486</c:v>
                </c:pt>
                <c:pt idx="2">
                  <c:v>14527.976332578768</c:v>
                </c:pt>
                <c:pt idx="3">
                  <c:v>14619.958478432423</c:v>
                </c:pt>
                <c:pt idx="4">
                  <c:v>14714.155561186162</c:v>
                </c:pt>
                <c:pt idx="5">
                  <c:v>14810.189035160778</c:v>
                </c:pt>
                <c:pt idx="6">
                  <c:v>14907.346476205981</c:v>
                </c:pt>
                <c:pt idx="7">
                  <c:v>15007.082159772517</c:v>
                </c:pt>
                <c:pt idx="8">
                  <c:v>15106.975701845502</c:v>
                </c:pt>
                <c:pt idx="9">
                  <c:v>15208.868860448487</c:v>
                </c:pt>
                <c:pt idx="10">
                  <c:v>15311.320247621901</c:v>
                </c:pt>
                <c:pt idx="11">
                  <c:v>15413.691094420763</c:v>
                </c:pt>
                <c:pt idx="12">
                  <c:v>15515.539658457486</c:v>
                </c:pt>
                <c:pt idx="13">
                  <c:v>15616.452191223332</c:v>
                </c:pt>
                <c:pt idx="14">
                  <c:v>15716.416801032359</c:v>
                </c:pt>
                <c:pt idx="15">
                  <c:v>15815.163947055704</c:v>
                </c:pt>
                <c:pt idx="16">
                  <c:v>15911.127213503751</c:v>
                </c:pt>
                <c:pt idx="17">
                  <c:v>16006.940066911462</c:v>
                </c:pt>
                <c:pt idx="18">
                  <c:v>16097.97726380442</c:v>
                </c:pt>
                <c:pt idx="19">
                  <c:v>16189.176845558579</c:v>
                </c:pt>
                <c:pt idx="20">
                  <c:v>16278.556654611599</c:v>
                </c:pt>
                <c:pt idx="21">
                  <c:v>16366.344216007006</c:v>
                </c:pt>
                <c:pt idx="22">
                  <c:v>16453.875734140915</c:v>
                </c:pt>
                <c:pt idx="23">
                  <c:v>16540.891678313357</c:v>
                </c:pt>
                <c:pt idx="24">
                  <c:v>16625.75582834514</c:v>
                </c:pt>
                <c:pt idx="25">
                  <c:v>16711.171074861304</c:v>
                </c:pt>
                <c:pt idx="26">
                  <c:v>16797.405992601573</c:v>
                </c:pt>
                <c:pt idx="27">
                  <c:v>16885.674002641252</c:v>
                </c:pt>
                <c:pt idx="28">
                  <c:v>16974.986463101504</c:v>
                </c:pt>
                <c:pt idx="29">
                  <c:v>17067.218989044635</c:v>
                </c:pt>
                <c:pt idx="30">
                  <c:v>17161.879636348913</c:v>
                </c:pt>
                <c:pt idx="31">
                  <c:v>17259.586408010346</c:v>
                </c:pt>
                <c:pt idx="32">
                  <c:v>17358.566935194387</c:v>
                </c:pt>
                <c:pt idx="33">
                  <c:v>17462.142607932386</c:v>
                </c:pt>
                <c:pt idx="34">
                  <c:v>17570.082255043559</c:v>
                </c:pt>
                <c:pt idx="35">
                  <c:v>17678.32234941455</c:v>
                </c:pt>
                <c:pt idx="36">
                  <c:v>17793.400495801525</c:v>
                </c:pt>
                <c:pt idx="37">
                  <c:v>17906.691266707472</c:v>
                </c:pt>
                <c:pt idx="38">
                  <c:v>18020.149801608633</c:v>
                </c:pt>
                <c:pt idx="39">
                  <c:v>18136.798789519689</c:v>
                </c:pt>
                <c:pt idx="40">
                  <c:v>18253.275957478392</c:v>
                </c:pt>
                <c:pt idx="41">
                  <c:v>18373.34065815225</c:v>
                </c:pt>
                <c:pt idx="42">
                  <c:v>18488.941811229666</c:v>
                </c:pt>
                <c:pt idx="43">
                  <c:v>18600.453130127051</c:v>
                </c:pt>
                <c:pt idx="44">
                  <c:v>18710.572542965601</c:v>
                </c:pt>
                <c:pt idx="45">
                  <c:v>18817.432671806906</c:v>
                </c:pt>
                <c:pt idx="46">
                  <c:v>18916.952425431631</c:v>
                </c:pt>
                <c:pt idx="47">
                  <c:v>19009.099964605673</c:v>
                </c:pt>
                <c:pt idx="48">
                  <c:v>19098.598817754199</c:v>
                </c:pt>
                <c:pt idx="49">
                  <c:v>19175.032440447223</c:v>
                </c:pt>
                <c:pt idx="50">
                  <c:v>19249.704743964488</c:v>
                </c:pt>
                <c:pt idx="51">
                  <c:v>19312.021503804543</c:v>
                </c:pt>
                <c:pt idx="52">
                  <c:v>19366.114746120056</c:v>
                </c:pt>
                <c:pt idx="53">
                  <c:v>19416.916824191372</c:v>
                </c:pt>
                <c:pt idx="54">
                  <c:v>19459.218812043855</c:v>
                </c:pt>
                <c:pt idx="55">
                  <c:v>19479.116367811861</c:v>
                </c:pt>
                <c:pt idx="56">
                  <c:v>19508.648761022632</c:v>
                </c:pt>
                <c:pt idx="57">
                  <c:v>19527.743395288031</c:v>
                </c:pt>
                <c:pt idx="58">
                  <c:v>19531.474427386824</c:v>
                </c:pt>
                <c:pt idx="59">
                  <c:v>19537.279558840026</c:v>
                </c:pt>
                <c:pt idx="60">
                  <c:v>19527.897697051627</c:v>
                </c:pt>
                <c:pt idx="61">
                  <c:v>19519.098575363041</c:v>
                </c:pt>
                <c:pt idx="62">
                  <c:v>19491.224530220392</c:v>
                </c:pt>
                <c:pt idx="63">
                  <c:v>19455.222361982709</c:v>
                </c:pt>
                <c:pt idx="64">
                  <c:v>19417.919080678603</c:v>
                </c:pt>
                <c:pt idx="65">
                  <c:v>19375.879287280612</c:v>
                </c:pt>
                <c:pt idx="66">
                  <c:v>19325.744684135581</c:v>
                </c:pt>
                <c:pt idx="67">
                  <c:v>19261.963943920571</c:v>
                </c:pt>
                <c:pt idx="68">
                  <c:v>19175.570808858487</c:v>
                </c:pt>
                <c:pt idx="69">
                  <c:v>19080.858241279489</c:v>
                </c:pt>
                <c:pt idx="70">
                  <c:v>18952.660598578266</c:v>
                </c:pt>
                <c:pt idx="71">
                  <c:v>18797.221341607212</c:v>
                </c:pt>
                <c:pt idx="72">
                  <c:v>18603.701134309922</c:v>
                </c:pt>
                <c:pt idx="73">
                  <c:v>18377.745438934442</c:v>
                </c:pt>
                <c:pt idx="74">
                  <c:v>18120.058999837191</c:v>
                </c:pt>
                <c:pt idx="75">
                  <c:v>17794.542283568062</c:v>
                </c:pt>
                <c:pt idx="76">
                  <c:v>17425.450718974746</c:v>
                </c:pt>
                <c:pt idx="77">
                  <c:v>17004.640062352933</c:v>
                </c:pt>
                <c:pt idx="78">
                  <c:v>16502.618700502571</c:v>
                </c:pt>
                <c:pt idx="79">
                  <c:v>15916.423026741304</c:v>
                </c:pt>
                <c:pt idx="80">
                  <c:v>15317.063967484559</c:v>
                </c:pt>
                <c:pt idx="81">
                  <c:v>14563.219589142745</c:v>
                </c:pt>
                <c:pt idx="82">
                  <c:v>13776.520696780131</c:v>
                </c:pt>
                <c:pt idx="83">
                  <c:v>12882.588002003906</c:v>
                </c:pt>
                <c:pt idx="84">
                  <c:v>11939.347512200146</c:v>
                </c:pt>
                <c:pt idx="85">
                  <c:v>10906.11172366519</c:v>
                </c:pt>
                <c:pt idx="86">
                  <c:v>9806.7082480826502</c:v>
                </c:pt>
                <c:pt idx="87">
                  <c:v>8615.3245210437653</c:v>
                </c:pt>
                <c:pt idx="88">
                  <c:v>7443.7426078886683</c:v>
                </c:pt>
                <c:pt idx="89">
                  <c:v>6303.8598044860046</c:v>
                </c:pt>
                <c:pt idx="90">
                  <c:v>5186.0515459077578</c:v>
                </c:pt>
                <c:pt idx="91">
                  <c:v>4164.8844737067266</c:v>
                </c:pt>
                <c:pt idx="92">
                  <c:v>3219.9033619653351</c:v>
                </c:pt>
                <c:pt idx="93">
                  <c:v>2397.5067164070474</c:v>
                </c:pt>
                <c:pt idx="94">
                  <c:v>1714.2891945993988</c:v>
                </c:pt>
                <c:pt idx="95">
                  <c:v>1178.5325398417672</c:v>
                </c:pt>
                <c:pt idx="96">
                  <c:v>783.18662147857981</c:v>
                </c:pt>
                <c:pt idx="97">
                  <c:v>489.91638904640627</c:v>
                </c:pt>
                <c:pt idx="98">
                  <c:v>306.53518380231145</c:v>
                </c:pt>
                <c:pt idx="99">
                  <c:v>164.23172661603385</c:v>
                </c:pt>
                <c:pt idx="100">
                  <c:v>89.673480103741028</c:v>
                </c:pt>
                <c:pt idx="101">
                  <c:v>53.442015609206798</c:v>
                </c:pt>
                <c:pt idx="102">
                  <c:v>34.39367746529836</c:v>
                </c:pt>
                <c:pt idx="103">
                  <c:v>18.030146659388201</c:v>
                </c:pt>
                <c:pt idx="104">
                  <c:v>12.135425521874856</c:v>
                </c:pt>
                <c:pt idx="105">
                  <c:v>7.8398875722754511</c:v>
                </c:pt>
              </c:numCache>
            </c:numRef>
          </c:yVal>
          <c:smooth val="0"/>
          <c:extLst>
            <c:ext xmlns:c16="http://schemas.microsoft.com/office/drawing/2014/chart" uri="{C3380CC4-5D6E-409C-BE32-E72D297353CC}">
              <c16:uniqueId val="{00000000-B71F-47CF-AB93-48895FB9DAFF}"/>
            </c:ext>
          </c:extLst>
        </c:ser>
        <c:dLbls>
          <c:showLegendKey val="0"/>
          <c:showVal val="0"/>
          <c:showCatName val="0"/>
          <c:showSerName val="0"/>
          <c:showPercent val="0"/>
          <c:showBubbleSize val="0"/>
        </c:dLbls>
        <c:axId val="971233512"/>
        <c:axId val="971233872"/>
      </c:scatterChart>
      <c:valAx>
        <c:axId val="971233512"/>
        <c:scaling>
          <c:orientation val="minMax"/>
        </c:scaling>
        <c:delete val="0"/>
        <c:axPos val="b"/>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233872"/>
        <c:crosses val="autoZero"/>
        <c:crossBetween val="midCat"/>
      </c:valAx>
      <c:valAx>
        <c:axId val="971233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1233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70020173098199"/>
          <c:y val="9.697901797363051E-2"/>
          <c:w val="0.82015379275937617"/>
          <c:h val="0.72990867369648971"/>
        </c:manualLayout>
      </c:layout>
      <c:scatterChart>
        <c:scatterStyle val="lineMarker"/>
        <c:varyColors val="0"/>
        <c:ser>
          <c:idx val="1"/>
          <c:order val="0"/>
          <c:tx>
            <c:v>static 1920</c:v>
          </c:tx>
          <c:spPr>
            <a:ln w="19050" cap="rnd">
              <a:solidFill>
                <a:schemeClr val="accent2"/>
              </a:solidFill>
              <a:round/>
            </a:ln>
            <a:effectLst/>
          </c:spPr>
          <c:marker>
            <c:symbol val="circle"/>
            <c:size val="4"/>
            <c:spPr>
              <a:solidFill>
                <a:schemeClr val="accent2"/>
              </a:solidFill>
              <a:ln w="9525">
                <a:solidFill>
                  <a:schemeClr val="accent2"/>
                </a:solidFill>
              </a:ln>
              <a:effectLst/>
            </c:spPr>
          </c:marker>
          <c:xVal>
            <c:numRef>
              <c:f>'Czech data 1920-2020'!$E$8:$E$26</c:f>
              <c:numCache>
                <c:formatCode>General</c:formatCode>
                <c:ptCount val="19"/>
                <c:pt idx="0">
                  <c:v>0.5</c:v>
                </c:pt>
                <c:pt idx="1">
                  <c:v>3</c:v>
                </c:pt>
                <c:pt idx="2">
                  <c:v>7.5</c:v>
                </c:pt>
                <c:pt idx="3">
                  <c:v>12.5</c:v>
                </c:pt>
                <c:pt idx="4">
                  <c:v>17.5</c:v>
                </c:pt>
                <c:pt idx="5">
                  <c:v>22.5</c:v>
                </c:pt>
                <c:pt idx="6">
                  <c:v>27.5</c:v>
                </c:pt>
                <c:pt idx="7">
                  <c:v>32.5</c:v>
                </c:pt>
                <c:pt idx="8">
                  <c:v>37.5</c:v>
                </c:pt>
                <c:pt idx="9">
                  <c:v>42.5</c:v>
                </c:pt>
                <c:pt idx="10">
                  <c:v>47.5</c:v>
                </c:pt>
                <c:pt idx="11">
                  <c:v>52.5</c:v>
                </c:pt>
                <c:pt idx="12">
                  <c:v>57.5</c:v>
                </c:pt>
                <c:pt idx="13">
                  <c:v>62.5</c:v>
                </c:pt>
                <c:pt idx="14">
                  <c:v>67.5</c:v>
                </c:pt>
                <c:pt idx="15">
                  <c:v>72.5</c:v>
                </c:pt>
                <c:pt idx="16">
                  <c:v>77.5</c:v>
                </c:pt>
                <c:pt idx="17">
                  <c:v>82.5</c:v>
                </c:pt>
                <c:pt idx="18">
                  <c:v>87.5</c:v>
                </c:pt>
              </c:numCache>
            </c:numRef>
          </c:xVal>
          <c:yVal>
            <c:numRef>
              <c:f>'Czech data 1920-2020'!$M$8:$M$26</c:f>
              <c:numCache>
                <c:formatCode>General</c:formatCode>
                <c:ptCount val="19"/>
                <c:pt idx="0">
                  <c:v>0.85657144358886761</c:v>
                </c:pt>
                <c:pt idx="1">
                  <c:v>0.81544012193345494</c:v>
                </c:pt>
                <c:pt idx="2">
                  <c:v>0.7912844622376618</c:v>
                </c:pt>
                <c:pt idx="3">
                  <c:v>0.77834878687422282</c:v>
                </c:pt>
                <c:pt idx="4">
                  <c:v>0.76308658793995421</c:v>
                </c:pt>
                <c:pt idx="5">
                  <c:v>0.74106500828079414</c:v>
                </c:pt>
                <c:pt idx="6">
                  <c:v>0.71541068566755017</c:v>
                </c:pt>
                <c:pt idx="7">
                  <c:v>0.68835080535739257</c:v>
                </c:pt>
                <c:pt idx="8">
                  <c:v>0.66098519528123612</c:v>
                </c:pt>
                <c:pt idx="9">
                  <c:v>0.63278541851058312</c:v>
                </c:pt>
                <c:pt idx="10">
                  <c:v>0.60236188268922342</c:v>
                </c:pt>
                <c:pt idx="11">
                  <c:v>0.56649301920427209</c:v>
                </c:pt>
                <c:pt idx="12">
                  <c:v>0.51936986815081854</c:v>
                </c:pt>
                <c:pt idx="13">
                  <c:v>0.45649080418804899</c:v>
                </c:pt>
                <c:pt idx="14">
                  <c:v>0.37400096933653842</c:v>
                </c:pt>
                <c:pt idx="15">
                  <c:v>0.27393893364821592</c:v>
                </c:pt>
                <c:pt idx="16">
                  <c:v>0.1676006053594804</c:v>
                </c:pt>
                <c:pt idx="17">
                  <c:v>8.0255046650500261E-2</c:v>
                </c:pt>
                <c:pt idx="18">
                  <c:v>2.8105787817569641E-2</c:v>
                </c:pt>
              </c:numCache>
            </c:numRef>
          </c:yVal>
          <c:smooth val="0"/>
          <c:extLst>
            <c:ext xmlns:c16="http://schemas.microsoft.com/office/drawing/2014/chart" uri="{C3380CC4-5D6E-409C-BE32-E72D297353CC}">
              <c16:uniqueId val="{00000001-4BCC-42E1-B6EC-5C67ECAF05DB}"/>
            </c:ext>
          </c:extLst>
        </c:ser>
        <c:ser>
          <c:idx val="0"/>
          <c:order val="1"/>
          <c:tx>
            <c:v>dynamic 1920-2020</c:v>
          </c:tx>
          <c:spPr>
            <a:ln w="19050" cap="rnd">
              <a:solidFill>
                <a:schemeClr val="accent1"/>
              </a:solidFill>
              <a:round/>
            </a:ln>
            <a:effectLst/>
          </c:spPr>
          <c:marker>
            <c:symbol val="circle"/>
            <c:size val="2"/>
            <c:spPr>
              <a:solidFill>
                <a:schemeClr val="accent1"/>
              </a:solidFill>
              <a:ln w="9525">
                <a:solidFill>
                  <a:schemeClr val="accent1"/>
                </a:solidFill>
              </a:ln>
              <a:effectLst/>
            </c:spPr>
          </c:marker>
          <c:xVal>
            <c:numRef>
              <c:f>'Czech data 1920-2020'!$U$7:$U$107</c:f>
              <c:numCache>
                <c:formatCode>General</c:formatCode>
                <c:ptCount val="10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pt idx="51">
                  <c:v>51.5</c:v>
                </c:pt>
                <c:pt idx="52">
                  <c:v>52.5</c:v>
                </c:pt>
                <c:pt idx="53">
                  <c:v>53.5</c:v>
                </c:pt>
                <c:pt idx="54">
                  <c:v>54.5</c:v>
                </c:pt>
                <c:pt idx="55">
                  <c:v>55.5</c:v>
                </c:pt>
                <c:pt idx="56">
                  <c:v>56.5</c:v>
                </c:pt>
                <c:pt idx="57">
                  <c:v>57.5</c:v>
                </c:pt>
                <c:pt idx="58">
                  <c:v>58.5</c:v>
                </c:pt>
                <c:pt idx="59">
                  <c:v>59.5</c:v>
                </c:pt>
                <c:pt idx="60">
                  <c:v>60.5</c:v>
                </c:pt>
                <c:pt idx="61">
                  <c:v>61.5</c:v>
                </c:pt>
                <c:pt idx="62">
                  <c:v>62.5</c:v>
                </c:pt>
                <c:pt idx="63">
                  <c:v>63.5</c:v>
                </c:pt>
                <c:pt idx="64">
                  <c:v>64.5</c:v>
                </c:pt>
                <c:pt idx="65">
                  <c:v>65.5</c:v>
                </c:pt>
                <c:pt idx="66">
                  <c:v>66.5</c:v>
                </c:pt>
                <c:pt idx="67">
                  <c:v>67.5</c:v>
                </c:pt>
                <c:pt idx="68">
                  <c:v>68.5</c:v>
                </c:pt>
                <c:pt idx="69">
                  <c:v>69.5</c:v>
                </c:pt>
                <c:pt idx="70">
                  <c:v>70.5</c:v>
                </c:pt>
                <c:pt idx="71">
                  <c:v>71.5</c:v>
                </c:pt>
                <c:pt idx="72">
                  <c:v>72.5</c:v>
                </c:pt>
                <c:pt idx="73">
                  <c:v>73.5</c:v>
                </c:pt>
                <c:pt idx="74">
                  <c:v>74.5</c:v>
                </c:pt>
                <c:pt idx="75">
                  <c:v>75.5</c:v>
                </c:pt>
                <c:pt idx="76">
                  <c:v>76.5</c:v>
                </c:pt>
                <c:pt idx="77">
                  <c:v>77.5</c:v>
                </c:pt>
                <c:pt idx="78">
                  <c:v>78.5</c:v>
                </c:pt>
                <c:pt idx="79">
                  <c:v>79.5</c:v>
                </c:pt>
                <c:pt idx="80">
                  <c:v>80.5</c:v>
                </c:pt>
                <c:pt idx="81">
                  <c:v>81.5</c:v>
                </c:pt>
                <c:pt idx="82">
                  <c:v>82.5</c:v>
                </c:pt>
                <c:pt idx="83">
                  <c:v>83.5</c:v>
                </c:pt>
                <c:pt idx="84">
                  <c:v>84.5</c:v>
                </c:pt>
                <c:pt idx="85">
                  <c:v>85.5</c:v>
                </c:pt>
                <c:pt idx="86">
                  <c:v>86.5</c:v>
                </c:pt>
                <c:pt idx="87">
                  <c:v>87.5</c:v>
                </c:pt>
                <c:pt idx="88">
                  <c:v>88.5</c:v>
                </c:pt>
                <c:pt idx="89">
                  <c:v>89.5</c:v>
                </c:pt>
                <c:pt idx="90">
                  <c:v>90.5</c:v>
                </c:pt>
                <c:pt idx="91">
                  <c:v>91.5</c:v>
                </c:pt>
                <c:pt idx="92">
                  <c:v>92.5</c:v>
                </c:pt>
                <c:pt idx="93">
                  <c:v>93.5</c:v>
                </c:pt>
                <c:pt idx="94">
                  <c:v>94.5</c:v>
                </c:pt>
                <c:pt idx="95">
                  <c:v>95.5</c:v>
                </c:pt>
                <c:pt idx="96">
                  <c:v>96.5</c:v>
                </c:pt>
                <c:pt idx="97">
                  <c:v>97.5</c:v>
                </c:pt>
                <c:pt idx="98">
                  <c:v>98.5</c:v>
                </c:pt>
                <c:pt idx="99">
                  <c:v>99.5</c:v>
                </c:pt>
                <c:pt idx="100">
                  <c:v>100.5</c:v>
                </c:pt>
              </c:numCache>
            </c:numRef>
          </c:xVal>
          <c:yVal>
            <c:numRef>
              <c:f>'Czech data 1920-2020'!$AB$7:$AB$107</c:f>
              <c:numCache>
                <c:formatCode>General</c:formatCode>
                <c:ptCount val="101"/>
                <c:pt idx="0">
                  <c:v>0.85657144358886761</c:v>
                </c:pt>
                <c:pt idx="1">
                  <c:v>0.83556515078475602</c:v>
                </c:pt>
                <c:pt idx="2">
                  <c:v>0.82574879844791949</c:v>
                </c:pt>
                <c:pt idx="3">
                  <c:v>0.81767493183614792</c:v>
                </c:pt>
                <c:pt idx="4">
                  <c:v>0.81131899408627828</c:v>
                </c:pt>
                <c:pt idx="5">
                  <c:v>0.80752255703287756</c:v>
                </c:pt>
                <c:pt idx="6">
                  <c:v>0.80588768830784163</c:v>
                </c:pt>
                <c:pt idx="7">
                  <c:v>0.80401744657233176</c:v>
                </c:pt>
                <c:pt idx="8">
                  <c:v>0.8019388610260112</c:v>
                </c:pt>
                <c:pt idx="9">
                  <c:v>0.79968796091599914</c:v>
                </c:pt>
                <c:pt idx="10">
                  <c:v>0.7978717011967259</c:v>
                </c:pt>
                <c:pt idx="11">
                  <c:v>0.79658162131059662</c:v>
                </c:pt>
                <c:pt idx="12">
                  <c:v>0.79520527048263212</c:v>
                </c:pt>
                <c:pt idx="13">
                  <c:v>0.7938050579759518</c:v>
                </c:pt>
                <c:pt idx="14">
                  <c:v>0.79243989834857731</c:v>
                </c:pt>
                <c:pt idx="15">
                  <c:v>0.79084553911159228</c:v>
                </c:pt>
                <c:pt idx="16">
                  <c:v>0.78907964360090177</c:v>
                </c:pt>
                <c:pt idx="17">
                  <c:v>0.78740724612362045</c:v>
                </c:pt>
                <c:pt idx="18">
                  <c:v>0.78566599150948335</c:v>
                </c:pt>
                <c:pt idx="19">
                  <c:v>0.78380708871446514</c:v>
                </c:pt>
                <c:pt idx="20">
                  <c:v>0.78172002338907609</c:v>
                </c:pt>
                <c:pt idx="21">
                  <c:v>0.77935124927287558</c:v>
                </c:pt>
                <c:pt idx="22">
                  <c:v>0.77678239203008692</c:v>
                </c:pt>
                <c:pt idx="23">
                  <c:v>0.77409539196234034</c:v>
                </c:pt>
                <c:pt idx="24">
                  <c:v>0.77142758510439513</c:v>
                </c:pt>
                <c:pt idx="25">
                  <c:v>0.76848268614300663</c:v>
                </c:pt>
                <c:pt idx="26">
                  <c:v>0.76585782260649993</c:v>
                </c:pt>
                <c:pt idx="27">
                  <c:v>0.76393499435398082</c:v>
                </c:pt>
                <c:pt idx="28">
                  <c:v>0.76227539370613429</c:v>
                </c:pt>
                <c:pt idx="29">
                  <c:v>0.7607728107193743</c:v>
                </c:pt>
                <c:pt idx="30">
                  <c:v>0.75928667164553831</c:v>
                </c:pt>
                <c:pt idx="31">
                  <c:v>0.75785764549734513</c:v>
                </c:pt>
                <c:pt idx="32">
                  <c:v>0.75659170984861945</c:v>
                </c:pt>
                <c:pt idx="33">
                  <c:v>0.75546049385558278</c:v>
                </c:pt>
                <c:pt idx="34">
                  <c:v>0.75440934408384175</c:v>
                </c:pt>
                <c:pt idx="35">
                  <c:v>0.75327450719732725</c:v>
                </c:pt>
                <c:pt idx="36">
                  <c:v>0.75200756938212021</c:v>
                </c:pt>
                <c:pt idx="37">
                  <c:v>0.75081178733999476</c:v>
                </c:pt>
                <c:pt idx="38">
                  <c:v>0.74969911981419846</c:v>
                </c:pt>
                <c:pt idx="39">
                  <c:v>0.7486536960165372</c:v>
                </c:pt>
                <c:pt idx="40">
                  <c:v>0.74742616449554322</c:v>
                </c:pt>
                <c:pt idx="41">
                  <c:v>0.74594335821279933</c:v>
                </c:pt>
                <c:pt idx="42">
                  <c:v>0.74444782837772827</c:v>
                </c:pt>
                <c:pt idx="43">
                  <c:v>0.74292281947454497</c:v>
                </c:pt>
                <c:pt idx="44">
                  <c:v>0.74137043799198854</c:v>
                </c:pt>
                <c:pt idx="45">
                  <c:v>0.7394268161520624</c:v>
                </c:pt>
                <c:pt idx="46">
                  <c:v>0.73716512204557616</c:v>
                </c:pt>
                <c:pt idx="47">
                  <c:v>0.73490773918781749</c:v>
                </c:pt>
                <c:pt idx="48">
                  <c:v>0.7324909001785076</c:v>
                </c:pt>
                <c:pt idx="49">
                  <c:v>0.7300008268243392</c:v>
                </c:pt>
                <c:pt idx="50">
                  <c:v>0.72673240346432999</c:v>
                </c:pt>
                <c:pt idx="51">
                  <c:v>0.72279216463206497</c:v>
                </c:pt>
                <c:pt idx="52">
                  <c:v>0.71893972385714067</c:v>
                </c:pt>
                <c:pt idx="53">
                  <c:v>0.71517692950370093</c:v>
                </c:pt>
                <c:pt idx="54">
                  <c:v>0.71139424000059992</c:v>
                </c:pt>
                <c:pt idx="55">
                  <c:v>0.70661400850936817</c:v>
                </c:pt>
                <c:pt idx="56">
                  <c:v>0.70100910407119099</c:v>
                </c:pt>
                <c:pt idx="57">
                  <c:v>0.69544303210510372</c:v>
                </c:pt>
                <c:pt idx="58">
                  <c:v>0.68985603410215035</c:v>
                </c:pt>
                <c:pt idx="59">
                  <c:v>0.68419414727153249</c:v>
                </c:pt>
                <c:pt idx="60">
                  <c:v>0.67654694560315787</c:v>
                </c:pt>
                <c:pt idx="61">
                  <c:v>0.66713583295774814</c:v>
                </c:pt>
                <c:pt idx="62">
                  <c:v>0.65794464229958871</c:v>
                </c:pt>
                <c:pt idx="63">
                  <c:v>0.64878612577730366</c:v>
                </c:pt>
                <c:pt idx="64">
                  <c:v>0.63946231277986987</c:v>
                </c:pt>
                <c:pt idx="65">
                  <c:v>0.62741892861135173</c:v>
                </c:pt>
                <c:pt idx="66">
                  <c:v>0.6128115006460827</c:v>
                </c:pt>
                <c:pt idx="67">
                  <c:v>0.59865638685371414</c:v>
                </c:pt>
                <c:pt idx="68">
                  <c:v>0.58522537363525806</c:v>
                </c:pt>
                <c:pt idx="69">
                  <c:v>0.57202087995236395</c:v>
                </c:pt>
                <c:pt idx="70">
                  <c:v>0.55450920299902084</c:v>
                </c:pt>
                <c:pt idx="71">
                  <c:v>0.53390591285631028</c:v>
                </c:pt>
                <c:pt idx="72">
                  <c:v>0.51538212830810681</c:v>
                </c:pt>
                <c:pt idx="73">
                  <c:v>0.49793262722869497</c:v>
                </c:pt>
                <c:pt idx="74">
                  <c:v>0.48090611883160844</c:v>
                </c:pt>
                <c:pt idx="75">
                  <c:v>0.45864741287934535</c:v>
                </c:pt>
                <c:pt idx="76">
                  <c:v>0.43241957067193704</c:v>
                </c:pt>
                <c:pt idx="77">
                  <c:v>0.40890174886853353</c:v>
                </c:pt>
                <c:pt idx="78">
                  <c:v>0.38733511811119536</c:v>
                </c:pt>
                <c:pt idx="79">
                  <c:v>0.36691317989920669</c:v>
                </c:pt>
                <c:pt idx="80">
                  <c:v>0.34094533597509574</c:v>
                </c:pt>
                <c:pt idx="81">
                  <c:v>0.3107477266647371</c:v>
                </c:pt>
                <c:pt idx="82">
                  <c:v>0.28325262085848957</c:v>
                </c:pt>
                <c:pt idx="83">
                  <c:v>0.25778667416659379</c:v>
                </c:pt>
                <c:pt idx="84">
                  <c:v>0.23472309728776095</c:v>
                </c:pt>
                <c:pt idx="85">
                  <c:v>0.20157856923111794</c:v>
                </c:pt>
                <c:pt idx="86">
                  <c:v>0.16292214983986877</c:v>
                </c:pt>
                <c:pt idx="87">
                  <c:v>0.13373450646285484</c:v>
                </c:pt>
                <c:pt idx="88">
                  <c:v>0.11073963481913943</c:v>
                </c:pt>
                <c:pt idx="89">
                  <c:v>9.2026581178723768E-2</c:v>
                </c:pt>
                <c:pt idx="90">
                  <c:v>7.656171713422831E-2</c:v>
                </c:pt>
                <c:pt idx="91">
                  <c:v>6.3999799964441176E-2</c:v>
                </c:pt>
                <c:pt idx="92">
                  <c:v>5.3503178513970621E-2</c:v>
                </c:pt>
                <c:pt idx="93">
                  <c:v>4.4637523508044667E-2</c:v>
                </c:pt>
                <c:pt idx="94">
                  <c:v>3.7401077149955372E-2</c:v>
                </c:pt>
                <c:pt idx="95">
                  <c:v>3.1319437300263014E-2</c:v>
                </c:pt>
                <c:pt idx="96">
                  <c:v>2.6222817240799064E-2</c:v>
                </c:pt>
                <c:pt idx="97">
                  <c:v>2.2034402301248302E-2</c:v>
                </c:pt>
                <c:pt idx="98">
                  <c:v>1.8428390637708507E-2</c:v>
                </c:pt>
                <c:pt idx="99">
                  <c:v>1.5445432164907767E-2</c:v>
                </c:pt>
                <c:pt idx="100">
                  <c:v>1.2812846058195349E-2</c:v>
                </c:pt>
              </c:numCache>
            </c:numRef>
          </c:yVal>
          <c:smooth val="0"/>
          <c:extLst>
            <c:ext xmlns:c16="http://schemas.microsoft.com/office/drawing/2014/chart" uri="{C3380CC4-5D6E-409C-BE32-E72D297353CC}">
              <c16:uniqueId val="{00000000-4BCC-42E1-B6EC-5C67ECAF05DB}"/>
            </c:ext>
          </c:extLst>
        </c:ser>
        <c:dLbls>
          <c:showLegendKey val="0"/>
          <c:showVal val="0"/>
          <c:showCatName val="0"/>
          <c:showSerName val="0"/>
          <c:showPercent val="0"/>
          <c:showBubbleSize val="0"/>
        </c:dLbls>
        <c:axId val="1534353776"/>
        <c:axId val="1534362928"/>
      </c:scatterChart>
      <c:valAx>
        <c:axId val="1534353776"/>
        <c:scaling>
          <c:orientation val="minMax"/>
          <c:max val="10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362928"/>
        <c:crosses val="autoZero"/>
        <c:crossBetween val="midCat"/>
        <c:majorUnit val="10"/>
        <c:minorUnit val="5"/>
      </c:valAx>
      <c:valAx>
        <c:axId val="15343629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L (size of cohort in the middle of age class)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435377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1"/>
          <c:tx>
            <c:strRef>
              <c:f>'Czech matrix'!$D$113</c:f>
              <c:strCache>
                <c:ptCount val="1"/>
                <c:pt idx="0">
                  <c:v>0+</c:v>
                </c:pt>
              </c:strCache>
            </c:strRef>
          </c:tx>
          <c:spPr>
            <a:ln w="25400" cap="rnd">
              <a:solidFill>
                <a:srgbClr val="C00000"/>
              </a:solidFill>
              <a:round/>
            </a:ln>
            <a:effectLst/>
          </c:spPr>
          <c:marker>
            <c:symbol val="none"/>
          </c:marker>
          <c:xVal>
            <c:numRef>
              <c:f>'Czech matrix'!$F$111:$GX$111</c:f>
              <c:numCache>
                <c:formatCode>General</c:formatCode>
                <c:ptCount val="20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pt idx="51">
                  <c:v>2071</c:v>
                </c:pt>
                <c:pt idx="52">
                  <c:v>2072</c:v>
                </c:pt>
                <c:pt idx="53">
                  <c:v>2073</c:v>
                </c:pt>
                <c:pt idx="54">
                  <c:v>2074</c:v>
                </c:pt>
                <c:pt idx="55">
                  <c:v>2075</c:v>
                </c:pt>
                <c:pt idx="56">
                  <c:v>2076</c:v>
                </c:pt>
                <c:pt idx="57">
                  <c:v>2077</c:v>
                </c:pt>
                <c:pt idx="58">
                  <c:v>2078</c:v>
                </c:pt>
                <c:pt idx="59">
                  <c:v>2079</c:v>
                </c:pt>
                <c:pt idx="60">
                  <c:v>2080</c:v>
                </c:pt>
                <c:pt idx="61">
                  <c:v>2081</c:v>
                </c:pt>
                <c:pt idx="62">
                  <c:v>2082</c:v>
                </c:pt>
                <c:pt idx="63">
                  <c:v>2083</c:v>
                </c:pt>
                <c:pt idx="64">
                  <c:v>2084</c:v>
                </c:pt>
                <c:pt idx="65">
                  <c:v>2085</c:v>
                </c:pt>
                <c:pt idx="66">
                  <c:v>2086</c:v>
                </c:pt>
                <c:pt idx="67">
                  <c:v>2087</c:v>
                </c:pt>
                <c:pt idx="68">
                  <c:v>2088</c:v>
                </c:pt>
                <c:pt idx="69">
                  <c:v>2089</c:v>
                </c:pt>
                <c:pt idx="70">
                  <c:v>2090</c:v>
                </c:pt>
                <c:pt idx="71">
                  <c:v>2091</c:v>
                </c:pt>
                <c:pt idx="72">
                  <c:v>2092</c:v>
                </c:pt>
                <c:pt idx="73">
                  <c:v>2093</c:v>
                </c:pt>
                <c:pt idx="74">
                  <c:v>2094</c:v>
                </c:pt>
                <c:pt idx="75">
                  <c:v>2095</c:v>
                </c:pt>
                <c:pt idx="76">
                  <c:v>2096</c:v>
                </c:pt>
                <c:pt idx="77">
                  <c:v>2097</c:v>
                </c:pt>
                <c:pt idx="78">
                  <c:v>2098</c:v>
                </c:pt>
                <c:pt idx="79">
                  <c:v>2099</c:v>
                </c:pt>
                <c:pt idx="80">
                  <c:v>2100</c:v>
                </c:pt>
                <c:pt idx="81">
                  <c:v>2101</c:v>
                </c:pt>
                <c:pt idx="82">
                  <c:v>2102</c:v>
                </c:pt>
                <c:pt idx="83">
                  <c:v>2103</c:v>
                </c:pt>
                <c:pt idx="84">
                  <c:v>2104</c:v>
                </c:pt>
                <c:pt idx="85">
                  <c:v>2105</c:v>
                </c:pt>
                <c:pt idx="86">
                  <c:v>2106</c:v>
                </c:pt>
                <c:pt idx="87">
                  <c:v>2107</c:v>
                </c:pt>
                <c:pt idx="88">
                  <c:v>2108</c:v>
                </c:pt>
                <c:pt idx="89">
                  <c:v>2109</c:v>
                </c:pt>
                <c:pt idx="90">
                  <c:v>2110</c:v>
                </c:pt>
                <c:pt idx="91">
                  <c:v>2111</c:v>
                </c:pt>
                <c:pt idx="92">
                  <c:v>2112</c:v>
                </c:pt>
                <c:pt idx="93">
                  <c:v>2113</c:v>
                </c:pt>
                <c:pt idx="94">
                  <c:v>2114</c:v>
                </c:pt>
                <c:pt idx="95">
                  <c:v>2115</c:v>
                </c:pt>
                <c:pt idx="96">
                  <c:v>2116</c:v>
                </c:pt>
                <c:pt idx="97">
                  <c:v>2117</c:v>
                </c:pt>
                <c:pt idx="98">
                  <c:v>2118</c:v>
                </c:pt>
                <c:pt idx="99">
                  <c:v>2119</c:v>
                </c:pt>
                <c:pt idx="100">
                  <c:v>2120</c:v>
                </c:pt>
                <c:pt idx="101">
                  <c:v>2121</c:v>
                </c:pt>
                <c:pt idx="102">
                  <c:v>2122</c:v>
                </c:pt>
                <c:pt idx="103">
                  <c:v>2123</c:v>
                </c:pt>
                <c:pt idx="104">
                  <c:v>2124</c:v>
                </c:pt>
                <c:pt idx="105">
                  <c:v>2125</c:v>
                </c:pt>
                <c:pt idx="106">
                  <c:v>2126</c:v>
                </c:pt>
                <c:pt idx="107">
                  <c:v>2127</c:v>
                </c:pt>
                <c:pt idx="108">
                  <c:v>2128</c:v>
                </c:pt>
                <c:pt idx="109">
                  <c:v>2129</c:v>
                </c:pt>
                <c:pt idx="110">
                  <c:v>2130</c:v>
                </c:pt>
                <c:pt idx="111">
                  <c:v>2131</c:v>
                </c:pt>
                <c:pt idx="112">
                  <c:v>2132</c:v>
                </c:pt>
                <c:pt idx="113">
                  <c:v>2133</c:v>
                </c:pt>
                <c:pt idx="114">
                  <c:v>2134</c:v>
                </c:pt>
                <c:pt idx="115">
                  <c:v>2135</c:v>
                </c:pt>
                <c:pt idx="116">
                  <c:v>2136</c:v>
                </c:pt>
                <c:pt idx="117">
                  <c:v>2137</c:v>
                </c:pt>
                <c:pt idx="118">
                  <c:v>2138</c:v>
                </c:pt>
                <c:pt idx="119">
                  <c:v>2139</c:v>
                </c:pt>
                <c:pt idx="120">
                  <c:v>2140</c:v>
                </c:pt>
                <c:pt idx="121">
                  <c:v>2141</c:v>
                </c:pt>
                <c:pt idx="122">
                  <c:v>2142</c:v>
                </c:pt>
                <c:pt idx="123">
                  <c:v>2143</c:v>
                </c:pt>
                <c:pt idx="124">
                  <c:v>2144</c:v>
                </c:pt>
                <c:pt idx="125">
                  <c:v>2145</c:v>
                </c:pt>
                <c:pt idx="126">
                  <c:v>2146</c:v>
                </c:pt>
                <c:pt idx="127">
                  <c:v>2147</c:v>
                </c:pt>
                <c:pt idx="128">
                  <c:v>2148</c:v>
                </c:pt>
                <c:pt idx="129">
                  <c:v>2149</c:v>
                </c:pt>
                <c:pt idx="130">
                  <c:v>2150</c:v>
                </c:pt>
                <c:pt idx="131">
                  <c:v>2151</c:v>
                </c:pt>
                <c:pt idx="132">
                  <c:v>2152</c:v>
                </c:pt>
                <c:pt idx="133">
                  <c:v>2153</c:v>
                </c:pt>
                <c:pt idx="134">
                  <c:v>2154</c:v>
                </c:pt>
                <c:pt idx="135">
                  <c:v>2155</c:v>
                </c:pt>
                <c:pt idx="136">
                  <c:v>2156</c:v>
                </c:pt>
                <c:pt idx="137">
                  <c:v>2157</c:v>
                </c:pt>
                <c:pt idx="138">
                  <c:v>2158</c:v>
                </c:pt>
                <c:pt idx="139">
                  <c:v>2159</c:v>
                </c:pt>
                <c:pt idx="140">
                  <c:v>2160</c:v>
                </c:pt>
                <c:pt idx="141">
                  <c:v>2161</c:v>
                </c:pt>
                <c:pt idx="142">
                  <c:v>2162</c:v>
                </c:pt>
                <c:pt idx="143">
                  <c:v>2163</c:v>
                </c:pt>
                <c:pt idx="144">
                  <c:v>2164</c:v>
                </c:pt>
                <c:pt idx="145">
                  <c:v>2165</c:v>
                </c:pt>
                <c:pt idx="146">
                  <c:v>2166</c:v>
                </c:pt>
                <c:pt idx="147">
                  <c:v>2167</c:v>
                </c:pt>
                <c:pt idx="148">
                  <c:v>2168</c:v>
                </c:pt>
                <c:pt idx="149">
                  <c:v>2169</c:v>
                </c:pt>
                <c:pt idx="150">
                  <c:v>2170</c:v>
                </c:pt>
                <c:pt idx="151">
                  <c:v>2171</c:v>
                </c:pt>
                <c:pt idx="152">
                  <c:v>2172</c:v>
                </c:pt>
                <c:pt idx="153">
                  <c:v>2173</c:v>
                </c:pt>
                <c:pt idx="154">
                  <c:v>2174</c:v>
                </c:pt>
                <c:pt idx="155">
                  <c:v>2175</c:v>
                </c:pt>
                <c:pt idx="156">
                  <c:v>2176</c:v>
                </c:pt>
                <c:pt idx="157">
                  <c:v>2177</c:v>
                </c:pt>
                <c:pt idx="158">
                  <c:v>2178</c:v>
                </c:pt>
                <c:pt idx="159">
                  <c:v>2179</c:v>
                </c:pt>
                <c:pt idx="160">
                  <c:v>2180</c:v>
                </c:pt>
                <c:pt idx="161">
                  <c:v>2181</c:v>
                </c:pt>
                <c:pt idx="162">
                  <c:v>2182</c:v>
                </c:pt>
                <c:pt idx="163">
                  <c:v>2183</c:v>
                </c:pt>
                <c:pt idx="164">
                  <c:v>2184</c:v>
                </c:pt>
                <c:pt idx="165">
                  <c:v>2185</c:v>
                </c:pt>
                <c:pt idx="166">
                  <c:v>2186</c:v>
                </c:pt>
                <c:pt idx="167">
                  <c:v>2187</c:v>
                </c:pt>
                <c:pt idx="168">
                  <c:v>2188</c:v>
                </c:pt>
                <c:pt idx="169">
                  <c:v>2189</c:v>
                </c:pt>
                <c:pt idx="170">
                  <c:v>2190</c:v>
                </c:pt>
                <c:pt idx="171">
                  <c:v>2191</c:v>
                </c:pt>
                <c:pt idx="172">
                  <c:v>2192</c:v>
                </c:pt>
                <c:pt idx="173">
                  <c:v>2193</c:v>
                </c:pt>
                <c:pt idx="174">
                  <c:v>2194</c:v>
                </c:pt>
                <c:pt idx="175">
                  <c:v>2195</c:v>
                </c:pt>
                <c:pt idx="176">
                  <c:v>2196</c:v>
                </c:pt>
                <c:pt idx="177">
                  <c:v>2197</c:v>
                </c:pt>
                <c:pt idx="178">
                  <c:v>2198</c:v>
                </c:pt>
                <c:pt idx="179">
                  <c:v>2199</c:v>
                </c:pt>
                <c:pt idx="180">
                  <c:v>2200</c:v>
                </c:pt>
                <c:pt idx="181">
                  <c:v>2201</c:v>
                </c:pt>
                <c:pt idx="182">
                  <c:v>2202</c:v>
                </c:pt>
                <c:pt idx="183">
                  <c:v>2203</c:v>
                </c:pt>
                <c:pt idx="184">
                  <c:v>2204</c:v>
                </c:pt>
                <c:pt idx="185">
                  <c:v>2205</c:v>
                </c:pt>
                <c:pt idx="186">
                  <c:v>2206</c:v>
                </c:pt>
                <c:pt idx="187">
                  <c:v>2207</c:v>
                </c:pt>
                <c:pt idx="188">
                  <c:v>2208</c:v>
                </c:pt>
                <c:pt idx="189">
                  <c:v>2209</c:v>
                </c:pt>
                <c:pt idx="190">
                  <c:v>2210</c:v>
                </c:pt>
                <c:pt idx="191">
                  <c:v>2211</c:v>
                </c:pt>
                <c:pt idx="192">
                  <c:v>2212</c:v>
                </c:pt>
                <c:pt idx="193">
                  <c:v>2213</c:v>
                </c:pt>
                <c:pt idx="194">
                  <c:v>2214</c:v>
                </c:pt>
                <c:pt idx="195">
                  <c:v>2215</c:v>
                </c:pt>
                <c:pt idx="196">
                  <c:v>2216</c:v>
                </c:pt>
                <c:pt idx="197">
                  <c:v>2217</c:v>
                </c:pt>
                <c:pt idx="198">
                  <c:v>2218</c:v>
                </c:pt>
                <c:pt idx="199">
                  <c:v>2219</c:v>
                </c:pt>
                <c:pt idx="200">
                  <c:v>2220</c:v>
                </c:pt>
              </c:numCache>
            </c:numRef>
          </c:xVal>
          <c:yVal>
            <c:numRef>
              <c:f>'Czech matrix'!$F$113:$GX$113</c:f>
              <c:numCache>
                <c:formatCode>0</c:formatCode>
                <c:ptCount val="201"/>
                <c:pt idx="0">
                  <c:v>1068227.0877717324</c:v>
                </c:pt>
                <c:pt idx="1">
                  <c:v>1075797.9372961607</c:v>
                </c:pt>
                <c:pt idx="2">
                  <c:v>1081758.0396333572</c:v>
                </c:pt>
                <c:pt idx="3">
                  <c:v>1085870.6759113753</c:v>
                </c:pt>
                <c:pt idx="4">
                  <c:v>1087482.1149080845</c:v>
                </c:pt>
                <c:pt idx="5">
                  <c:v>1085635.0953123679</c:v>
                </c:pt>
                <c:pt idx="6">
                  <c:v>1079960.9078089762</c:v>
                </c:pt>
                <c:pt idx="7">
                  <c:v>1069233.1995079746</c:v>
                </c:pt>
                <c:pt idx="8">
                  <c:v>1053908.0464276336</c:v>
                </c:pt>
                <c:pt idx="9">
                  <c:v>1037049.490613797</c:v>
                </c:pt>
                <c:pt idx="10">
                  <c:v>1020414.0753380106</c:v>
                </c:pt>
                <c:pt idx="11">
                  <c:v>1006354.5144605496</c:v>
                </c:pt>
                <c:pt idx="12">
                  <c:v>994343.21945334342</c:v>
                </c:pt>
                <c:pt idx="13">
                  <c:v>982444.68267945107</c:v>
                </c:pt>
                <c:pt idx="14">
                  <c:v>970376.37878701289</c:v>
                </c:pt>
                <c:pt idx="15">
                  <c:v>957872.09607748187</c:v>
                </c:pt>
                <c:pt idx="16">
                  <c:v>945356.82505152049</c:v>
                </c:pt>
                <c:pt idx="17">
                  <c:v>932735.79467975942</c:v>
                </c:pt>
                <c:pt idx="18">
                  <c:v>920369.04986365384</c:v>
                </c:pt>
                <c:pt idx="19">
                  <c:v>909343.79534364888</c:v>
                </c:pt>
                <c:pt idx="20">
                  <c:v>899262.95731412969</c:v>
                </c:pt>
                <c:pt idx="21">
                  <c:v>890902.22167680052</c:v>
                </c:pt>
                <c:pt idx="22">
                  <c:v>884184.32609231281</c:v>
                </c:pt>
                <c:pt idx="23">
                  <c:v>879025.78496918175</c:v>
                </c:pt>
                <c:pt idx="24">
                  <c:v>875322.08203283511</c:v>
                </c:pt>
                <c:pt idx="25">
                  <c:v>872929.11374938791</c:v>
                </c:pt>
                <c:pt idx="26">
                  <c:v>871666.19423324231</c:v>
                </c:pt>
                <c:pt idx="27">
                  <c:v>871309.37154927396</c:v>
                </c:pt>
                <c:pt idx="28">
                  <c:v>871610.64479683666</c:v>
                </c:pt>
                <c:pt idx="29">
                  <c:v>872311.72469680675</c:v>
                </c:pt>
                <c:pt idx="30">
                  <c:v>873150.78343449254</c:v>
                </c:pt>
                <c:pt idx="31">
                  <c:v>873869.6234105872</c:v>
                </c:pt>
                <c:pt idx="32">
                  <c:v>874221.63786332298</c:v>
                </c:pt>
                <c:pt idx="33">
                  <c:v>873967.27937722974</c:v>
                </c:pt>
                <c:pt idx="34">
                  <c:v>872893.08384515287</c:v>
                </c:pt>
                <c:pt idx="35">
                  <c:v>870838.59045673988</c:v>
                </c:pt>
                <c:pt idx="36">
                  <c:v>867696.76370551973</c:v>
                </c:pt>
                <c:pt idx="37">
                  <c:v>863429.9498133288</c:v>
                </c:pt>
                <c:pt idx="38">
                  <c:v>858068.86999639927</c:v>
                </c:pt>
                <c:pt idx="39">
                  <c:v>851701.08344788617</c:v>
                </c:pt>
                <c:pt idx="40">
                  <c:v>844465.02369078854</c:v>
                </c:pt>
                <c:pt idx="41">
                  <c:v>836520.80479225679</c:v>
                </c:pt>
                <c:pt idx="42">
                  <c:v>828043.10791728785</c:v>
                </c:pt>
                <c:pt idx="43">
                  <c:v>819205.60353565216</c:v>
                </c:pt>
                <c:pt idx="44">
                  <c:v>810178.45304425457</c:v>
                </c:pt>
                <c:pt idx="45">
                  <c:v>801128.60806312202</c:v>
                </c:pt>
                <c:pt idx="46">
                  <c:v>792207.86167474615</c:v>
                </c:pt>
                <c:pt idx="47">
                  <c:v>783555.97107564087</c:v>
                </c:pt>
                <c:pt idx="48">
                  <c:v>775296.90428445814</c:v>
                </c:pt>
                <c:pt idx="49">
                  <c:v>767535.50166717905</c:v>
                </c:pt>
                <c:pt idx="50">
                  <c:v>760355.27520240261</c:v>
                </c:pt>
                <c:pt idx="51">
                  <c:v>753815.68934110145</c:v>
                </c:pt>
                <c:pt idx="52">
                  <c:v>747951.28923943045</c:v>
                </c:pt>
                <c:pt idx="53">
                  <c:v>742769.24180470943</c:v>
                </c:pt>
                <c:pt idx="54">
                  <c:v>738256.69192265486</c:v>
                </c:pt>
                <c:pt idx="55">
                  <c:v>734382.00780434336</c:v>
                </c:pt>
                <c:pt idx="56">
                  <c:v>731092.09001489158</c:v>
                </c:pt>
                <c:pt idx="57">
                  <c:v>728315.24280991626</c:v>
                </c:pt>
                <c:pt idx="58">
                  <c:v>725962.94447056274</c:v>
                </c:pt>
                <c:pt idx="59">
                  <c:v>723934.40385245357</c:v>
                </c:pt>
                <c:pt idx="60">
                  <c:v>722117.69058368972</c:v>
                </c:pt>
                <c:pt idx="61">
                  <c:v>720397.64264816931</c:v>
                </c:pt>
                <c:pt idx="62">
                  <c:v>718659.27843131265</c:v>
                </c:pt>
                <c:pt idx="63">
                  <c:v>716792.9419007363</c:v>
                </c:pt>
                <c:pt idx="64">
                  <c:v>714700.07579582208</c:v>
                </c:pt>
                <c:pt idx="65">
                  <c:v>712297.03350007965</c:v>
                </c:pt>
                <c:pt idx="66">
                  <c:v>709518.13909765962</c:v>
                </c:pt>
                <c:pt idx="67">
                  <c:v>706317.7760589011</c:v>
                </c:pt>
                <c:pt idx="68">
                  <c:v>702671.58322391962</c:v>
                </c:pt>
                <c:pt idx="69">
                  <c:v>698576.14092312241</c:v>
                </c:pt>
                <c:pt idx="70">
                  <c:v>694048.16152348393</c:v>
                </c:pt>
                <c:pt idx="71">
                  <c:v>689122.43072124652</c:v>
                </c:pt>
                <c:pt idx="72">
                  <c:v>683849.30492105905</c:v>
                </c:pt>
                <c:pt idx="73">
                  <c:v>678291.54780051869</c:v>
                </c:pt>
                <c:pt idx="74">
                  <c:v>672521.00860614062</c:v>
                </c:pt>
                <c:pt idx="75">
                  <c:v>666615.11378272471</c:v>
                </c:pt>
                <c:pt idx="76">
                  <c:v>660653.37233650475</c:v>
                </c:pt>
                <c:pt idx="77">
                  <c:v>654714.02891678095</c:v>
                </c:pt>
                <c:pt idx="78">
                  <c:v>648871.02190865506</c:v>
                </c:pt>
                <c:pt idx="79">
                  <c:v>643191.29608926119</c:v>
                </c:pt>
                <c:pt idx="80">
                  <c:v>637732.63304547186</c:v>
                </c:pt>
                <c:pt idx="81">
                  <c:v>632541.97021059436</c:v>
                </c:pt>
                <c:pt idx="82">
                  <c:v>627654.24346059898</c:v>
                </c:pt>
                <c:pt idx="83">
                  <c:v>623091.77598495525</c:v>
                </c:pt>
                <c:pt idx="84">
                  <c:v>618864.16858968674</c:v>
                </c:pt>
                <c:pt idx="85">
                  <c:v>614968.64362817165</c:v>
                </c:pt>
                <c:pt idx="86">
                  <c:v>611390.76663524285</c:v>
                </c:pt>
                <c:pt idx="87">
                  <c:v>608105.55307876831</c:v>
                </c:pt>
                <c:pt idx="88">
                  <c:v>605078.88991361926</c:v>
                </c:pt>
                <c:pt idx="89">
                  <c:v>602269.2014759148</c:v>
                </c:pt>
                <c:pt idx="90">
                  <c:v>599629.34251407534</c:v>
                </c:pt>
                <c:pt idx="91">
                  <c:v>597108.62470368051</c:v>
                </c:pt>
                <c:pt idx="92">
                  <c:v>594654.9040721918</c:v>
                </c:pt>
                <c:pt idx="93">
                  <c:v>592216.65537128202</c:v>
                </c:pt>
                <c:pt idx="94">
                  <c:v>589744.96525310224</c:v>
                </c:pt>
                <c:pt idx="95">
                  <c:v>587195.3524676892</c:v>
                </c:pt>
                <c:pt idx="96">
                  <c:v>584529.32928721246</c:v>
                </c:pt>
                <c:pt idx="97">
                  <c:v>581715.67772603873</c:v>
                </c:pt>
                <c:pt idx="98">
                  <c:v>578731.37866258598</c:v>
                </c:pt>
                <c:pt idx="99">
                  <c:v>575562.17045234155</c:v>
                </c:pt>
                <c:pt idx="100">
                  <c:v>572202.7213584343</c:v>
                </c:pt>
                <c:pt idx="101">
                  <c:v>568656.43336696317</c:v>
                </c:pt>
                <c:pt idx="102">
                  <c:v>564934.88818619587</c:v>
                </c:pt>
                <c:pt idx="103">
                  <c:v>561056.98054686212</c:v>
                </c:pt>
                <c:pt idx="104">
                  <c:v>557047.79474611662</c:v>
                </c:pt>
                <c:pt idx="105">
                  <c:v>552937.27804593975</c:v>
                </c:pt>
                <c:pt idx="106">
                  <c:v>548758.78179957485</c:v>
                </c:pt>
                <c:pt idx="107">
                  <c:v>544547.53907208808</c:v>
                </c:pt>
                <c:pt idx="108">
                  <c:v>540339.14758841426</c:v>
                </c:pt>
                <c:pt idx="109">
                  <c:v>536168.11880471441</c:v>
                </c:pt>
                <c:pt idx="110">
                  <c:v>532066.55172329489</c:v>
                </c:pt>
                <c:pt idx="111">
                  <c:v>528062.97602752084</c:v>
                </c:pt>
                <c:pt idx="112">
                  <c:v>524181.40173991252</c:v>
                </c:pt>
                <c:pt idx="113">
                  <c:v>520440.60049618996</c:v>
                </c:pt>
                <c:pt idx="114">
                  <c:v>516853.63298134023</c:v>
                </c:pt>
                <c:pt idx="115">
                  <c:v>513427.62596561702</c:v>
                </c:pt>
                <c:pt idx="116">
                  <c:v>510163.79294219933</c:v>
                </c:pt>
                <c:pt idx="117">
                  <c:v>507057.68374009774</c:v>
                </c:pt>
                <c:pt idx="118">
                  <c:v>504099.64072587562</c:v>
                </c:pt>
                <c:pt idx="119">
                  <c:v>501275.43320723111</c:v>
                </c:pt>
                <c:pt idx="120">
                  <c:v>498567.03670914081</c:v>
                </c:pt>
                <c:pt idx="121">
                  <c:v>495953.52022985206</c:v>
                </c:pt>
                <c:pt idx="122">
                  <c:v>493412.00227493595</c:v>
                </c:pt>
                <c:pt idx="123">
                  <c:v>490918.63623580028</c:v>
                </c:pt>
                <c:pt idx="124">
                  <c:v>488449.58610545163</c:v>
                </c:pt>
                <c:pt idx="125">
                  <c:v>485981.95552990469</c:v>
                </c:pt>
                <c:pt idx="126">
                  <c:v>483494.6365719327</c:v>
                </c:pt>
                <c:pt idx="127">
                  <c:v>480969.04904517421</c:v>
                </c:pt>
                <c:pt idx="128">
                  <c:v>478389.74651426775</c:v>
                </c:pt>
                <c:pt idx="129">
                  <c:v>475744.87109315011</c:v>
                </c:pt>
                <c:pt idx="130">
                  <c:v>473026.44591261505</c:v>
                </c:pt>
                <c:pt idx="131">
                  <c:v>470230.50080583541</c:v>
                </c:pt>
                <c:pt idx="132">
                  <c:v>467357.03354393411</c:v>
                </c:pt>
                <c:pt idx="133">
                  <c:v>464409.81553644827</c:v>
                </c:pt>
                <c:pt idx="134">
                  <c:v>461396.05677586899</c:v>
                </c:pt>
                <c:pt idx="135">
                  <c:v>458325.94985933456</c:v>
                </c:pt>
                <c:pt idx="136">
                  <c:v>455212.11695037322</c:v>
                </c:pt>
                <c:pt idx="137">
                  <c:v>452068.98653466307</c:v>
                </c:pt>
                <c:pt idx="138">
                  <c:v>448912.12835861114</c:v>
                </c:pt>
                <c:pt idx="139">
                  <c:v>445757.5753171675</c:v>
                </c:pt>
                <c:pt idx="140">
                  <c:v>442621.16018999752</c:v>
                </c:pt>
                <c:pt idx="141">
                  <c:v>439517.89312541881</c:v>
                </c:pt>
                <c:pt idx="142">
                  <c:v>436461.40277151199</c:v>
                </c:pt>
                <c:pt idx="143">
                  <c:v>433463.46020950208</c:v>
                </c:pt>
                <c:pt idx="144">
                  <c:v>430533.60051038896</c:v>
                </c:pt>
                <c:pt idx="145">
                  <c:v>427678.85199443618</c:v>
                </c:pt>
                <c:pt idx="146">
                  <c:v>424903.57845155726</c:v>
                </c:pt>
                <c:pt idx="147">
                  <c:v>422209.43478999339</c:v>
                </c:pt>
                <c:pt idx="148">
                  <c:v>419595.43205552595</c:v>
                </c:pt>
                <c:pt idx="149">
                  <c:v>417058.10364957654</c:v>
                </c:pt>
                <c:pt idx="150">
                  <c:v>414591.7610302947</c:v>
                </c:pt>
                <c:pt idx="151">
                  <c:v>412188.82427538716</c:v>
                </c:pt>
                <c:pt idx="152">
                  <c:v>409840.21072069608</c:v>
                </c:pt>
                <c:pt idx="153">
                  <c:v>407535.76348924526</c:v>
                </c:pt>
                <c:pt idx="154">
                  <c:v>405264.70109856123</c:v>
                </c:pt>
                <c:pt idx="155">
                  <c:v>403016.06946502067</c:v>
                </c:pt>
                <c:pt idx="156">
                  <c:v>400779.17846529308</c:v>
                </c:pt>
                <c:pt idx="157">
                  <c:v>398544.00669969647</c:v>
                </c:pt>
                <c:pt idx="158">
                  <c:v>396301.56013928319</c:v>
                </c:pt>
                <c:pt idx="159">
                  <c:v>394044.17283144215</c:v>
                </c:pt>
                <c:pt idx="160">
                  <c:v>391765.74066770135</c:v>
                </c:pt>
                <c:pt idx="161">
                  <c:v>389461.88226280292</c:v>
                </c:pt>
                <c:pt idx="162">
                  <c:v>387130.02412977681</c:v>
                </c:pt>
                <c:pt idx="163">
                  <c:v>384769.41043978406</c:v>
                </c:pt>
                <c:pt idx="164">
                  <c:v>382381.04060594545</c:v>
                </c:pt>
                <c:pt idx="165">
                  <c:v>379967.54061992088</c:v>
                </c:pt>
                <c:pt idx="166">
                  <c:v>377532.97640512453</c:v>
                </c:pt>
                <c:pt idx="167">
                  <c:v>375082.61935219064</c:v>
                </c:pt>
                <c:pt idx="168">
                  <c:v>372622.67561367282</c:v>
                </c:pt>
                <c:pt idx="169">
                  <c:v>370159.99162123026</c:v>
                </c:pt>
                <c:pt idx="170">
                  <c:v>367701.74863746937</c:v>
                </c:pt>
                <c:pt idx="171">
                  <c:v>365255.15897528111</c:v>
                </c:pt>
                <c:pt idx="172">
                  <c:v>362827.17584208044</c:v>
                </c:pt>
                <c:pt idx="173">
                  <c:v>360424.22764563456</c:v>
                </c:pt>
                <c:pt idx="174">
                  <c:v>358051.98609777295</c:v>
                </c:pt>
                <c:pt idx="175">
                  <c:v>355715.1756517039</c:v>
                </c:pt>
                <c:pt idx="176">
                  <c:v>353417.42979545856</c:v>
                </c:pt>
                <c:pt idx="177">
                  <c:v>351161.19759018032</c:v>
                </c:pt>
                <c:pt idx="178">
                  <c:v>348947.70167903247</c:v>
                </c:pt>
                <c:pt idx="179">
                  <c:v>346776.94688932755</c:v>
                </c:pt>
                <c:pt idx="180">
                  <c:v>344647.77658816503</c:v>
                </c:pt>
                <c:pt idx="181">
                  <c:v>342557.9722013619</c:v>
                </c:pt>
                <c:pt idx="182">
                  <c:v>340504.38982561382</c:v>
                </c:pt>
                <c:pt idx="183">
                  <c:v>338483.12669933372</c:v>
                </c:pt>
                <c:pt idx="184">
                  <c:v>336489.70947813708</c:v>
                </c:pt>
                <c:pt idx="185">
                  <c:v>334519.29580078123</c:v>
                </c:pt>
                <c:pt idx="186">
                  <c:v>332566.88053030177</c:v>
                </c:pt>
                <c:pt idx="187">
                  <c:v>330627.49829841935</c:v>
                </c:pt>
                <c:pt idx="188">
                  <c:v>328696.41454193025</c:v>
                </c:pt>
                <c:pt idx="189">
                  <c:v>326769.29805966758</c:v>
                </c:pt>
                <c:pt idx="190">
                  <c:v>324842.36919083283</c:v>
                </c:pt>
                <c:pt idx="191">
                  <c:v>322912.5189664514</c:v>
                </c:pt>
                <c:pt idx="192">
                  <c:v>320977.39595769858</c:v>
                </c:pt>
                <c:pt idx="193">
                  <c:v>319035.45897826139</c:v>
                </c:pt>
                <c:pt idx="194">
                  <c:v>317085.99523365177</c:v>
                </c:pt>
                <c:pt idx="195">
                  <c:v>315129.10489217401</c:v>
                </c:pt>
                <c:pt idx="196">
                  <c:v>313165.65432852239</c:v>
                </c:pt>
                <c:pt idx="197">
                  <c:v>311197.20141674118</c:v>
                </c:pt>
                <c:pt idx="198">
                  <c:v>309225.89718749386</c:v>
                </c:pt>
                <c:pt idx="199">
                  <c:v>307254.36888733273</c:v>
                </c:pt>
                <c:pt idx="200">
                  <c:v>305285.58996672428</c:v>
                </c:pt>
              </c:numCache>
            </c:numRef>
          </c:yVal>
          <c:smooth val="0"/>
          <c:extLst>
            <c:ext xmlns:c16="http://schemas.microsoft.com/office/drawing/2014/chart" uri="{C3380CC4-5D6E-409C-BE32-E72D297353CC}">
              <c16:uniqueId val="{00000000-962D-4026-8B04-160437DF1D65}"/>
            </c:ext>
          </c:extLst>
        </c:ser>
        <c:ser>
          <c:idx val="2"/>
          <c:order val="2"/>
          <c:tx>
            <c:strRef>
              <c:f>'Czech matrix'!$D$114</c:f>
              <c:strCache>
                <c:ptCount val="1"/>
                <c:pt idx="0">
                  <c:v>20+</c:v>
                </c:pt>
              </c:strCache>
            </c:strRef>
          </c:tx>
          <c:spPr>
            <a:ln w="25400" cap="rnd">
              <a:solidFill>
                <a:schemeClr val="accent2">
                  <a:lumMod val="75000"/>
                </a:schemeClr>
              </a:solidFill>
              <a:round/>
            </a:ln>
            <a:effectLst/>
          </c:spPr>
          <c:marker>
            <c:symbol val="none"/>
          </c:marker>
          <c:xVal>
            <c:numRef>
              <c:f>'Czech matrix'!$F$111:$GX$111</c:f>
              <c:numCache>
                <c:formatCode>General</c:formatCode>
                <c:ptCount val="20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pt idx="51">
                  <c:v>2071</c:v>
                </c:pt>
                <c:pt idx="52">
                  <c:v>2072</c:v>
                </c:pt>
                <c:pt idx="53">
                  <c:v>2073</c:v>
                </c:pt>
                <c:pt idx="54">
                  <c:v>2074</c:v>
                </c:pt>
                <c:pt idx="55">
                  <c:v>2075</c:v>
                </c:pt>
                <c:pt idx="56">
                  <c:v>2076</c:v>
                </c:pt>
                <c:pt idx="57">
                  <c:v>2077</c:v>
                </c:pt>
                <c:pt idx="58">
                  <c:v>2078</c:v>
                </c:pt>
                <c:pt idx="59">
                  <c:v>2079</c:v>
                </c:pt>
                <c:pt idx="60">
                  <c:v>2080</c:v>
                </c:pt>
                <c:pt idx="61">
                  <c:v>2081</c:v>
                </c:pt>
                <c:pt idx="62">
                  <c:v>2082</c:v>
                </c:pt>
                <c:pt idx="63">
                  <c:v>2083</c:v>
                </c:pt>
                <c:pt idx="64">
                  <c:v>2084</c:v>
                </c:pt>
                <c:pt idx="65">
                  <c:v>2085</c:v>
                </c:pt>
                <c:pt idx="66">
                  <c:v>2086</c:v>
                </c:pt>
                <c:pt idx="67">
                  <c:v>2087</c:v>
                </c:pt>
                <c:pt idx="68">
                  <c:v>2088</c:v>
                </c:pt>
                <c:pt idx="69">
                  <c:v>2089</c:v>
                </c:pt>
                <c:pt idx="70">
                  <c:v>2090</c:v>
                </c:pt>
                <c:pt idx="71">
                  <c:v>2091</c:v>
                </c:pt>
                <c:pt idx="72">
                  <c:v>2092</c:v>
                </c:pt>
                <c:pt idx="73">
                  <c:v>2093</c:v>
                </c:pt>
                <c:pt idx="74">
                  <c:v>2094</c:v>
                </c:pt>
                <c:pt idx="75">
                  <c:v>2095</c:v>
                </c:pt>
                <c:pt idx="76">
                  <c:v>2096</c:v>
                </c:pt>
                <c:pt idx="77">
                  <c:v>2097</c:v>
                </c:pt>
                <c:pt idx="78">
                  <c:v>2098</c:v>
                </c:pt>
                <c:pt idx="79">
                  <c:v>2099</c:v>
                </c:pt>
                <c:pt idx="80">
                  <c:v>2100</c:v>
                </c:pt>
                <c:pt idx="81">
                  <c:v>2101</c:v>
                </c:pt>
                <c:pt idx="82">
                  <c:v>2102</c:v>
                </c:pt>
                <c:pt idx="83">
                  <c:v>2103</c:v>
                </c:pt>
                <c:pt idx="84">
                  <c:v>2104</c:v>
                </c:pt>
                <c:pt idx="85">
                  <c:v>2105</c:v>
                </c:pt>
                <c:pt idx="86">
                  <c:v>2106</c:v>
                </c:pt>
                <c:pt idx="87">
                  <c:v>2107</c:v>
                </c:pt>
                <c:pt idx="88">
                  <c:v>2108</c:v>
                </c:pt>
                <c:pt idx="89">
                  <c:v>2109</c:v>
                </c:pt>
                <c:pt idx="90">
                  <c:v>2110</c:v>
                </c:pt>
                <c:pt idx="91">
                  <c:v>2111</c:v>
                </c:pt>
                <c:pt idx="92">
                  <c:v>2112</c:v>
                </c:pt>
                <c:pt idx="93">
                  <c:v>2113</c:v>
                </c:pt>
                <c:pt idx="94">
                  <c:v>2114</c:v>
                </c:pt>
                <c:pt idx="95">
                  <c:v>2115</c:v>
                </c:pt>
                <c:pt idx="96">
                  <c:v>2116</c:v>
                </c:pt>
                <c:pt idx="97">
                  <c:v>2117</c:v>
                </c:pt>
                <c:pt idx="98">
                  <c:v>2118</c:v>
                </c:pt>
                <c:pt idx="99">
                  <c:v>2119</c:v>
                </c:pt>
                <c:pt idx="100">
                  <c:v>2120</c:v>
                </c:pt>
                <c:pt idx="101">
                  <c:v>2121</c:v>
                </c:pt>
                <c:pt idx="102">
                  <c:v>2122</c:v>
                </c:pt>
                <c:pt idx="103">
                  <c:v>2123</c:v>
                </c:pt>
                <c:pt idx="104">
                  <c:v>2124</c:v>
                </c:pt>
                <c:pt idx="105">
                  <c:v>2125</c:v>
                </c:pt>
                <c:pt idx="106">
                  <c:v>2126</c:v>
                </c:pt>
                <c:pt idx="107">
                  <c:v>2127</c:v>
                </c:pt>
                <c:pt idx="108">
                  <c:v>2128</c:v>
                </c:pt>
                <c:pt idx="109">
                  <c:v>2129</c:v>
                </c:pt>
                <c:pt idx="110">
                  <c:v>2130</c:v>
                </c:pt>
                <c:pt idx="111">
                  <c:v>2131</c:v>
                </c:pt>
                <c:pt idx="112">
                  <c:v>2132</c:v>
                </c:pt>
                <c:pt idx="113">
                  <c:v>2133</c:v>
                </c:pt>
                <c:pt idx="114">
                  <c:v>2134</c:v>
                </c:pt>
                <c:pt idx="115">
                  <c:v>2135</c:v>
                </c:pt>
                <c:pt idx="116">
                  <c:v>2136</c:v>
                </c:pt>
                <c:pt idx="117">
                  <c:v>2137</c:v>
                </c:pt>
                <c:pt idx="118">
                  <c:v>2138</c:v>
                </c:pt>
                <c:pt idx="119">
                  <c:v>2139</c:v>
                </c:pt>
                <c:pt idx="120">
                  <c:v>2140</c:v>
                </c:pt>
                <c:pt idx="121">
                  <c:v>2141</c:v>
                </c:pt>
                <c:pt idx="122">
                  <c:v>2142</c:v>
                </c:pt>
                <c:pt idx="123">
                  <c:v>2143</c:v>
                </c:pt>
                <c:pt idx="124">
                  <c:v>2144</c:v>
                </c:pt>
                <c:pt idx="125">
                  <c:v>2145</c:v>
                </c:pt>
                <c:pt idx="126">
                  <c:v>2146</c:v>
                </c:pt>
                <c:pt idx="127">
                  <c:v>2147</c:v>
                </c:pt>
                <c:pt idx="128">
                  <c:v>2148</c:v>
                </c:pt>
                <c:pt idx="129">
                  <c:v>2149</c:v>
                </c:pt>
                <c:pt idx="130">
                  <c:v>2150</c:v>
                </c:pt>
                <c:pt idx="131">
                  <c:v>2151</c:v>
                </c:pt>
                <c:pt idx="132">
                  <c:v>2152</c:v>
                </c:pt>
                <c:pt idx="133">
                  <c:v>2153</c:v>
                </c:pt>
                <c:pt idx="134">
                  <c:v>2154</c:v>
                </c:pt>
                <c:pt idx="135">
                  <c:v>2155</c:v>
                </c:pt>
                <c:pt idx="136">
                  <c:v>2156</c:v>
                </c:pt>
                <c:pt idx="137">
                  <c:v>2157</c:v>
                </c:pt>
                <c:pt idx="138">
                  <c:v>2158</c:v>
                </c:pt>
                <c:pt idx="139">
                  <c:v>2159</c:v>
                </c:pt>
                <c:pt idx="140">
                  <c:v>2160</c:v>
                </c:pt>
                <c:pt idx="141">
                  <c:v>2161</c:v>
                </c:pt>
                <c:pt idx="142">
                  <c:v>2162</c:v>
                </c:pt>
                <c:pt idx="143">
                  <c:v>2163</c:v>
                </c:pt>
                <c:pt idx="144">
                  <c:v>2164</c:v>
                </c:pt>
                <c:pt idx="145">
                  <c:v>2165</c:v>
                </c:pt>
                <c:pt idx="146">
                  <c:v>2166</c:v>
                </c:pt>
                <c:pt idx="147">
                  <c:v>2167</c:v>
                </c:pt>
                <c:pt idx="148">
                  <c:v>2168</c:v>
                </c:pt>
                <c:pt idx="149">
                  <c:v>2169</c:v>
                </c:pt>
                <c:pt idx="150">
                  <c:v>2170</c:v>
                </c:pt>
                <c:pt idx="151">
                  <c:v>2171</c:v>
                </c:pt>
                <c:pt idx="152">
                  <c:v>2172</c:v>
                </c:pt>
                <c:pt idx="153">
                  <c:v>2173</c:v>
                </c:pt>
                <c:pt idx="154">
                  <c:v>2174</c:v>
                </c:pt>
                <c:pt idx="155">
                  <c:v>2175</c:v>
                </c:pt>
                <c:pt idx="156">
                  <c:v>2176</c:v>
                </c:pt>
                <c:pt idx="157">
                  <c:v>2177</c:v>
                </c:pt>
                <c:pt idx="158">
                  <c:v>2178</c:v>
                </c:pt>
                <c:pt idx="159">
                  <c:v>2179</c:v>
                </c:pt>
                <c:pt idx="160">
                  <c:v>2180</c:v>
                </c:pt>
                <c:pt idx="161">
                  <c:v>2181</c:v>
                </c:pt>
                <c:pt idx="162">
                  <c:v>2182</c:v>
                </c:pt>
                <c:pt idx="163">
                  <c:v>2183</c:v>
                </c:pt>
                <c:pt idx="164">
                  <c:v>2184</c:v>
                </c:pt>
                <c:pt idx="165">
                  <c:v>2185</c:v>
                </c:pt>
                <c:pt idx="166">
                  <c:v>2186</c:v>
                </c:pt>
                <c:pt idx="167">
                  <c:v>2187</c:v>
                </c:pt>
                <c:pt idx="168">
                  <c:v>2188</c:v>
                </c:pt>
                <c:pt idx="169">
                  <c:v>2189</c:v>
                </c:pt>
                <c:pt idx="170">
                  <c:v>2190</c:v>
                </c:pt>
                <c:pt idx="171">
                  <c:v>2191</c:v>
                </c:pt>
                <c:pt idx="172">
                  <c:v>2192</c:v>
                </c:pt>
                <c:pt idx="173">
                  <c:v>2193</c:v>
                </c:pt>
                <c:pt idx="174">
                  <c:v>2194</c:v>
                </c:pt>
                <c:pt idx="175">
                  <c:v>2195</c:v>
                </c:pt>
                <c:pt idx="176">
                  <c:v>2196</c:v>
                </c:pt>
                <c:pt idx="177">
                  <c:v>2197</c:v>
                </c:pt>
                <c:pt idx="178">
                  <c:v>2198</c:v>
                </c:pt>
                <c:pt idx="179">
                  <c:v>2199</c:v>
                </c:pt>
                <c:pt idx="180">
                  <c:v>2200</c:v>
                </c:pt>
                <c:pt idx="181">
                  <c:v>2201</c:v>
                </c:pt>
                <c:pt idx="182">
                  <c:v>2202</c:v>
                </c:pt>
                <c:pt idx="183">
                  <c:v>2203</c:v>
                </c:pt>
                <c:pt idx="184">
                  <c:v>2204</c:v>
                </c:pt>
                <c:pt idx="185">
                  <c:v>2205</c:v>
                </c:pt>
                <c:pt idx="186">
                  <c:v>2206</c:v>
                </c:pt>
                <c:pt idx="187">
                  <c:v>2207</c:v>
                </c:pt>
                <c:pt idx="188">
                  <c:v>2208</c:v>
                </c:pt>
                <c:pt idx="189">
                  <c:v>2209</c:v>
                </c:pt>
                <c:pt idx="190">
                  <c:v>2210</c:v>
                </c:pt>
                <c:pt idx="191">
                  <c:v>2211</c:v>
                </c:pt>
                <c:pt idx="192">
                  <c:v>2212</c:v>
                </c:pt>
                <c:pt idx="193">
                  <c:v>2213</c:v>
                </c:pt>
                <c:pt idx="194">
                  <c:v>2214</c:v>
                </c:pt>
                <c:pt idx="195">
                  <c:v>2215</c:v>
                </c:pt>
                <c:pt idx="196">
                  <c:v>2216</c:v>
                </c:pt>
                <c:pt idx="197">
                  <c:v>2217</c:v>
                </c:pt>
                <c:pt idx="198">
                  <c:v>2218</c:v>
                </c:pt>
                <c:pt idx="199">
                  <c:v>2219</c:v>
                </c:pt>
                <c:pt idx="200">
                  <c:v>2220</c:v>
                </c:pt>
              </c:numCache>
            </c:numRef>
          </c:xVal>
          <c:yVal>
            <c:numRef>
              <c:f>'Czech matrix'!$F$114:$GX$114</c:f>
              <c:numCache>
                <c:formatCode>0</c:formatCode>
                <c:ptCount val="201"/>
                <c:pt idx="0">
                  <c:v>1247609.795288062</c:v>
                </c:pt>
                <c:pt idx="1">
                  <c:v>1217220.2674095917</c:v>
                </c:pt>
                <c:pt idx="2">
                  <c:v>1188991.4572325153</c:v>
                </c:pt>
                <c:pt idx="3">
                  <c:v>1162168.237461213</c:v>
                </c:pt>
                <c:pt idx="4">
                  <c:v>1137346.7910536905</c:v>
                </c:pt>
                <c:pt idx="5">
                  <c:v>1114701.8781492554</c:v>
                </c:pt>
                <c:pt idx="6">
                  <c:v>1095390.4295916206</c:v>
                </c:pt>
                <c:pt idx="7">
                  <c:v>1081315.6199187799</c:v>
                </c:pt>
                <c:pt idx="8">
                  <c:v>1070671.0061463369</c:v>
                </c:pt>
                <c:pt idx="9">
                  <c:v>1061519.1284027214</c:v>
                </c:pt>
                <c:pt idx="10">
                  <c:v>1052665.8585350085</c:v>
                </c:pt>
                <c:pt idx="11">
                  <c:v>1041326.3853006768</c:v>
                </c:pt>
                <c:pt idx="12">
                  <c:v>1030421.4534105695</c:v>
                </c:pt>
                <c:pt idx="13">
                  <c:v>1021667.122364772</c:v>
                </c:pt>
                <c:pt idx="14">
                  <c:v>1016906.4342193074</c:v>
                </c:pt>
                <c:pt idx="15">
                  <c:v>1019105.5386507784</c:v>
                </c:pt>
                <c:pt idx="16">
                  <c:v>1025918.5541255949</c:v>
                </c:pt>
                <c:pt idx="17">
                  <c:v>1034985.2075289632</c:v>
                </c:pt>
                <c:pt idx="18">
                  <c:v>1044779.3533484301</c:v>
                </c:pt>
                <c:pt idx="19">
                  <c:v>1054274.9920766987</c:v>
                </c:pt>
                <c:pt idx="20">
                  <c:v>1063419.9927468062</c:v>
                </c:pt>
                <c:pt idx="21">
                  <c:v>1070934.9415784467</c:v>
                </c:pt>
                <c:pt idx="22">
                  <c:v>1076840.798900543</c:v>
                </c:pt>
                <c:pt idx="23">
                  <c:v>1080902.9261363791</c:v>
                </c:pt>
                <c:pt idx="24">
                  <c:v>1082472.8152954485</c:v>
                </c:pt>
                <c:pt idx="25">
                  <c:v>1080600.9420461343</c:v>
                </c:pt>
                <c:pt idx="26">
                  <c:v>1074923.399615438</c:v>
                </c:pt>
                <c:pt idx="27">
                  <c:v>1064225.80035503</c:v>
                </c:pt>
                <c:pt idx="28">
                  <c:v>1048964.122436174</c:v>
                </c:pt>
                <c:pt idx="29">
                  <c:v>1032181.1414290887</c:v>
                </c:pt>
                <c:pt idx="30">
                  <c:v>1015620.809712921</c:v>
                </c:pt>
                <c:pt idx="31">
                  <c:v>1001617.8009866576</c:v>
                </c:pt>
                <c:pt idx="32">
                  <c:v>989648.32245733193</c:v>
                </c:pt>
                <c:pt idx="33">
                  <c:v>977792.81580108462</c:v>
                </c:pt>
                <c:pt idx="34">
                  <c:v>965772.18876063405</c:v>
                </c:pt>
                <c:pt idx="35">
                  <c:v>953323.25663639314</c:v>
                </c:pt>
                <c:pt idx="36">
                  <c:v>940869.01055988413</c:v>
                </c:pt>
                <c:pt idx="37">
                  <c:v>928316.02185567957</c:v>
                </c:pt>
                <c:pt idx="38">
                  <c:v>916022.11430508993</c:v>
                </c:pt>
                <c:pt idx="39">
                  <c:v>905065.84018196771</c:v>
                </c:pt>
                <c:pt idx="40">
                  <c:v>895052.80765407474</c:v>
                </c:pt>
                <c:pt idx="41">
                  <c:v>886751.90727340931</c:v>
                </c:pt>
                <c:pt idx="42">
                  <c:v>880085.52178974357</c:v>
                </c:pt>
                <c:pt idx="43">
                  <c:v>874969.84689804481</c:v>
                </c:pt>
                <c:pt idx="44">
                  <c:v>871300.18972330692</c:v>
                </c:pt>
                <c:pt idx="45">
                  <c:v>868932.54781499517</c:v>
                </c:pt>
                <c:pt idx="46">
                  <c:v>867686.65769289504</c:v>
                </c:pt>
                <c:pt idx="47">
                  <c:v>867339.36130596034</c:v>
                </c:pt>
                <c:pt idx="48">
                  <c:v>867643.69776997832</c:v>
                </c:pt>
                <c:pt idx="49">
                  <c:v>868342.59078199347</c:v>
                </c:pt>
                <c:pt idx="50">
                  <c:v>869175.56238872232</c:v>
                </c:pt>
                <c:pt idx="51">
                  <c:v>869885.86870487465</c:v>
                </c:pt>
                <c:pt idx="52">
                  <c:v>870228.42217998707</c:v>
                </c:pt>
                <c:pt idx="53">
                  <c:v>869965.32250320923</c:v>
                </c:pt>
                <c:pt idx="54">
                  <c:v>868884.7104852515</c:v>
                </c:pt>
                <c:pt idx="55">
                  <c:v>866827.47427111468</c:v>
                </c:pt>
                <c:pt idx="56">
                  <c:v>863687.67896808998</c:v>
                </c:pt>
                <c:pt idx="57">
                  <c:v>859428.37926468777</c:v>
                </c:pt>
                <c:pt idx="58">
                  <c:v>854080.59359751851</c:v>
                </c:pt>
                <c:pt idx="59">
                  <c:v>847731.82244419726</c:v>
                </c:pt>
                <c:pt idx="60">
                  <c:v>840520.11007482407</c:v>
                </c:pt>
                <c:pt idx="61">
                  <c:v>832605.02920753125</c:v>
                </c:pt>
                <c:pt idx="62">
                  <c:v>824160.60513119504</c:v>
                </c:pt>
                <c:pt idx="63">
                  <c:v>815359.83149248594</c:v>
                </c:pt>
                <c:pt idx="64">
                  <c:v>806372.16289593535</c:v>
                </c:pt>
                <c:pt idx="65">
                  <c:v>797363.79003943619</c:v>
                </c:pt>
                <c:pt idx="66">
                  <c:v>788485.76832912955</c:v>
                </c:pt>
                <c:pt idx="67">
                  <c:v>779877.1035989169</c:v>
                </c:pt>
                <c:pt idx="68">
                  <c:v>771661.01742237259</c:v>
                </c:pt>
                <c:pt idx="69">
                  <c:v>763941.63433000585</c:v>
                </c:pt>
                <c:pt idx="70">
                  <c:v>756801.79771508102</c:v>
                </c:pt>
                <c:pt idx="71">
                  <c:v>750300.38053530559</c:v>
                </c:pt>
                <c:pt idx="72">
                  <c:v>744471.43241393147</c:v>
                </c:pt>
                <c:pt idx="73">
                  <c:v>739321.75565576903</c:v>
                </c:pt>
                <c:pt idx="74">
                  <c:v>734838.22010920697</c:v>
                </c:pt>
                <c:pt idx="75">
                  <c:v>730989.01393806865</c:v>
                </c:pt>
                <c:pt idx="76">
                  <c:v>727720.99336777779</c:v>
                </c:pt>
                <c:pt idx="77">
                  <c:v>724962.54964529711</c:v>
                </c:pt>
                <c:pt idx="78">
                  <c:v>722625.38519927277</c:v>
                </c:pt>
                <c:pt idx="79">
                  <c:v>720609.05249763583</c:v>
                </c:pt>
                <c:pt idx="80">
                  <c:v>718802.0921375684</c:v>
                </c:pt>
                <c:pt idx="81">
                  <c:v>717089.89288927254</c:v>
                </c:pt>
                <c:pt idx="82">
                  <c:v>715358.0884232918</c:v>
                </c:pt>
                <c:pt idx="83">
                  <c:v>713497.67058992339</c:v>
                </c:pt>
                <c:pt idx="84">
                  <c:v>711410.72189415933</c:v>
                </c:pt>
                <c:pt idx="85">
                  <c:v>709014.19870993437</c:v>
                </c:pt>
                <c:pt idx="86">
                  <c:v>706242.96541430627</c:v>
                </c:pt>
                <c:pt idx="87">
                  <c:v>703051.86191212421</c:v>
                </c:pt>
                <c:pt idx="88">
                  <c:v>699416.88266644755</c:v>
                </c:pt>
                <c:pt idx="89">
                  <c:v>695334.85573689593</c:v>
                </c:pt>
                <c:pt idx="90">
                  <c:v>690822.62818552786</c:v>
                </c:pt>
                <c:pt idx="91">
                  <c:v>685915.01084726467</c:v>
                </c:pt>
                <c:pt idx="92">
                  <c:v>680662.28201883775</c:v>
                </c:pt>
                <c:pt idx="93">
                  <c:v>675127.03539326682</c:v>
                </c:pt>
                <c:pt idx="94">
                  <c:v>669380.8712984228</c:v>
                </c:pt>
                <c:pt idx="95">
                  <c:v>663500.90365479072</c:v>
                </c:pt>
                <c:pt idx="96">
                  <c:v>657566.28200452123</c:v>
                </c:pt>
                <c:pt idx="97">
                  <c:v>651654.86178402742</c:v>
                </c:pt>
                <c:pt idx="98">
                  <c:v>645840.17926771147</c:v>
                </c:pt>
                <c:pt idx="99">
                  <c:v>640188.78051713004</c:v>
                </c:pt>
                <c:pt idx="100">
                  <c:v>634758.06635481352</c:v>
                </c:pt>
                <c:pt idx="101">
                  <c:v>629594.6243640224</c:v>
                </c:pt>
                <c:pt idx="102">
                  <c:v>624733.08255586575</c:v>
                </c:pt>
                <c:pt idx="103">
                  <c:v>620195.50698709709</c:v>
                </c:pt>
                <c:pt idx="104">
                  <c:v>615991.29854795441</c:v>
                </c:pt>
                <c:pt idx="105">
                  <c:v>612117.54122369946</c:v>
                </c:pt>
                <c:pt idx="106">
                  <c:v>608559.72613158252</c:v>
                </c:pt>
                <c:pt idx="107">
                  <c:v>605292.85833311628</c:v>
                </c:pt>
                <c:pt idx="108">
                  <c:v>602282.87626991293</c:v>
                </c:pt>
                <c:pt idx="109">
                  <c:v>599488.31356974982</c:v>
                </c:pt>
                <c:pt idx="110">
                  <c:v>596862.18578576716</c:v>
                </c:pt>
                <c:pt idx="111">
                  <c:v>594354.00884543266</c:v>
                </c:pt>
                <c:pt idx="112">
                  <c:v>591911.87693711871</c:v>
                </c:pt>
                <c:pt idx="113">
                  <c:v>589484.52622522064</c:v>
                </c:pt>
                <c:pt idx="114">
                  <c:v>587023.31662519602</c:v>
                </c:pt>
                <c:pt idx="115">
                  <c:v>584484.04047274985</c:v>
                </c:pt>
                <c:pt idx="116">
                  <c:v>581828.47294024378</c:v>
                </c:pt>
                <c:pt idx="117">
                  <c:v>579025.63799474121</c:v>
                </c:pt>
                <c:pt idx="118">
                  <c:v>576052.72857401287</c:v>
                </c:pt>
                <c:pt idx="119">
                  <c:v>572895.65788369614</c:v>
                </c:pt>
                <c:pt idx="120">
                  <c:v>569549.22644041094</c:v>
                </c:pt>
                <c:pt idx="121">
                  <c:v>566016.92250200117</c:v>
                </c:pt>
                <c:pt idx="122">
                  <c:v>562310.36683608952</c:v>
                </c:pt>
                <c:pt idx="123">
                  <c:v>558448.4468425574</c:v>
                </c:pt>
                <c:pt idx="124">
                  <c:v>554456.19578779209</c:v>
                </c:pt>
                <c:pt idx="125">
                  <c:v>550363.4705924869</c:v>
                </c:pt>
                <c:pt idx="126">
                  <c:v>546203.49872386432</c:v>
                </c:pt>
                <c:pt idx="127">
                  <c:v>542011.3626283491</c:v>
                </c:pt>
                <c:pt idx="128">
                  <c:v>537822.49017442355</c:v>
                </c:pt>
                <c:pt idx="129">
                  <c:v>533671.21156476031</c:v>
                </c:pt>
                <c:pt idx="130">
                  <c:v>529589.44097535254</c:v>
                </c:pt>
                <c:pt idx="131">
                  <c:v>525605.52720365697</c:v>
                </c:pt>
                <c:pt idx="132">
                  <c:v>521743.31024933374</c:v>
                </c:pt>
                <c:pt idx="133">
                  <c:v>518021.40869352111</c:v>
                </c:pt>
                <c:pt idx="134">
                  <c:v>514452.75224066904</c:v>
                </c:pt>
                <c:pt idx="135">
                  <c:v>511044.36273246212</c:v>
                </c:pt>
                <c:pt idx="136">
                  <c:v>507797.37755356816</c:v>
                </c:pt>
                <c:pt idx="137">
                  <c:v>504707.30076650903</c:v>
                </c:pt>
                <c:pt idx="138">
                  <c:v>501764.45960016554</c:v>
                </c:pt>
                <c:pt idx="139">
                  <c:v>498954.63795568841</c:v>
                </c:pt>
                <c:pt idx="140">
                  <c:v>496259.8536901669</c:v>
                </c:pt>
                <c:pt idx="141">
                  <c:v>493659.24290985428</c:v>
                </c:pt>
                <c:pt idx="142">
                  <c:v>491130.01222708722</c:v>
                </c:pt>
                <c:pt idx="143">
                  <c:v>488648.41972328641</c:v>
                </c:pt>
                <c:pt idx="144">
                  <c:v>486190.74580612074</c:v>
                </c:pt>
                <c:pt idx="145">
                  <c:v>483734.21716497955</c:v>
                </c:pt>
                <c:pt idx="146">
                  <c:v>481257.85040846583</c:v>
                </c:pt>
                <c:pt idx="147">
                  <c:v>478743.18644260993</c:v>
                </c:pt>
                <c:pt idx="148">
                  <c:v>476174.89187349775</c:v>
                </c:pt>
                <c:pt idx="149">
                  <c:v>473541.20973416494</c:v>
                </c:pt>
                <c:pt idx="150">
                  <c:v>470834.2485462855</c:v>
                </c:pt>
                <c:pt idx="151">
                  <c:v>468050.10537380615</c:v>
                </c:pt>
                <c:pt idx="152">
                  <c:v>465188.82527337066</c:v>
                </c:pt>
                <c:pt idx="153">
                  <c:v>462254.20609049156</c:v>
                </c:pt>
                <c:pt idx="154">
                  <c:v>459253.46337712376</c:v>
                </c:pt>
                <c:pt idx="155">
                  <c:v>456196.77522404084</c:v>
                </c:pt>
                <c:pt idx="156">
                  <c:v>453096.73079839215</c:v>
                </c:pt>
                <c:pt idx="157">
                  <c:v>449967.70933869987</c:v>
                </c:pt>
                <c:pt idx="158">
                  <c:v>446825.21787260729</c:v>
                </c:pt>
                <c:pt idx="159">
                  <c:v>443685.21628414554</c:v>
                </c:pt>
                <c:pt idx="160">
                  <c:v>440563.45748081792</c:v>
                </c:pt>
                <c:pt idx="161">
                  <c:v>437474.86840882123</c:v>
                </c:pt>
                <c:pt idx="162">
                  <c:v>434432.99466909718</c:v>
                </c:pt>
                <c:pt idx="163">
                  <c:v>431449.52775244176</c:v>
                </c:pt>
                <c:pt idx="164">
                  <c:v>428533.92959266581</c:v>
                </c:pt>
                <c:pt idx="165">
                  <c:v>425693.16441468406</c:v>
                </c:pt>
                <c:pt idx="166">
                  <c:v>422931.54305453011</c:v>
                </c:pt>
                <c:pt idx="167">
                  <c:v>420250.6801614603</c:v>
                </c:pt>
                <c:pt idx="168">
                  <c:v>417649.56019170024</c:v>
                </c:pt>
                <c:pt idx="169">
                  <c:v>415124.70401389571</c:v>
                </c:pt>
                <c:pt idx="170">
                  <c:v>412670.4244252636</c:v>
                </c:pt>
                <c:pt idx="171">
                  <c:v>410279.15599355259</c:v>
                </c:pt>
                <c:pt idx="172">
                  <c:v>407941.84249397943</c:v>
                </c:pt>
                <c:pt idx="173">
                  <c:v>405648.36382676504</c:v>
                </c:pt>
                <c:pt idx="174">
                  <c:v>403387.98368626152</c:v>
                </c:pt>
                <c:pt idx="175">
                  <c:v>401149.79939212301</c:v>
                </c:pt>
                <c:pt idx="176">
                  <c:v>398923.1761389327</c:v>
                </c:pt>
                <c:pt idx="177">
                  <c:v>396698.14940620627</c:v>
                </c:pt>
                <c:pt idx="178">
                  <c:v>394465.78130473482</c:v>
                </c:pt>
                <c:pt idx="179">
                  <c:v>392218.4591217456</c:v>
                </c:pt>
                <c:pt idx="180">
                  <c:v>389950.1271467206</c:v>
                </c:pt>
                <c:pt idx="181">
                  <c:v>387656.44589294516</c:v>
                </c:pt>
                <c:pt idx="182">
                  <c:v>385334.87595130951</c:v>
                </c:pt>
                <c:pt idx="183">
                  <c:v>382984.68680129468</c:v>
                </c:pt>
                <c:pt idx="184">
                  <c:v>380606.89383814362</c:v>
                </c:pt>
                <c:pt idx="185">
                  <c:v>378204.12954832439</c:v>
                </c:pt>
                <c:pt idx="186">
                  <c:v>375780.45708465215</c:v>
                </c:pt>
                <c:pt idx="187">
                  <c:v>373341.1363795253</c:v>
                </c:pt>
                <c:pt idx="188">
                  <c:v>370892.35433321231</c:v>
                </c:pt>
                <c:pt idx="189">
                  <c:v>368440.93148971372</c:v>
                </c:pt>
                <c:pt idx="190">
                  <c:v>365994.01795349759</c:v>
                </c:pt>
                <c:pt idx="191">
                  <c:v>363558.79111570044</c:v>
                </c:pt>
                <c:pt idx="192">
                  <c:v>361142.16708041634</c:v>
                </c:pt>
                <c:pt idx="193">
                  <c:v>358750.53656126012</c:v>
                </c:pt>
                <c:pt idx="194">
                  <c:v>356389.53452092852</c:v>
                </c:pt>
                <c:pt idx="195">
                  <c:v>354063.85103126336</c:v>
                </c:pt>
                <c:pt idx="196">
                  <c:v>351777.08882552484</c:v>
                </c:pt>
                <c:pt idx="197">
                  <c:v>349531.67088982736</c:v>
                </c:pt>
                <c:pt idx="198">
                  <c:v>347328.79928802222</c:v>
                </c:pt>
                <c:pt idx="199">
                  <c:v>345168.46432211786</c:v>
                </c:pt>
                <c:pt idx="200">
                  <c:v>343049.50117924978</c:v>
                </c:pt>
              </c:numCache>
            </c:numRef>
          </c:yVal>
          <c:smooth val="0"/>
          <c:extLst>
            <c:ext xmlns:c16="http://schemas.microsoft.com/office/drawing/2014/chart" uri="{C3380CC4-5D6E-409C-BE32-E72D297353CC}">
              <c16:uniqueId val="{00000001-962D-4026-8B04-160437DF1D65}"/>
            </c:ext>
          </c:extLst>
        </c:ser>
        <c:ser>
          <c:idx val="3"/>
          <c:order val="3"/>
          <c:tx>
            <c:strRef>
              <c:f>'Czech matrix'!$D$115</c:f>
              <c:strCache>
                <c:ptCount val="1"/>
                <c:pt idx="0">
                  <c:v>40+</c:v>
                </c:pt>
              </c:strCache>
            </c:strRef>
          </c:tx>
          <c:spPr>
            <a:ln w="25400" cap="rnd">
              <a:solidFill>
                <a:srgbClr val="FFC000"/>
              </a:solidFill>
              <a:round/>
            </a:ln>
            <a:effectLst/>
          </c:spPr>
          <c:marker>
            <c:symbol val="none"/>
          </c:marker>
          <c:xVal>
            <c:numRef>
              <c:f>'Czech matrix'!$F$111:$GX$111</c:f>
              <c:numCache>
                <c:formatCode>General</c:formatCode>
                <c:ptCount val="20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pt idx="51">
                  <c:v>2071</c:v>
                </c:pt>
                <c:pt idx="52">
                  <c:v>2072</c:v>
                </c:pt>
                <c:pt idx="53">
                  <c:v>2073</c:v>
                </c:pt>
                <c:pt idx="54">
                  <c:v>2074</c:v>
                </c:pt>
                <c:pt idx="55">
                  <c:v>2075</c:v>
                </c:pt>
                <c:pt idx="56">
                  <c:v>2076</c:v>
                </c:pt>
                <c:pt idx="57">
                  <c:v>2077</c:v>
                </c:pt>
                <c:pt idx="58">
                  <c:v>2078</c:v>
                </c:pt>
                <c:pt idx="59">
                  <c:v>2079</c:v>
                </c:pt>
                <c:pt idx="60">
                  <c:v>2080</c:v>
                </c:pt>
                <c:pt idx="61">
                  <c:v>2081</c:v>
                </c:pt>
                <c:pt idx="62">
                  <c:v>2082</c:v>
                </c:pt>
                <c:pt idx="63">
                  <c:v>2083</c:v>
                </c:pt>
                <c:pt idx="64">
                  <c:v>2084</c:v>
                </c:pt>
                <c:pt idx="65">
                  <c:v>2085</c:v>
                </c:pt>
                <c:pt idx="66">
                  <c:v>2086</c:v>
                </c:pt>
                <c:pt idx="67">
                  <c:v>2087</c:v>
                </c:pt>
                <c:pt idx="68">
                  <c:v>2088</c:v>
                </c:pt>
                <c:pt idx="69">
                  <c:v>2089</c:v>
                </c:pt>
                <c:pt idx="70">
                  <c:v>2090</c:v>
                </c:pt>
                <c:pt idx="71">
                  <c:v>2091</c:v>
                </c:pt>
                <c:pt idx="72">
                  <c:v>2092</c:v>
                </c:pt>
                <c:pt idx="73">
                  <c:v>2093</c:v>
                </c:pt>
                <c:pt idx="74">
                  <c:v>2094</c:v>
                </c:pt>
                <c:pt idx="75">
                  <c:v>2095</c:v>
                </c:pt>
                <c:pt idx="76">
                  <c:v>2096</c:v>
                </c:pt>
                <c:pt idx="77">
                  <c:v>2097</c:v>
                </c:pt>
                <c:pt idx="78">
                  <c:v>2098</c:v>
                </c:pt>
                <c:pt idx="79">
                  <c:v>2099</c:v>
                </c:pt>
                <c:pt idx="80">
                  <c:v>2100</c:v>
                </c:pt>
                <c:pt idx="81">
                  <c:v>2101</c:v>
                </c:pt>
                <c:pt idx="82">
                  <c:v>2102</c:v>
                </c:pt>
                <c:pt idx="83">
                  <c:v>2103</c:v>
                </c:pt>
                <c:pt idx="84">
                  <c:v>2104</c:v>
                </c:pt>
                <c:pt idx="85">
                  <c:v>2105</c:v>
                </c:pt>
                <c:pt idx="86">
                  <c:v>2106</c:v>
                </c:pt>
                <c:pt idx="87">
                  <c:v>2107</c:v>
                </c:pt>
                <c:pt idx="88">
                  <c:v>2108</c:v>
                </c:pt>
                <c:pt idx="89">
                  <c:v>2109</c:v>
                </c:pt>
                <c:pt idx="90">
                  <c:v>2110</c:v>
                </c:pt>
                <c:pt idx="91">
                  <c:v>2111</c:v>
                </c:pt>
                <c:pt idx="92">
                  <c:v>2112</c:v>
                </c:pt>
                <c:pt idx="93">
                  <c:v>2113</c:v>
                </c:pt>
                <c:pt idx="94">
                  <c:v>2114</c:v>
                </c:pt>
                <c:pt idx="95">
                  <c:v>2115</c:v>
                </c:pt>
                <c:pt idx="96">
                  <c:v>2116</c:v>
                </c:pt>
                <c:pt idx="97">
                  <c:v>2117</c:v>
                </c:pt>
                <c:pt idx="98">
                  <c:v>2118</c:v>
                </c:pt>
                <c:pt idx="99">
                  <c:v>2119</c:v>
                </c:pt>
                <c:pt idx="100">
                  <c:v>2120</c:v>
                </c:pt>
                <c:pt idx="101">
                  <c:v>2121</c:v>
                </c:pt>
                <c:pt idx="102">
                  <c:v>2122</c:v>
                </c:pt>
                <c:pt idx="103">
                  <c:v>2123</c:v>
                </c:pt>
                <c:pt idx="104">
                  <c:v>2124</c:v>
                </c:pt>
                <c:pt idx="105">
                  <c:v>2125</c:v>
                </c:pt>
                <c:pt idx="106">
                  <c:v>2126</c:v>
                </c:pt>
                <c:pt idx="107">
                  <c:v>2127</c:v>
                </c:pt>
                <c:pt idx="108">
                  <c:v>2128</c:v>
                </c:pt>
                <c:pt idx="109">
                  <c:v>2129</c:v>
                </c:pt>
                <c:pt idx="110">
                  <c:v>2130</c:v>
                </c:pt>
                <c:pt idx="111">
                  <c:v>2131</c:v>
                </c:pt>
                <c:pt idx="112">
                  <c:v>2132</c:v>
                </c:pt>
                <c:pt idx="113">
                  <c:v>2133</c:v>
                </c:pt>
                <c:pt idx="114">
                  <c:v>2134</c:v>
                </c:pt>
                <c:pt idx="115">
                  <c:v>2135</c:v>
                </c:pt>
                <c:pt idx="116">
                  <c:v>2136</c:v>
                </c:pt>
                <c:pt idx="117">
                  <c:v>2137</c:v>
                </c:pt>
                <c:pt idx="118">
                  <c:v>2138</c:v>
                </c:pt>
                <c:pt idx="119">
                  <c:v>2139</c:v>
                </c:pt>
                <c:pt idx="120">
                  <c:v>2140</c:v>
                </c:pt>
                <c:pt idx="121">
                  <c:v>2141</c:v>
                </c:pt>
                <c:pt idx="122">
                  <c:v>2142</c:v>
                </c:pt>
                <c:pt idx="123">
                  <c:v>2143</c:v>
                </c:pt>
                <c:pt idx="124">
                  <c:v>2144</c:v>
                </c:pt>
                <c:pt idx="125">
                  <c:v>2145</c:v>
                </c:pt>
                <c:pt idx="126">
                  <c:v>2146</c:v>
                </c:pt>
                <c:pt idx="127">
                  <c:v>2147</c:v>
                </c:pt>
                <c:pt idx="128">
                  <c:v>2148</c:v>
                </c:pt>
                <c:pt idx="129">
                  <c:v>2149</c:v>
                </c:pt>
                <c:pt idx="130">
                  <c:v>2150</c:v>
                </c:pt>
                <c:pt idx="131">
                  <c:v>2151</c:v>
                </c:pt>
                <c:pt idx="132">
                  <c:v>2152</c:v>
                </c:pt>
                <c:pt idx="133">
                  <c:v>2153</c:v>
                </c:pt>
                <c:pt idx="134">
                  <c:v>2154</c:v>
                </c:pt>
                <c:pt idx="135">
                  <c:v>2155</c:v>
                </c:pt>
                <c:pt idx="136">
                  <c:v>2156</c:v>
                </c:pt>
                <c:pt idx="137">
                  <c:v>2157</c:v>
                </c:pt>
                <c:pt idx="138">
                  <c:v>2158</c:v>
                </c:pt>
                <c:pt idx="139">
                  <c:v>2159</c:v>
                </c:pt>
                <c:pt idx="140">
                  <c:v>2160</c:v>
                </c:pt>
                <c:pt idx="141">
                  <c:v>2161</c:v>
                </c:pt>
                <c:pt idx="142">
                  <c:v>2162</c:v>
                </c:pt>
                <c:pt idx="143">
                  <c:v>2163</c:v>
                </c:pt>
                <c:pt idx="144">
                  <c:v>2164</c:v>
                </c:pt>
                <c:pt idx="145">
                  <c:v>2165</c:v>
                </c:pt>
                <c:pt idx="146">
                  <c:v>2166</c:v>
                </c:pt>
                <c:pt idx="147">
                  <c:v>2167</c:v>
                </c:pt>
                <c:pt idx="148">
                  <c:v>2168</c:v>
                </c:pt>
                <c:pt idx="149">
                  <c:v>2169</c:v>
                </c:pt>
                <c:pt idx="150">
                  <c:v>2170</c:v>
                </c:pt>
                <c:pt idx="151">
                  <c:v>2171</c:v>
                </c:pt>
                <c:pt idx="152">
                  <c:v>2172</c:v>
                </c:pt>
                <c:pt idx="153">
                  <c:v>2173</c:v>
                </c:pt>
                <c:pt idx="154">
                  <c:v>2174</c:v>
                </c:pt>
                <c:pt idx="155">
                  <c:v>2175</c:v>
                </c:pt>
                <c:pt idx="156">
                  <c:v>2176</c:v>
                </c:pt>
                <c:pt idx="157">
                  <c:v>2177</c:v>
                </c:pt>
                <c:pt idx="158">
                  <c:v>2178</c:v>
                </c:pt>
                <c:pt idx="159">
                  <c:v>2179</c:v>
                </c:pt>
                <c:pt idx="160">
                  <c:v>2180</c:v>
                </c:pt>
                <c:pt idx="161">
                  <c:v>2181</c:v>
                </c:pt>
                <c:pt idx="162">
                  <c:v>2182</c:v>
                </c:pt>
                <c:pt idx="163">
                  <c:v>2183</c:v>
                </c:pt>
                <c:pt idx="164">
                  <c:v>2184</c:v>
                </c:pt>
                <c:pt idx="165">
                  <c:v>2185</c:v>
                </c:pt>
                <c:pt idx="166">
                  <c:v>2186</c:v>
                </c:pt>
                <c:pt idx="167">
                  <c:v>2187</c:v>
                </c:pt>
                <c:pt idx="168">
                  <c:v>2188</c:v>
                </c:pt>
                <c:pt idx="169">
                  <c:v>2189</c:v>
                </c:pt>
                <c:pt idx="170">
                  <c:v>2190</c:v>
                </c:pt>
                <c:pt idx="171">
                  <c:v>2191</c:v>
                </c:pt>
                <c:pt idx="172">
                  <c:v>2192</c:v>
                </c:pt>
                <c:pt idx="173">
                  <c:v>2193</c:v>
                </c:pt>
                <c:pt idx="174">
                  <c:v>2194</c:v>
                </c:pt>
                <c:pt idx="175">
                  <c:v>2195</c:v>
                </c:pt>
                <c:pt idx="176">
                  <c:v>2196</c:v>
                </c:pt>
                <c:pt idx="177">
                  <c:v>2197</c:v>
                </c:pt>
                <c:pt idx="178">
                  <c:v>2198</c:v>
                </c:pt>
                <c:pt idx="179">
                  <c:v>2199</c:v>
                </c:pt>
                <c:pt idx="180">
                  <c:v>2200</c:v>
                </c:pt>
                <c:pt idx="181">
                  <c:v>2201</c:v>
                </c:pt>
                <c:pt idx="182">
                  <c:v>2202</c:v>
                </c:pt>
                <c:pt idx="183">
                  <c:v>2203</c:v>
                </c:pt>
                <c:pt idx="184">
                  <c:v>2204</c:v>
                </c:pt>
                <c:pt idx="185">
                  <c:v>2205</c:v>
                </c:pt>
                <c:pt idx="186">
                  <c:v>2206</c:v>
                </c:pt>
                <c:pt idx="187">
                  <c:v>2207</c:v>
                </c:pt>
                <c:pt idx="188">
                  <c:v>2208</c:v>
                </c:pt>
                <c:pt idx="189">
                  <c:v>2209</c:v>
                </c:pt>
                <c:pt idx="190">
                  <c:v>2210</c:v>
                </c:pt>
                <c:pt idx="191">
                  <c:v>2211</c:v>
                </c:pt>
                <c:pt idx="192">
                  <c:v>2212</c:v>
                </c:pt>
                <c:pt idx="193">
                  <c:v>2213</c:v>
                </c:pt>
                <c:pt idx="194">
                  <c:v>2214</c:v>
                </c:pt>
                <c:pt idx="195">
                  <c:v>2215</c:v>
                </c:pt>
                <c:pt idx="196">
                  <c:v>2216</c:v>
                </c:pt>
                <c:pt idx="197">
                  <c:v>2217</c:v>
                </c:pt>
                <c:pt idx="198">
                  <c:v>2218</c:v>
                </c:pt>
                <c:pt idx="199">
                  <c:v>2219</c:v>
                </c:pt>
                <c:pt idx="200">
                  <c:v>2220</c:v>
                </c:pt>
              </c:numCache>
            </c:numRef>
          </c:xVal>
          <c:yVal>
            <c:numRef>
              <c:f>'Czech matrix'!$F$115:$GX$115</c:f>
              <c:numCache>
                <c:formatCode>0</c:formatCode>
                <c:ptCount val="201"/>
                <c:pt idx="0">
                  <c:v>1523538.7221146238</c:v>
                </c:pt>
                <c:pt idx="1">
                  <c:v>1535395.2617604351</c:v>
                </c:pt>
                <c:pt idx="2">
                  <c:v>1544012.2024836782</c:v>
                </c:pt>
                <c:pt idx="3">
                  <c:v>1547622.4568964797</c:v>
                </c:pt>
                <c:pt idx="4">
                  <c:v>1545973.2954116492</c:v>
                </c:pt>
                <c:pt idx="5">
                  <c:v>1544837.7622390154</c:v>
                </c:pt>
                <c:pt idx="6">
                  <c:v>1545699.5065010705</c:v>
                </c:pt>
                <c:pt idx="7">
                  <c:v>1546965.5091782829</c:v>
                </c:pt>
                <c:pt idx="8">
                  <c:v>1548967.3781895989</c:v>
                </c:pt>
                <c:pt idx="9">
                  <c:v>1548723.9628092884</c:v>
                </c:pt>
                <c:pt idx="10">
                  <c:v>1544396.2992265988</c:v>
                </c:pt>
                <c:pt idx="11">
                  <c:v>1536727.1779588736</c:v>
                </c:pt>
                <c:pt idx="12">
                  <c:v>1522851.7132317699</c:v>
                </c:pt>
                <c:pt idx="13">
                  <c:v>1500880.1502531576</c:v>
                </c:pt>
                <c:pt idx="14">
                  <c:v>1468546.7310448391</c:v>
                </c:pt>
                <c:pt idx="15">
                  <c:v>1427252.3225974813</c:v>
                </c:pt>
                <c:pt idx="16">
                  <c:v>1383082.7551774797</c:v>
                </c:pt>
                <c:pt idx="17">
                  <c:v>1339344.7069659301</c:v>
                </c:pt>
                <c:pt idx="18">
                  <c:v>1296860.6895022816</c:v>
                </c:pt>
                <c:pt idx="19">
                  <c:v>1255899.2022541636</c:v>
                </c:pt>
                <c:pt idx="20">
                  <c:v>1220117.6307900092</c:v>
                </c:pt>
                <c:pt idx="21">
                  <c:v>1190286.0233019665</c:v>
                </c:pt>
                <c:pt idx="22">
                  <c:v>1162573.0294188533</c:v>
                </c:pt>
                <c:pt idx="23">
                  <c:v>1136263.417291142</c:v>
                </c:pt>
                <c:pt idx="24">
                  <c:v>1111952.7971720509</c:v>
                </c:pt>
                <c:pt idx="25">
                  <c:v>1089847.3879272039</c:v>
                </c:pt>
                <c:pt idx="26">
                  <c:v>1071070.2790466896</c:v>
                </c:pt>
                <c:pt idx="27">
                  <c:v>1057489.1559944758</c:v>
                </c:pt>
                <c:pt idx="28">
                  <c:v>1047367.9316418567</c:v>
                </c:pt>
                <c:pt idx="29">
                  <c:v>1038751.8198709979</c:v>
                </c:pt>
                <c:pt idx="30">
                  <c:v>1030444.7729719654</c:v>
                </c:pt>
                <c:pt idx="31">
                  <c:v>1019708.5272040038</c:v>
                </c:pt>
                <c:pt idx="32">
                  <c:v>1009357.1935517304</c:v>
                </c:pt>
                <c:pt idx="33">
                  <c:v>1001104.3633193856</c:v>
                </c:pt>
                <c:pt idx="34">
                  <c:v>996718.62827094842</c:v>
                </c:pt>
                <c:pt idx="35">
                  <c:v>999028.22802517097</c:v>
                </c:pt>
                <c:pt idx="36">
                  <c:v>1005759.6003859042</c:v>
                </c:pt>
                <c:pt idx="37">
                  <c:v>1014652.0911573287</c:v>
                </c:pt>
                <c:pt idx="38">
                  <c:v>1024229.8394117549</c:v>
                </c:pt>
                <c:pt idx="39">
                  <c:v>1033466.6594875829</c:v>
                </c:pt>
                <c:pt idx="40">
                  <c:v>1042321.3330326119</c:v>
                </c:pt>
                <c:pt idx="41">
                  <c:v>1049538.251399002</c:v>
                </c:pt>
                <c:pt idx="42">
                  <c:v>1055134.4563742501</c:v>
                </c:pt>
                <c:pt idx="43">
                  <c:v>1058884.676736966</c:v>
                </c:pt>
                <c:pt idx="44">
                  <c:v>1060172.3350139619</c:v>
                </c:pt>
                <c:pt idx="45">
                  <c:v>1058098.0565655413</c:v>
                </c:pt>
                <c:pt idx="46">
                  <c:v>1052327.5926376721</c:v>
                </c:pt>
                <c:pt idx="47">
                  <c:v>1041720.1332118091</c:v>
                </c:pt>
                <c:pt idx="48">
                  <c:v>1026733.4989091437</c:v>
                </c:pt>
                <c:pt idx="49">
                  <c:v>1010291.2686912447</c:v>
                </c:pt>
                <c:pt idx="50">
                  <c:v>994068.5698207753</c:v>
                </c:pt>
                <c:pt idx="51">
                  <c:v>980296.23985574499</c:v>
                </c:pt>
                <c:pt idx="52">
                  <c:v>968472.47831292695</c:v>
                </c:pt>
                <c:pt idx="53">
                  <c:v>956768.84177113324</c:v>
                </c:pt>
                <c:pt idx="54">
                  <c:v>944928.38824087253</c:v>
                </c:pt>
                <c:pt idx="55">
                  <c:v>932708.89850892185</c:v>
                </c:pt>
                <c:pt idx="56">
                  <c:v>920523.29071212618</c:v>
                </c:pt>
                <c:pt idx="57">
                  <c:v>908289.2473910338</c:v>
                </c:pt>
                <c:pt idx="58">
                  <c:v>896352.85220482573</c:v>
                </c:pt>
                <c:pt idx="59">
                  <c:v>885744.30839024519</c:v>
                </c:pt>
                <c:pt idx="60">
                  <c:v>876084.27948907099</c:v>
                </c:pt>
                <c:pt idx="61">
                  <c:v>868102.42663620145</c:v>
                </c:pt>
                <c:pt idx="62">
                  <c:v>861717.82295898534</c:v>
                </c:pt>
                <c:pt idx="63">
                  <c:v>856843.37473426084</c:v>
                </c:pt>
                <c:pt idx="64">
                  <c:v>853371.72771841544</c:v>
                </c:pt>
                <c:pt idx="65">
                  <c:v>851157.6350341863</c:v>
                </c:pt>
                <c:pt idx="66">
                  <c:v>850021.3708088377</c:v>
                </c:pt>
                <c:pt idx="67">
                  <c:v>849742.38347791624</c:v>
                </c:pt>
                <c:pt idx="68">
                  <c:v>850077.76061095553</c:v>
                </c:pt>
                <c:pt idx="69">
                  <c:v>850775.54510304646</c:v>
                </c:pt>
                <c:pt idx="70">
                  <c:v>851581.32963088248</c:v>
                </c:pt>
                <c:pt idx="71">
                  <c:v>852245.28673648706</c:v>
                </c:pt>
                <c:pt idx="72">
                  <c:v>852529.89388511796</c:v>
                </c:pt>
                <c:pt idx="73">
                  <c:v>852205.91428920347</c:v>
                </c:pt>
                <c:pt idx="74">
                  <c:v>851070.24772441282</c:v>
                </c:pt>
                <c:pt idx="75">
                  <c:v>848971.41194062238</c:v>
                </c:pt>
                <c:pt idx="76">
                  <c:v>845810.02546136326</c:v>
                </c:pt>
                <c:pt idx="77">
                  <c:v>841553.73585456505</c:v>
                </c:pt>
                <c:pt idx="78">
                  <c:v>836236.05663288804</c:v>
                </c:pt>
                <c:pt idx="79">
                  <c:v>829945.1200494126</c:v>
                </c:pt>
                <c:pt idx="80">
                  <c:v>822817.86088128784</c:v>
                </c:pt>
                <c:pt idx="81">
                  <c:v>815011.94714047981</c:v>
                </c:pt>
                <c:pt idx="82">
                  <c:v>806698.87583562464</c:v>
                </c:pt>
                <c:pt idx="83">
                  <c:v>798048.99491340038</c:v>
                </c:pt>
                <c:pt idx="84">
                  <c:v>789228.89341583033</c:v>
                </c:pt>
                <c:pt idx="85">
                  <c:v>780401.50264049962</c:v>
                </c:pt>
                <c:pt idx="86">
                  <c:v>771714.62857069087</c:v>
                </c:pt>
                <c:pt idx="87">
                  <c:v>763303.79584634351</c:v>
                </c:pt>
                <c:pt idx="88">
                  <c:v>755288.59791542112</c:v>
                </c:pt>
                <c:pt idx="89">
                  <c:v>747769.51107507618</c:v>
                </c:pt>
                <c:pt idx="90">
                  <c:v>740825.80475872254</c:v>
                </c:pt>
                <c:pt idx="91">
                  <c:v>734513.01583182556</c:v>
                </c:pt>
                <c:pt idx="92">
                  <c:v>728862.20817243517</c:v>
                </c:pt>
                <c:pt idx="93">
                  <c:v>723877.76673064486</c:v>
                </c:pt>
                <c:pt idx="94">
                  <c:v>719544.49360770872</c:v>
                </c:pt>
                <c:pt idx="95">
                  <c:v>715828.91572869802</c:v>
                </c:pt>
                <c:pt idx="96">
                  <c:v>712676.88942053029</c:v>
                </c:pt>
                <c:pt idx="97">
                  <c:v>710016.48321401398</c:v>
                </c:pt>
                <c:pt idx="98">
                  <c:v>707759.819042727</c:v>
                </c:pt>
                <c:pt idx="99">
                  <c:v>705807.54989478912</c:v>
                </c:pt>
                <c:pt idx="100">
                  <c:v>704050.07922472071</c:v>
                </c:pt>
                <c:pt idx="101">
                  <c:v>702375.18308015086</c:v>
                </c:pt>
                <c:pt idx="102">
                  <c:v>700671.34742628713</c:v>
                </c:pt>
                <c:pt idx="103">
                  <c:v>698832.72232666565</c:v>
                </c:pt>
                <c:pt idx="104">
                  <c:v>696764.63843187341</c:v>
                </c:pt>
                <c:pt idx="105">
                  <c:v>694387.23490912165</c:v>
                </c:pt>
                <c:pt idx="106">
                  <c:v>691638.3487056325</c:v>
                </c:pt>
                <c:pt idx="107">
                  <c:v>688475.45708700654</c:v>
                </c:pt>
                <c:pt idx="108">
                  <c:v>684876.75084665301</c:v>
                </c:pt>
                <c:pt idx="109">
                  <c:v>680840.75867136125</c:v>
                </c:pt>
                <c:pt idx="110">
                  <c:v>676385.48538214003</c:v>
                </c:pt>
                <c:pt idx="111">
                  <c:v>671546.35548928904</c:v>
                </c:pt>
                <c:pt idx="112">
                  <c:v>666373.7300085458</c:v>
                </c:pt>
                <c:pt idx="113">
                  <c:v>660929.79540603631</c:v>
                </c:pt>
                <c:pt idx="114">
                  <c:v>655285.30481210246</c:v>
                </c:pt>
                <c:pt idx="115">
                  <c:v>649516.14937331376</c:v>
                </c:pt>
                <c:pt idx="116">
                  <c:v>643699.9542500542</c:v>
                </c:pt>
                <c:pt idx="117">
                  <c:v>637912.82814514765</c:v>
                </c:pt>
                <c:pt idx="118">
                  <c:v>632226.41863679828</c:v>
                </c:pt>
                <c:pt idx="119">
                  <c:v>626705.32178982813</c:v>
                </c:pt>
                <c:pt idx="120">
                  <c:v>621405.0016212333</c:v>
                </c:pt>
                <c:pt idx="121">
                  <c:v>616370.19128100935</c:v>
                </c:pt>
                <c:pt idx="122">
                  <c:v>611633.80891893746</c:v>
                </c:pt>
                <c:pt idx="123">
                  <c:v>607216.40795152634</c:v>
                </c:pt>
                <c:pt idx="124">
                  <c:v>603126.11694009067</c:v>
                </c:pt>
                <c:pt idx="125">
                  <c:v>599359.02166753402</c:v>
                </c:pt>
                <c:pt idx="126">
                  <c:v>595899.9145930924</c:v>
                </c:pt>
                <c:pt idx="127">
                  <c:v>592723.41572859825</c:v>
                </c:pt>
                <c:pt idx="128">
                  <c:v>589795.39514012216</c:v>
                </c:pt>
                <c:pt idx="129">
                  <c:v>587074.62736472976</c:v>
                </c:pt>
                <c:pt idx="130">
                  <c:v>584514.65831489465</c:v>
                </c:pt>
                <c:pt idx="131">
                  <c:v>582065.79323139274</c:v>
                </c:pt>
                <c:pt idx="132">
                  <c:v>579677.13452168205</c:v>
                </c:pt>
                <c:pt idx="133">
                  <c:v>577298.5973996307</c:v>
                </c:pt>
                <c:pt idx="134">
                  <c:v>574882.83720146341</c:v>
                </c:pt>
                <c:pt idx="135">
                  <c:v>572387.00042150915</c:v>
                </c:pt>
                <c:pt idx="136">
                  <c:v>569774.21777854161</c:v>
                </c:pt>
                <c:pt idx="137">
                  <c:v>567014.81432841963</c:v>
                </c:pt>
                <c:pt idx="138">
                  <c:v>564087.17854537361</c:v>
                </c:pt>
                <c:pt idx="139">
                  <c:v>560978.26922236581</c:v>
                </c:pt>
                <c:pt idx="140">
                  <c:v>557683.74675314478</c:v>
                </c:pt>
                <c:pt idx="141">
                  <c:v>554207.74717633333</c:v>
                </c:pt>
                <c:pt idx="142">
                  <c:v>550562.31120033877</c:v>
                </c:pt>
                <c:pt idx="143">
                  <c:v>546766.51308068412</c:v>
                </c:pt>
                <c:pt idx="144">
                  <c:v>542845.34451956092</c:v>
                </c:pt>
                <c:pt idx="145">
                  <c:v>538828.40652686614</c:v>
                </c:pt>
                <c:pt idx="146">
                  <c:v>534748.47841204819</c:v>
                </c:pt>
                <c:pt idx="147">
                  <c:v>530640.03087262763</c:v>
                </c:pt>
                <c:pt idx="148">
                  <c:v>526537.74994930811</c:v>
                </c:pt>
                <c:pt idx="149">
                  <c:v>522475.13069680752</c:v>
                </c:pt>
                <c:pt idx="150">
                  <c:v>518483.19700581906</c:v>
                </c:pt>
                <c:pt idx="151">
                  <c:v>514589.39035040356</c:v>
                </c:pt>
                <c:pt idx="152">
                  <c:v>510816.6628888835</c:v>
                </c:pt>
                <c:pt idx="153">
                  <c:v>507182.79851458478</c:v>
                </c:pt>
                <c:pt idx="154">
                  <c:v>503699.97513553628</c:v>
                </c:pt>
                <c:pt idx="155">
                  <c:v>500374.57064898807</c:v>
                </c:pt>
                <c:pt idx="156">
                  <c:v>497207.20589352574</c:v>
                </c:pt>
                <c:pt idx="157">
                  <c:v>494193.00949027832</c:v>
                </c:pt>
                <c:pt idx="158">
                  <c:v>491322.08200299373</c:v>
                </c:pt>
                <c:pt idx="159">
                  <c:v>488580.13108646829</c:v>
                </c:pt>
                <c:pt idx="160">
                  <c:v>485949.24459551083</c:v>
                </c:pt>
                <c:pt idx="161">
                  <c:v>483408.76529420173</c:v>
                </c:pt>
                <c:pt idx="162">
                  <c:v>480936.22871579666</c:v>
                </c:pt>
                <c:pt idx="163">
                  <c:v>478508.32564622629</c:v>
                </c:pt>
                <c:pt idx="164">
                  <c:v>476101.85128942103</c:v>
                </c:pt>
                <c:pt idx="165">
                  <c:v>473694.60528674739</c:v>
                </c:pt>
                <c:pt idx="166">
                  <c:v>471266.21019437502</c:v>
                </c:pt>
                <c:pt idx="167">
                  <c:v>468798.82051016676</c:v>
                </c:pt>
                <c:pt idx="168">
                  <c:v>466277.69954589935</c:v>
                </c:pt>
                <c:pt idx="169">
                  <c:v>463691.64739270607</c:v>
                </c:pt>
                <c:pt idx="170">
                  <c:v>461033.26982631447</c:v>
                </c:pt>
                <c:pt idx="171">
                  <c:v>458299.08451441571</c:v>
                </c:pt>
                <c:pt idx="172">
                  <c:v>455489.46747248503</c:v>
                </c:pt>
                <c:pt idx="173">
                  <c:v>452608.44907128904</c:v>
                </c:pt>
                <c:pt idx="174">
                  <c:v>449663.37453601224</c:v>
                </c:pt>
                <c:pt idx="175">
                  <c:v>446664.4487048203</c:v>
                </c:pt>
                <c:pt idx="176">
                  <c:v>443624.1886316695</c:v>
                </c:pt>
                <c:pt idx="177">
                  <c:v>440556.81041207822</c:v>
                </c:pt>
                <c:pt idx="178">
                  <c:v>437477.57798974315</c:v>
                </c:pt>
                <c:pt idx="179">
                  <c:v>434402.14195410826</c:v>
                </c:pt>
                <c:pt idx="180">
                  <c:v>431345.89538692433</c:v>
                </c:pt>
                <c:pt idx="181">
                  <c:v>428323.37177252135</c:v>
                </c:pt>
                <c:pt idx="182">
                  <c:v>425347.70698397321</c:v>
                </c:pt>
                <c:pt idx="183">
                  <c:v>422430.18364489917</c:v>
                </c:pt>
                <c:pt idx="184">
                  <c:v>419579.87189755426</c:v>
                </c:pt>
                <c:pt idx="185">
                  <c:v>416803.37596151367</c:v>
                </c:pt>
                <c:pt idx="186">
                  <c:v>414104.69115903421</c:v>
                </c:pt>
                <c:pt idx="187">
                  <c:v>411485.17142328731</c:v>
                </c:pt>
                <c:pt idx="188">
                  <c:v>408943.60292018444</c:v>
                </c:pt>
                <c:pt idx="189">
                  <c:v>406476.37544429122</c:v>
                </c:pt>
                <c:pt idx="190">
                  <c:v>404077.73984594434</c:v>
                </c:pt>
                <c:pt idx="191">
                  <c:v>401740.13697629946</c:v>
                </c:pt>
                <c:pt idx="192">
                  <c:v>399454.58159525285</c:v>
                </c:pt>
                <c:pt idx="193">
                  <c:v>397211.08339585573</c:v>
                </c:pt>
                <c:pt idx="194">
                  <c:v>394999.0867619341</c:v>
                </c:pt>
                <c:pt idx="195">
                  <c:v>392807.91107603436</c:v>
                </c:pt>
                <c:pt idx="196">
                  <c:v>390627.17428356252</c:v>
                </c:pt>
                <c:pt idx="197">
                  <c:v>388447.18392829143</c:v>
                </c:pt>
                <c:pt idx="198">
                  <c:v>386259.28191334009</c:v>
                </c:pt>
                <c:pt idx="199">
                  <c:v>384056.13171442389</c:v>
                </c:pt>
                <c:pt idx="200">
                  <c:v>381831.93956047227</c:v>
                </c:pt>
              </c:numCache>
            </c:numRef>
          </c:yVal>
          <c:smooth val="0"/>
          <c:extLst>
            <c:ext xmlns:c16="http://schemas.microsoft.com/office/drawing/2014/chart" uri="{C3380CC4-5D6E-409C-BE32-E72D297353CC}">
              <c16:uniqueId val="{00000002-962D-4026-8B04-160437DF1D65}"/>
            </c:ext>
          </c:extLst>
        </c:ser>
        <c:ser>
          <c:idx val="4"/>
          <c:order val="4"/>
          <c:tx>
            <c:strRef>
              <c:f>'Czech matrix'!$D$116</c:f>
              <c:strCache>
                <c:ptCount val="1"/>
                <c:pt idx="0">
                  <c:v>60+</c:v>
                </c:pt>
              </c:strCache>
            </c:strRef>
          </c:tx>
          <c:spPr>
            <a:ln w="25400" cap="rnd">
              <a:solidFill>
                <a:schemeClr val="accent6">
                  <a:lumMod val="75000"/>
                </a:schemeClr>
              </a:solidFill>
              <a:round/>
            </a:ln>
            <a:effectLst/>
          </c:spPr>
          <c:marker>
            <c:symbol val="none"/>
          </c:marker>
          <c:xVal>
            <c:numRef>
              <c:f>'Czech matrix'!$F$111:$GX$111</c:f>
              <c:numCache>
                <c:formatCode>General</c:formatCode>
                <c:ptCount val="20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pt idx="51">
                  <c:v>2071</c:v>
                </c:pt>
                <c:pt idx="52">
                  <c:v>2072</c:v>
                </c:pt>
                <c:pt idx="53">
                  <c:v>2073</c:v>
                </c:pt>
                <c:pt idx="54">
                  <c:v>2074</c:v>
                </c:pt>
                <c:pt idx="55">
                  <c:v>2075</c:v>
                </c:pt>
                <c:pt idx="56">
                  <c:v>2076</c:v>
                </c:pt>
                <c:pt idx="57">
                  <c:v>2077</c:v>
                </c:pt>
                <c:pt idx="58">
                  <c:v>2078</c:v>
                </c:pt>
                <c:pt idx="59">
                  <c:v>2079</c:v>
                </c:pt>
                <c:pt idx="60">
                  <c:v>2080</c:v>
                </c:pt>
                <c:pt idx="61">
                  <c:v>2081</c:v>
                </c:pt>
                <c:pt idx="62">
                  <c:v>2082</c:v>
                </c:pt>
                <c:pt idx="63">
                  <c:v>2083</c:v>
                </c:pt>
                <c:pt idx="64">
                  <c:v>2084</c:v>
                </c:pt>
                <c:pt idx="65">
                  <c:v>2085</c:v>
                </c:pt>
                <c:pt idx="66">
                  <c:v>2086</c:v>
                </c:pt>
                <c:pt idx="67">
                  <c:v>2087</c:v>
                </c:pt>
                <c:pt idx="68">
                  <c:v>2088</c:v>
                </c:pt>
                <c:pt idx="69">
                  <c:v>2089</c:v>
                </c:pt>
                <c:pt idx="70">
                  <c:v>2090</c:v>
                </c:pt>
                <c:pt idx="71">
                  <c:v>2091</c:v>
                </c:pt>
                <c:pt idx="72">
                  <c:v>2092</c:v>
                </c:pt>
                <c:pt idx="73">
                  <c:v>2093</c:v>
                </c:pt>
                <c:pt idx="74">
                  <c:v>2094</c:v>
                </c:pt>
                <c:pt idx="75">
                  <c:v>2095</c:v>
                </c:pt>
                <c:pt idx="76">
                  <c:v>2096</c:v>
                </c:pt>
                <c:pt idx="77">
                  <c:v>2097</c:v>
                </c:pt>
                <c:pt idx="78">
                  <c:v>2098</c:v>
                </c:pt>
                <c:pt idx="79">
                  <c:v>2099</c:v>
                </c:pt>
                <c:pt idx="80">
                  <c:v>2100</c:v>
                </c:pt>
                <c:pt idx="81">
                  <c:v>2101</c:v>
                </c:pt>
                <c:pt idx="82">
                  <c:v>2102</c:v>
                </c:pt>
                <c:pt idx="83">
                  <c:v>2103</c:v>
                </c:pt>
                <c:pt idx="84">
                  <c:v>2104</c:v>
                </c:pt>
                <c:pt idx="85">
                  <c:v>2105</c:v>
                </c:pt>
                <c:pt idx="86">
                  <c:v>2106</c:v>
                </c:pt>
                <c:pt idx="87">
                  <c:v>2107</c:v>
                </c:pt>
                <c:pt idx="88">
                  <c:v>2108</c:v>
                </c:pt>
                <c:pt idx="89">
                  <c:v>2109</c:v>
                </c:pt>
                <c:pt idx="90">
                  <c:v>2110</c:v>
                </c:pt>
                <c:pt idx="91">
                  <c:v>2111</c:v>
                </c:pt>
                <c:pt idx="92">
                  <c:v>2112</c:v>
                </c:pt>
                <c:pt idx="93">
                  <c:v>2113</c:v>
                </c:pt>
                <c:pt idx="94">
                  <c:v>2114</c:v>
                </c:pt>
                <c:pt idx="95">
                  <c:v>2115</c:v>
                </c:pt>
                <c:pt idx="96">
                  <c:v>2116</c:v>
                </c:pt>
                <c:pt idx="97">
                  <c:v>2117</c:v>
                </c:pt>
                <c:pt idx="98">
                  <c:v>2118</c:v>
                </c:pt>
                <c:pt idx="99">
                  <c:v>2119</c:v>
                </c:pt>
                <c:pt idx="100">
                  <c:v>2120</c:v>
                </c:pt>
                <c:pt idx="101">
                  <c:v>2121</c:v>
                </c:pt>
                <c:pt idx="102">
                  <c:v>2122</c:v>
                </c:pt>
                <c:pt idx="103">
                  <c:v>2123</c:v>
                </c:pt>
                <c:pt idx="104">
                  <c:v>2124</c:v>
                </c:pt>
                <c:pt idx="105">
                  <c:v>2125</c:v>
                </c:pt>
                <c:pt idx="106">
                  <c:v>2126</c:v>
                </c:pt>
                <c:pt idx="107">
                  <c:v>2127</c:v>
                </c:pt>
                <c:pt idx="108">
                  <c:v>2128</c:v>
                </c:pt>
                <c:pt idx="109">
                  <c:v>2129</c:v>
                </c:pt>
                <c:pt idx="110">
                  <c:v>2130</c:v>
                </c:pt>
                <c:pt idx="111">
                  <c:v>2131</c:v>
                </c:pt>
                <c:pt idx="112">
                  <c:v>2132</c:v>
                </c:pt>
                <c:pt idx="113">
                  <c:v>2133</c:v>
                </c:pt>
                <c:pt idx="114">
                  <c:v>2134</c:v>
                </c:pt>
                <c:pt idx="115">
                  <c:v>2135</c:v>
                </c:pt>
                <c:pt idx="116">
                  <c:v>2136</c:v>
                </c:pt>
                <c:pt idx="117">
                  <c:v>2137</c:v>
                </c:pt>
                <c:pt idx="118">
                  <c:v>2138</c:v>
                </c:pt>
                <c:pt idx="119">
                  <c:v>2139</c:v>
                </c:pt>
                <c:pt idx="120">
                  <c:v>2140</c:v>
                </c:pt>
                <c:pt idx="121">
                  <c:v>2141</c:v>
                </c:pt>
                <c:pt idx="122">
                  <c:v>2142</c:v>
                </c:pt>
                <c:pt idx="123">
                  <c:v>2143</c:v>
                </c:pt>
                <c:pt idx="124">
                  <c:v>2144</c:v>
                </c:pt>
                <c:pt idx="125">
                  <c:v>2145</c:v>
                </c:pt>
                <c:pt idx="126">
                  <c:v>2146</c:v>
                </c:pt>
                <c:pt idx="127">
                  <c:v>2147</c:v>
                </c:pt>
                <c:pt idx="128">
                  <c:v>2148</c:v>
                </c:pt>
                <c:pt idx="129">
                  <c:v>2149</c:v>
                </c:pt>
                <c:pt idx="130">
                  <c:v>2150</c:v>
                </c:pt>
                <c:pt idx="131">
                  <c:v>2151</c:v>
                </c:pt>
                <c:pt idx="132">
                  <c:v>2152</c:v>
                </c:pt>
                <c:pt idx="133">
                  <c:v>2153</c:v>
                </c:pt>
                <c:pt idx="134">
                  <c:v>2154</c:v>
                </c:pt>
                <c:pt idx="135">
                  <c:v>2155</c:v>
                </c:pt>
                <c:pt idx="136">
                  <c:v>2156</c:v>
                </c:pt>
                <c:pt idx="137">
                  <c:v>2157</c:v>
                </c:pt>
                <c:pt idx="138">
                  <c:v>2158</c:v>
                </c:pt>
                <c:pt idx="139">
                  <c:v>2159</c:v>
                </c:pt>
                <c:pt idx="140">
                  <c:v>2160</c:v>
                </c:pt>
                <c:pt idx="141">
                  <c:v>2161</c:v>
                </c:pt>
                <c:pt idx="142">
                  <c:v>2162</c:v>
                </c:pt>
                <c:pt idx="143">
                  <c:v>2163</c:v>
                </c:pt>
                <c:pt idx="144">
                  <c:v>2164</c:v>
                </c:pt>
                <c:pt idx="145">
                  <c:v>2165</c:v>
                </c:pt>
                <c:pt idx="146">
                  <c:v>2166</c:v>
                </c:pt>
                <c:pt idx="147">
                  <c:v>2167</c:v>
                </c:pt>
                <c:pt idx="148">
                  <c:v>2168</c:v>
                </c:pt>
                <c:pt idx="149">
                  <c:v>2169</c:v>
                </c:pt>
                <c:pt idx="150">
                  <c:v>2170</c:v>
                </c:pt>
                <c:pt idx="151">
                  <c:v>2171</c:v>
                </c:pt>
                <c:pt idx="152">
                  <c:v>2172</c:v>
                </c:pt>
                <c:pt idx="153">
                  <c:v>2173</c:v>
                </c:pt>
                <c:pt idx="154">
                  <c:v>2174</c:v>
                </c:pt>
                <c:pt idx="155">
                  <c:v>2175</c:v>
                </c:pt>
                <c:pt idx="156">
                  <c:v>2176</c:v>
                </c:pt>
                <c:pt idx="157">
                  <c:v>2177</c:v>
                </c:pt>
                <c:pt idx="158">
                  <c:v>2178</c:v>
                </c:pt>
                <c:pt idx="159">
                  <c:v>2179</c:v>
                </c:pt>
                <c:pt idx="160">
                  <c:v>2180</c:v>
                </c:pt>
                <c:pt idx="161">
                  <c:v>2181</c:v>
                </c:pt>
                <c:pt idx="162">
                  <c:v>2182</c:v>
                </c:pt>
                <c:pt idx="163">
                  <c:v>2183</c:v>
                </c:pt>
                <c:pt idx="164">
                  <c:v>2184</c:v>
                </c:pt>
                <c:pt idx="165">
                  <c:v>2185</c:v>
                </c:pt>
                <c:pt idx="166">
                  <c:v>2186</c:v>
                </c:pt>
                <c:pt idx="167">
                  <c:v>2187</c:v>
                </c:pt>
                <c:pt idx="168">
                  <c:v>2188</c:v>
                </c:pt>
                <c:pt idx="169">
                  <c:v>2189</c:v>
                </c:pt>
                <c:pt idx="170">
                  <c:v>2190</c:v>
                </c:pt>
                <c:pt idx="171">
                  <c:v>2191</c:v>
                </c:pt>
                <c:pt idx="172">
                  <c:v>2192</c:v>
                </c:pt>
                <c:pt idx="173">
                  <c:v>2193</c:v>
                </c:pt>
                <c:pt idx="174">
                  <c:v>2194</c:v>
                </c:pt>
                <c:pt idx="175">
                  <c:v>2195</c:v>
                </c:pt>
                <c:pt idx="176">
                  <c:v>2196</c:v>
                </c:pt>
                <c:pt idx="177">
                  <c:v>2197</c:v>
                </c:pt>
                <c:pt idx="178">
                  <c:v>2198</c:v>
                </c:pt>
                <c:pt idx="179">
                  <c:v>2199</c:v>
                </c:pt>
                <c:pt idx="180">
                  <c:v>2200</c:v>
                </c:pt>
                <c:pt idx="181">
                  <c:v>2201</c:v>
                </c:pt>
                <c:pt idx="182">
                  <c:v>2202</c:v>
                </c:pt>
                <c:pt idx="183">
                  <c:v>2203</c:v>
                </c:pt>
                <c:pt idx="184">
                  <c:v>2204</c:v>
                </c:pt>
                <c:pt idx="185">
                  <c:v>2205</c:v>
                </c:pt>
                <c:pt idx="186">
                  <c:v>2206</c:v>
                </c:pt>
                <c:pt idx="187">
                  <c:v>2207</c:v>
                </c:pt>
                <c:pt idx="188">
                  <c:v>2208</c:v>
                </c:pt>
                <c:pt idx="189">
                  <c:v>2209</c:v>
                </c:pt>
                <c:pt idx="190">
                  <c:v>2210</c:v>
                </c:pt>
                <c:pt idx="191">
                  <c:v>2211</c:v>
                </c:pt>
                <c:pt idx="192">
                  <c:v>2212</c:v>
                </c:pt>
                <c:pt idx="193">
                  <c:v>2213</c:v>
                </c:pt>
                <c:pt idx="194">
                  <c:v>2214</c:v>
                </c:pt>
                <c:pt idx="195">
                  <c:v>2215</c:v>
                </c:pt>
                <c:pt idx="196">
                  <c:v>2216</c:v>
                </c:pt>
                <c:pt idx="197">
                  <c:v>2217</c:v>
                </c:pt>
                <c:pt idx="198">
                  <c:v>2218</c:v>
                </c:pt>
                <c:pt idx="199">
                  <c:v>2219</c:v>
                </c:pt>
                <c:pt idx="200">
                  <c:v>2220</c:v>
                </c:pt>
              </c:numCache>
            </c:numRef>
          </c:xVal>
          <c:yVal>
            <c:numRef>
              <c:f>'Czech matrix'!$F$116:$GX$116</c:f>
              <c:numCache>
                <c:formatCode>0</c:formatCode>
                <c:ptCount val="201"/>
                <c:pt idx="0">
                  <c:v>1274859.8657772848</c:v>
                </c:pt>
                <c:pt idx="1">
                  <c:v>1273146.2380244688</c:v>
                </c:pt>
                <c:pt idx="2">
                  <c:v>1271292.4711134874</c:v>
                </c:pt>
                <c:pt idx="3">
                  <c:v>1269880.1376517534</c:v>
                </c:pt>
                <c:pt idx="4">
                  <c:v>1269425.3678601375</c:v>
                </c:pt>
                <c:pt idx="5">
                  <c:v>1268698.3348315954</c:v>
                </c:pt>
                <c:pt idx="6">
                  <c:v>1260994.2521695932</c:v>
                </c:pt>
                <c:pt idx="7">
                  <c:v>1245787.9836301391</c:v>
                </c:pt>
                <c:pt idx="8">
                  <c:v>1230948.8626844902</c:v>
                </c:pt>
                <c:pt idx="9">
                  <c:v>1220013.472369777</c:v>
                </c:pt>
                <c:pt idx="10">
                  <c:v>1212623.1213459596</c:v>
                </c:pt>
                <c:pt idx="11">
                  <c:v>1207343.1440281111</c:v>
                </c:pt>
                <c:pt idx="12">
                  <c:v>1205859.5647795305</c:v>
                </c:pt>
                <c:pt idx="13">
                  <c:v>1211568.7494209504</c:v>
                </c:pt>
                <c:pt idx="14">
                  <c:v>1225179.8841455122</c:v>
                </c:pt>
                <c:pt idx="15">
                  <c:v>1242322.4013844952</c:v>
                </c:pt>
                <c:pt idx="16">
                  <c:v>1259113.274231496</c:v>
                </c:pt>
                <c:pt idx="17">
                  <c:v>1275496.0622307709</c:v>
                </c:pt>
                <c:pt idx="18">
                  <c:v>1293036.1754494349</c:v>
                </c:pt>
                <c:pt idx="19">
                  <c:v>1312057.2037006291</c:v>
                </c:pt>
                <c:pt idx="20">
                  <c:v>1327322.4706642337</c:v>
                </c:pt>
                <c:pt idx="21">
                  <c:v>1335982.8424572777</c:v>
                </c:pt>
                <c:pt idx="22">
                  <c:v>1341585.2549628571</c:v>
                </c:pt>
                <c:pt idx="23">
                  <c:v>1343218.9894669629</c:v>
                </c:pt>
                <c:pt idx="24">
                  <c:v>1340838.589299419</c:v>
                </c:pt>
                <c:pt idx="25">
                  <c:v>1338712.5371894601</c:v>
                </c:pt>
                <c:pt idx="26">
                  <c:v>1337628.6827643334</c:v>
                </c:pt>
                <c:pt idx="27">
                  <c:v>1336262.4015788916</c:v>
                </c:pt>
                <c:pt idx="28">
                  <c:v>1335184.4643616367</c:v>
                </c:pt>
                <c:pt idx="29">
                  <c:v>1332064.7330837771</c:v>
                </c:pt>
                <c:pt idx="30">
                  <c:v>1325571.7964395832</c:v>
                </c:pt>
                <c:pt idx="31">
                  <c:v>1316454.3548327184</c:v>
                </c:pt>
                <c:pt idx="32">
                  <c:v>1302237.3255103459</c:v>
                </c:pt>
                <c:pt idx="33">
                  <c:v>1281863.3767134699</c:v>
                </c:pt>
                <c:pt idx="34">
                  <c:v>1253617.3392957335</c:v>
                </c:pt>
                <c:pt idx="35">
                  <c:v>1218005.7919366527</c:v>
                </c:pt>
                <c:pt idx="36">
                  <c:v>1179878.3113618875</c:v>
                </c:pt>
                <c:pt idx="37">
                  <c:v>1142204.4971313002</c:v>
                </c:pt>
                <c:pt idx="38">
                  <c:v>1105864.4108875666</c:v>
                </c:pt>
                <c:pt idx="39">
                  <c:v>1071023.7031853034</c:v>
                </c:pt>
                <c:pt idx="40">
                  <c:v>1040263.7386128011</c:v>
                </c:pt>
                <c:pt idx="41">
                  <c:v>1014104.1628244922</c:v>
                </c:pt>
                <c:pt idx="42">
                  <c:v>989799.23413937073</c:v>
                </c:pt>
                <c:pt idx="43">
                  <c:v>966898.44036484836</c:v>
                </c:pt>
                <c:pt idx="44">
                  <c:v>945985.03980705712</c:v>
                </c:pt>
                <c:pt idx="45">
                  <c:v>927473.16976145585</c:v>
                </c:pt>
                <c:pt idx="46">
                  <c:v>912268.71580945258</c:v>
                </c:pt>
                <c:pt idx="47">
                  <c:v>902004.83647872589</c:v>
                </c:pt>
                <c:pt idx="48">
                  <c:v>895396.14901438518</c:v>
                </c:pt>
                <c:pt idx="49">
                  <c:v>890348.27404796041</c:v>
                </c:pt>
                <c:pt idx="50">
                  <c:v>885629.17842518236</c:v>
                </c:pt>
                <c:pt idx="51">
                  <c:v>878801.26631574996</c:v>
                </c:pt>
                <c:pt idx="52">
                  <c:v>872005.0462380473</c:v>
                </c:pt>
                <c:pt idx="53">
                  <c:v>866953.55796982686</c:v>
                </c:pt>
                <c:pt idx="54">
                  <c:v>864944.45123149152</c:v>
                </c:pt>
                <c:pt idx="55">
                  <c:v>867924.23065014766</c:v>
                </c:pt>
                <c:pt idx="56">
                  <c:v>874089.83086957922</c:v>
                </c:pt>
                <c:pt idx="57">
                  <c:v>881822.38231627364</c:v>
                </c:pt>
                <c:pt idx="58">
                  <c:v>889963.82968223363</c:v>
                </c:pt>
                <c:pt idx="59">
                  <c:v>897486.40093881648</c:v>
                </c:pt>
                <c:pt idx="60">
                  <c:v>904422.60951494612</c:v>
                </c:pt>
                <c:pt idx="61">
                  <c:v>909669.48148906452</c:v>
                </c:pt>
                <c:pt idx="62">
                  <c:v>913231.8268253227</c:v>
                </c:pt>
                <c:pt idx="63">
                  <c:v>914948.31581243442</c:v>
                </c:pt>
                <c:pt idx="64">
                  <c:v>914404.58101570664</c:v>
                </c:pt>
                <c:pt idx="65">
                  <c:v>911022.41875986033</c:v>
                </c:pt>
                <c:pt idx="66">
                  <c:v>904650.57384307147</c:v>
                </c:pt>
                <c:pt idx="67">
                  <c:v>894622.87583208515</c:v>
                </c:pt>
                <c:pt idx="68">
                  <c:v>881413.00851183501</c:v>
                </c:pt>
                <c:pt idx="69">
                  <c:v>867175.00687168085</c:v>
                </c:pt>
                <c:pt idx="70">
                  <c:v>853140.92420765606</c:v>
                </c:pt>
                <c:pt idx="71">
                  <c:v>840875.56120767316</c:v>
                </c:pt>
                <c:pt idx="72">
                  <c:v>830020.81044107641</c:v>
                </c:pt>
                <c:pt idx="73">
                  <c:v>819336.00436561136</c:v>
                </c:pt>
                <c:pt idx="74">
                  <c:v>808702.92386767687</c:v>
                </c:pt>
                <c:pt idx="75">
                  <c:v>798016.11004365911</c:v>
                </c:pt>
                <c:pt idx="76">
                  <c:v>787618.14815261588</c:v>
                </c:pt>
                <c:pt idx="77">
                  <c:v>777495.21056522778</c:v>
                </c:pt>
                <c:pt idx="78">
                  <c:v>767917.20893751935</c:v>
                </c:pt>
                <c:pt idx="79">
                  <c:v>759598.41227503913</c:v>
                </c:pt>
                <c:pt idx="80">
                  <c:v>752255.90556339361</c:v>
                </c:pt>
                <c:pt idx="81">
                  <c:v>746364.91917729564</c:v>
                </c:pt>
                <c:pt idx="82">
                  <c:v>741822.73207836074</c:v>
                </c:pt>
                <c:pt idx="83">
                  <c:v>738521.02631664532</c:v>
                </c:pt>
                <c:pt idx="84">
                  <c:v>736335.60634656926</c:v>
                </c:pt>
                <c:pt idx="85">
                  <c:v>735113.82960300648</c:v>
                </c:pt>
                <c:pt idx="86">
                  <c:v>734680.29138232511</c:v>
                </c:pt>
                <c:pt idx="87">
                  <c:v>734832.25926772878</c:v>
                </c:pt>
                <c:pt idx="88">
                  <c:v>735354.13795996504</c:v>
                </c:pt>
                <c:pt idx="89">
                  <c:v>736028.25755572761</c:v>
                </c:pt>
                <c:pt idx="90">
                  <c:v>736640.63251717831</c:v>
                </c:pt>
                <c:pt idx="91">
                  <c:v>736987.31620986841</c:v>
                </c:pt>
                <c:pt idx="92">
                  <c:v>736880.73768161889</c:v>
                </c:pt>
                <c:pt idx="93">
                  <c:v>736148.5392501835</c:v>
                </c:pt>
                <c:pt idx="94">
                  <c:v>734644.89883864159</c:v>
                </c:pt>
                <c:pt idx="95">
                  <c:v>732268.09309130907</c:v>
                </c:pt>
                <c:pt idx="96">
                  <c:v>728961.39867978089</c:v>
                </c:pt>
                <c:pt idx="97">
                  <c:v>724722.32180324302</c:v>
                </c:pt>
                <c:pt idx="98">
                  <c:v>719600.59418487281</c:v>
                </c:pt>
                <c:pt idx="99">
                  <c:v>713688.44639818638</c:v>
                </c:pt>
                <c:pt idx="100">
                  <c:v>707115.57817900495</c:v>
                </c:pt>
                <c:pt idx="101">
                  <c:v>700027.20635637362</c:v>
                </c:pt>
                <c:pt idx="102">
                  <c:v>692578.24619334668</c:v>
                </c:pt>
                <c:pt idx="103">
                  <c:v>684921.58503559162</c:v>
                </c:pt>
                <c:pt idx="104">
                  <c:v>677204.82882152323</c:v>
                </c:pt>
                <c:pt idx="105">
                  <c:v>669569.28077155899</c:v>
                </c:pt>
                <c:pt idx="106">
                  <c:v>662141.1067233975</c:v>
                </c:pt>
                <c:pt idx="107">
                  <c:v>655032.66041820822</c:v>
                </c:pt>
                <c:pt idx="108">
                  <c:v>648339.41049121611</c:v>
                </c:pt>
                <c:pt idx="109">
                  <c:v>642137.5926920682</c:v>
                </c:pt>
                <c:pt idx="110">
                  <c:v>636482.74998826359</c:v>
                </c:pt>
                <c:pt idx="111">
                  <c:v>631408.32234946277</c:v>
                </c:pt>
                <c:pt idx="112">
                  <c:v>626925.63514906354</c:v>
                </c:pt>
                <c:pt idx="113">
                  <c:v>623023.12398756191</c:v>
                </c:pt>
                <c:pt idx="114">
                  <c:v>619672.03751112556</c:v>
                </c:pt>
                <c:pt idx="115">
                  <c:v>616828.12206565228</c:v>
                </c:pt>
                <c:pt idx="116">
                  <c:v>614430.85952209996</c:v>
                </c:pt>
                <c:pt idx="117">
                  <c:v>612406.44604076084</c:v>
                </c:pt>
                <c:pt idx="118">
                  <c:v>610670.04262877314</c:v>
                </c:pt>
                <c:pt idx="119">
                  <c:v>609129.82156416262</c:v>
                </c:pt>
                <c:pt idx="120">
                  <c:v>607688.69333251007</c:v>
                </c:pt>
                <c:pt idx="121">
                  <c:v>606250.3641170786</c:v>
                </c:pt>
                <c:pt idx="122">
                  <c:v>604722.26226244576</c:v>
                </c:pt>
                <c:pt idx="123">
                  <c:v>603019.44168717135</c:v>
                </c:pt>
                <c:pt idx="124">
                  <c:v>601068.6840457021</c:v>
                </c:pt>
                <c:pt idx="125">
                  <c:v>598811.10639011476</c:v>
                </c:pt>
                <c:pt idx="126">
                  <c:v>596204.10268159444</c:v>
                </c:pt>
                <c:pt idx="127">
                  <c:v>593222.47077201516</c:v>
                </c:pt>
                <c:pt idx="128">
                  <c:v>589858.79680577945</c:v>
                </c:pt>
                <c:pt idx="129">
                  <c:v>586122.72470960929</c:v>
                </c:pt>
                <c:pt idx="130">
                  <c:v>582039.79008055502</c:v>
                </c:pt>
                <c:pt idx="131">
                  <c:v>577649.35922465508</c:v>
                </c:pt>
                <c:pt idx="132">
                  <c:v>573002.23570193886</c:v>
                </c:pt>
                <c:pt idx="133">
                  <c:v>568157.82115703088</c:v>
                </c:pt>
                <c:pt idx="134">
                  <c:v>563181.1879062911</c:v>
                </c:pt>
                <c:pt idx="135">
                  <c:v>558140.07606206706</c:v>
                </c:pt>
                <c:pt idx="136">
                  <c:v>553101.97833152371</c:v>
                </c:pt>
                <c:pt idx="137">
                  <c:v>548131.41324107419</c:v>
                </c:pt>
                <c:pt idx="138">
                  <c:v>543287.51174435567</c:v>
                </c:pt>
                <c:pt idx="139">
                  <c:v>538621.95983563445</c:v>
                </c:pt>
                <c:pt idx="140">
                  <c:v>534177.41091271909</c:v>
                </c:pt>
                <c:pt idx="141">
                  <c:v>529986.34478944424</c:v>
                </c:pt>
                <c:pt idx="142">
                  <c:v>526070.39509607782</c:v>
                </c:pt>
                <c:pt idx="143">
                  <c:v>522440.14787189738</c:v>
                </c:pt>
                <c:pt idx="144">
                  <c:v>519095.36620619951</c:v>
                </c:pt>
                <c:pt idx="145">
                  <c:v>516025.59489174408</c:v>
                </c:pt>
                <c:pt idx="146">
                  <c:v>513211.07583836804</c:v>
                </c:pt>
                <c:pt idx="147">
                  <c:v>510623.95923854451</c:v>
                </c:pt>
                <c:pt idx="148">
                  <c:v>508229.74286742241</c:v>
                </c:pt>
                <c:pt idx="149">
                  <c:v>505988.87361482187</c:v>
                </c:pt>
                <c:pt idx="150">
                  <c:v>503858.47928570869</c:v>
                </c:pt>
                <c:pt idx="151">
                  <c:v>501794.15125426243</c:v>
                </c:pt>
                <c:pt idx="152">
                  <c:v>499751.71425986016</c:v>
                </c:pt>
                <c:pt idx="153">
                  <c:v>497688.92170025734</c:v>
                </c:pt>
                <c:pt idx="154">
                  <c:v>495567.02141764987</c:v>
                </c:pt>
                <c:pt idx="155">
                  <c:v>493352.1251055937</c:v>
                </c:pt>
                <c:pt idx="156">
                  <c:v>491016.322398966</c:v>
                </c:pt>
                <c:pt idx="157">
                  <c:v>488538.52288731997</c:v>
                </c:pt>
                <c:pt idx="158">
                  <c:v>485904.98916689563</c:v>
                </c:pt>
                <c:pt idx="159">
                  <c:v>483109.55246536183</c:v>
                </c:pt>
                <c:pt idx="160">
                  <c:v>480153.51006679627</c:v>
                </c:pt>
                <c:pt idx="161">
                  <c:v>477045.22764930129</c:v>
                </c:pt>
                <c:pt idx="162">
                  <c:v>473799.4668795279</c:v>
                </c:pt>
                <c:pt idx="163">
                  <c:v>470436.482100997</c:v>
                </c:pt>
                <c:pt idx="164">
                  <c:v>466980.93732326257</c:v>
                </c:pt>
                <c:pt idx="165">
                  <c:v>463460.69300665049</c:v>
                </c:pt>
                <c:pt idx="166">
                  <c:v>459905.52267797524</c:v>
                </c:pt>
                <c:pt idx="167">
                  <c:v>456345.8166202936</c:v>
                </c:pt>
                <c:pt idx="168">
                  <c:v>452811.32818573609</c:v>
                </c:pt>
                <c:pt idx="169">
                  <c:v>449330.01095369121</c:v>
                </c:pt>
                <c:pt idx="170">
                  <c:v>445926.99116901384</c:v>
                </c:pt>
                <c:pt idx="171">
                  <c:v>442623.70828378975</c:v>
                </c:pt>
                <c:pt idx="172">
                  <c:v>439437.24917279044</c:v>
                </c:pt>
                <c:pt idx="173">
                  <c:v>436379.89124646125</c:v>
                </c:pt>
                <c:pt idx="174">
                  <c:v>433458.86058708542</c:v>
                </c:pt>
                <c:pt idx="175">
                  <c:v>430676.30201187986</c:v>
                </c:pt>
                <c:pt idx="176">
                  <c:v>428029.45015708293</c:v>
                </c:pt>
                <c:pt idx="177">
                  <c:v>425510.98370850884</c:v>
                </c:pt>
                <c:pt idx="178">
                  <c:v>423109.53895517695</c:v>
                </c:pt>
                <c:pt idx="179">
                  <c:v>420810.35441797745</c:v>
                </c:pt>
                <c:pt idx="180">
                  <c:v>418596.01497838844</c:v>
                </c:pt>
                <c:pt idx="181">
                  <c:v>416447.2618985076</c:v>
                </c:pt>
                <c:pt idx="182">
                  <c:v>414343.83427870891</c:v>
                </c:pt>
                <c:pt idx="183">
                  <c:v>412265.30831058591</c:v>
                </c:pt>
                <c:pt idx="184">
                  <c:v>410191.90218195639</c:v>
                </c:pt>
                <c:pt idx="185">
                  <c:v>408105.2172416278</c:v>
                </c:pt>
                <c:pt idx="186">
                  <c:v>405988.88979528856</c:v>
                </c:pt>
                <c:pt idx="187">
                  <c:v>403829.13246268028</c:v>
                </c:pt>
                <c:pt idx="188">
                  <c:v>401615.14907676954</c:v>
                </c:pt>
                <c:pt idx="189">
                  <c:v>399339.41262033273</c:v>
                </c:pt>
                <c:pt idx="190">
                  <c:v>396997.80154252361</c:v>
                </c:pt>
                <c:pt idx="191">
                  <c:v>394589.5954376501</c:v>
                </c:pt>
                <c:pt idx="192">
                  <c:v>392117.33656314906</c:v>
                </c:pt>
                <c:pt idx="193">
                  <c:v>389586.56879080861</c:v>
                </c:pt>
                <c:pt idx="194">
                  <c:v>387005.46996571822</c:v>
                </c:pt>
                <c:pt idx="195">
                  <c:v>384384.39722251846</c:v>
                </c:pt>
                <c:pt idx="196">
                  <c:v>381735.367440995</c:v>
                </c:pt>
                <c:pt idx="197">
                  <c:v>379071.49671420455</c:v>
                </c:pt>
                <c:pt idx="198">
                  <c:v>376406.42320351058</c:v>
                </c:pt>
                <c:pt idx="199">
                  <c:v>373753.73729349469</c:v>
                </c:pt>
                <c:pt idx="200">
                  <c:v>371126.44151617779</c:v>
                </c:pt>
              </c:numCache>
            </c:numRef>
          </c:yVal>
          <c:smooth val="0"/>
          <c:extLst>
            <c:ext xmlns:c16="http://schemas.microsoft.com/office/drawing/2014/chart" uri="{C3380CC4-5D6E-409C-BE32-E72D297353CC}">
              <c16:uniqueId val="{00000003-962D-4026-8B04-160437DF1D65}"/>
            </c:ext>
          </c:extLst>
        </c:ser>
        <c:ser>
          <c:idx val="5"/>
          <c:order val="5"/>
          <c:tx>
            <c:strRef>
              <c:f>'Czech matrix'!$D$117</c:f>
              <c:strCache>
                <c:ptCount val="1"/>
                <c:pt idx="0">
                  <c:v>80+</c:v>
                </c:pt>
              </c:strCache>
            </c:strRef>
          </c:tx>
          <c:spPr>
            <a:ln w="25400" cap="rnd">
              <a:solidFill>
                <a:srgbClr val="0070C0"/>
              </a:solidFill>
              <a:round/>
            </a:ln>
            <a:effectLst/>
          </c:spPr>
          <c:marker>
            <c:symbol val="none"/>
          </c:marker>
          <c:xVal>
            <c:numRef>
              <c:f>'Czech matrix'!$F$111:$GX$111</c:f>
              <c:numCache>
                <c:formatCode>General</c:formatCode>
                <c:ptCount val="20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pt idx="51">
                  <c:v>2071</c:v>
                </c:pt>
                <c:pt idx="52">
                  <c:v>2072</c:v>
                </c:pt>
                <c:pt idx="53">
                  <c:v>2073</c:v>
                </c:pt>
                <c:pt idx="54">
                  <c:v>2074</c:v>
                </c:pt>
                <c:pt idx="55">
                  <c:v>2075</c:v>
                </c:pt>
                <c:pt idx="56">
                  <c:v>2076</c:v>
                </c:pt>
                <c:pt idx="57">
                  <c:v>2077</c:v>
                </c:pt>
                <c:pt idx="58">
                  <c:v>2078</c:v>
                </c:pt>
                <c:pt idx="59">
                  <c:v>2079</c:v>
                </c:pt>
                <c:pt idx="60">
                  <c:v>2080</c:v>
                </c:pt>
                <c:pt idx="61">
                  <c:v>2081</c:v>
                </c:pt>
                <c:pt idx="62">
                  <c:v>2082</c:v>
                </c:pt>
                <c:pt idx="63">
                  <c:v>2083</c:v>
                </c:pt>
                <c:pt idx="64">
                  <c:v>2084</c:v>
                </c:pt>
                <c:pt idx="65">
                  <c:v>2085</c:v>
                </c:pt>
                <c:pt idx="66">
                  <c:v>2086</c:v>
                </c:pt>
                <c:pt idx="67">
                  <c:v>2087</c:v>
                </c:pt>
                <c:pt idx="68">
                  <c:v>2088</c:v>
                </c:pt>
                <c:pt idx="69">
                  <c:v>2089</c:v>
                </c:pt>
                <c:pt idx="70">
                  <c:v>2090</c:v>
                </c:pt>
                <c:pt idx="71">
                  <c:v>2091</c:v>
                </c:pt>
                <c:pt idx="72">
                  <c:v>2092</c:v>
                </c:pt>
                <c:pt idx="73">
                  <c:v>2093</c:v>
                </c:pt>
                <c:pt idx="74">
                  <c:v>2094</c:v>
                </c:pt>
                <c:pt idx="75">
                  <c:v>2095</c:v>
                </c:pt>
                <c:pt idx="76">
                  <c:v>2096</c:v>
                </c:pt>
                <c:pt idx="77">
                  <c:v>2097</c:v>
                </c:pt>
                <c:pt idx="78">
                  <c:v>2098</c:v>
                </c:pt>
                <c:pt idx="79">
                  <c:v>2099</c:v>
                </c:pt>
                <c:pt idx="80">
                  <c:v>2100</c:v>
                </c:pt>
                <c:pt idx="81">
                  <c:v>2101</c:v>
                </c:pt>
                <c:pt idx="82">
                  <c:v>2102</c:v>
                </c:pt>
                <c:pt idx="83">
                  <c:v>2103</c:v>
                </c:pt>
                <c:pt idx="84">
                  <c:v>2104</c:v>
                </c:pt>
                <c:pt idx="85">
                  <c:v>2105</c:v>
                </c:pt>
                <c:pt idx="86">
                  <c:v>2106</c:v>
                </c:pt>
                <c:pt idx="87">
                  <c:v>2107</c:v>
                </c:pt>
                <c:pt idx="88">
                  <c:v>2108</c:v>
                </c:pt>
                <c:pt idx="89">
                  <c:v>2109</c:v>
                </c:pt>
                <c:pt idx="90">
                  <c:v>2110</c:v>
                </c:pt>
                <c:pt idx="91">
                  <c:v>2111</c:v>
                </c:pt>
                <c:pt idx="92">
                  <c:v>2112</c:v>
                </c:pt>
                <c:pt idx="93">
                  <c:v>2113</c:v>
                </c:pt>
                <c:pt idx="94">
                  <c:v>2114</c:v>
                </c:pt>
                <c:pt idx="95">
                  <c:v>2115</c:v>
                </c:pt>
                <c:pt idx="96">
                  <c:v>2116</c:v>
                </c:pt>
                <c:pt idx="97">
                  <c:v>2117</c:v>
                </c:pt>
                <c:pt idx="98">
                  <c:v>2118</c:v>
                </c:pt>
                <c:pt idx="99">
                  <c:v>2119</c:v>
                </c:pt>
                <c:pt idx="100">
                  <c:v>2120</c:v>
                </c:pt>
                <c:pt idx="101">
                  <c:v>2121</c:v>
                </c:pt>
                <c:pt idx="102">
                  <c:v>2122</c:v>
                </c:pt>
                <c:pt idx="103">
                  <c:v>2123</c:v>
                </c:pt>
                <c:pt idx="104">
                  <c:v>2124</c:v>
                </c:pt>
                <c:pt idx="105">
                  <c:v>2125</c:v>
                </c:pt>
                <c:pt idx="106">
                  <c:v>2126</c:v>
                </c:pt>
                <c:pt idx="107">
                  <c:v>2127</c:v>
                </c:pt>
                <c:pt idx="108">
                  <c:v>2128</c:v>
                </c:pt>
                <c:pt idx="109">
                  <c:v>2129</c:v>
                </c:pt>
                <c:pt idx="110">
                  <c:v>2130</c:v>
                </c:pt>
                <c:pt idx="111">
                  <c:v>2131</c:v>
                </c:pt>
                <c:pt idx="112">
                  <c:v>2132</c:v>
                </c:pt>
                <c:pt idx="113">
                  <c:v>2133</c:v>
                </c:pt>
                <c:pt idx="114">
                  <c:v>2134</c:v>
                </c:pt>
                <c:pt idx="115">
                  <c:v>2135</c:v>
                </c:pt>
                <c:pt idx="116">
                  <c:v>2136</c:v>
                </c:pt>
                <c:pt idx="117">
                  <c:v>2137</c:v>
                </c:pt>
                <c:pt idx="118">
                  <c:v>2138</c:v>
                </c:pt>
                <c:pt idx="119">
                  <c:v>2139</c:v>
                </c:pt>
                <c:pt idx="120">
                  <c:v>2140</c:v>
                </c:pt>
                <c:pt idx="121">
                  <c:v>2141</c:v>
                </c:pt>
                <c:pt idx="122">
                  <c:v>2142</c:v>
                </c:pt>
                <c:pt idx="123">
                  <c:v>2143</c:v>
                </c:pt>
                <c:pt idx="124">
                  <c:v>2144</c:v>
                </c:pt>
                <c:pt idx="125">
                  <c:v>2145</c:v>
                </c:pt>
                <c:pt idx="126">
                  <c:v>2146</c:v>
                </c:pt>
                <c:pt idx="127">
                  <c:v>2147</c:v>
                </c:pt>
                <c:pt idx="128">
                  <c:v>2148</c:v>
                </c:pt>
                <c:pt idx="129">
                  <c:v>2149</c:v>
                </c:pt>
                <c:pt idx="130">
                  <c:v>2150</c:v>
                </c:pt>
                <c:pt idx="131">
                  <c:v>2151</c:v>
                </c:pt>
                <c:pt idx="132">
                  <c:v>2152</c:v>
                </c:pt>
                <c:pt idx="133">
                  <c:v>2153</c:v>
                </c:pt>
                <c:pt idx="134">
                  <c:v>2154</c:v>
                </c:pt>
                <c:pt idx="135">
                  <c:v>2155</c:v>
                </c:pt>
                <c:pt idx="136">
                  <c:v>2156</c:v>
                </c:pt>
                <c:pt idx="137">
                  <c:v>2157</c:v>
                </c:pt>
                <c:pt idx="138">
                  <c:v>2158</c:v>
                </c:pt>
                <c:pt idx="139">
                  <c:v>2159</c:v>
                </c:pt>
                <c:pt idx="140">
                  <c:v>2160</c:v>
                </c:pt>
                <c:pt idx="141">
                  <c:v>2161</c:v>
                </c:pt>
                <c:pt idx="142">
                  <c:v>2162</c:v>
                </c:pt>
                <c:pt idx="143">
                  <c:v>2163</c:v>
                </c:pt>
                <c:pt idx="144">
                  <c:v>2164</c:v>
                </c:pt>
                <c:pt idx="145">
                  <c:v>2165</c:v>
                </c:pt>
                <c:pt idx="146">
                  <c:v>2166</c:v>
                </c:pt>
                <c:pt idx="147">
                  <c:v>2167</c:v>
                </c:pt>
                <c:pt idx="148">
                  <c:v>2168</c:v>
                </c:pt>
                <c:pt idx="149">
                  <c:v>2169</c:v>
                </c:pt>
                <c:pt idx="150">
                  <c:v>2170</c:v>
                </c:pt>
                <c:pt idx="151">
                  <c:v>2171</c:v>
                </c:pt>
                <c:pt idx="152">
                  <c:v>2172</c:v>
                </c:pt>
                <c:pt idx="153">
                  <c:v>2173</c:v>
                </c:pt>
                <c:pt idx="154">
                  <c:v>2174</c:v>
                </c:pt>
                <c:pt idx="155">
                  <c:v>2175</c:v>
                </c:pt>
                <c:pt idx="156">
                  <c:v>2176</c:v>
                </c:pt>
                <c:pt idx="157">
                  <c:v>2177</c:v>
                </c:pt>
                <c:pt idx="158">
                  <c:v>2178</c:v>
                </c:pt>
                <c:pt idx="159">
                  <c:v>2179</c:v>
                </c:pt>
                <c:pt idx="160">
                  <c:v>2180</c:v>
                </c:pt>
                <c:pt idx="161">
                  <c:v>2181</c:v>
                </c:pt>
                <c:pt idx="162">
                  <c:v>2182</c:v>
                </c:pt>
                <c:pt idx="163">
                  <c:v>2183</c:v>
                </c:pt>
                <c:pt idx="164">
                  <c:v>2184</c:v>
                </c:pt>
                <c:pt idx="165">
                  <c:v>2185</c:v>
                </c:pt>
                <c:pt idx="166">
                  <c:v>2186</c:v>
                </c:pt>
                <c:pt idx="167">
                  <c:v>2187</c:v>
                </c:pt>
                <c:pt idx="168">
                  <c:v>2188</c:v>
                </c:pt>
                <c:pt idx="169">
                  <c:v>2189</c:v>
                </c:pt>
                <c:pt idx="170">
                  <c:v>2190</c:v>
                </c:pt>
                <c:pt idx="171">
                  <c:v>2191</c:v>
                </c:pt>
                <c:pt idx="172">
                  <c:v>2192</c:v>
                </c:pt>
                <c:pt idx="173">
                  <c:v>2193</c:v>
                </c:pt>
                <c:pt idx="174">
                  <c:v>2194</c:v>
                </c:pt>
                <c:pt idx="175">
                  <c:v>2195</c:v>
                </c:pt>
                <c:pt idx="176">
                  <c:v>2196</c:v>
                </c:pt>
                <c:pt idx="177">
                  <c:v>2197</c:v>
                </c:pt>
                <c:pt idx="178">
                  <c:v>2198</c:v>
                </c:pt>
                <c:pt idx="179">
                  <c:v>2199</c:v>
                </c:pt>
                <c:pt idx="180">
                  <c:v>2200</c:v>
                </c:pt>
                <c:pt idx="181">
                  <c:v>2201</c:v>
                </c:pt>
                <c:pt idx="182">
                  <c:v>2202</c:v>
                </c:pt>
                <c:pt idx="183">
                  <c:v>2203</c:v>
                </c:pt>
                <c:pt idx="184">
                  <c:v>2204</c:v>
                </c:pt>
                <c:pt idx="185">
                  <c:v>2205</c:v>
                </c:pt>
                <c:pt idx="186">
                  <c:v>2206</c:v>
                </c:pt>
                <c:pt idx="187">
                  <c:v>2207</c:v>
                </c:pt>
                <c:pt idx="188">
                  <c:v>2208</c:v>
                </c:pt>
                <c:pt idx="189">
                  <c:v>2209</c:v>
                </c:pt>
                <c:pt idx="190">
                  <c:v>2210</c:v>
                </c:pt>
                <c:pt idx="191">
                  <c:v>2211</c:v>
                </c:pt>
                <c:pt idx="192">
                  <c:v>2212</c:v>
                </c:pt>
                <c:pt idx="193">
                  <c:v>2213</c:v>
                </c:pt>
                <c:pt idx="194">
                  <c:v>2214</c:v>
                </c:pt>
                <c:pt idx="195">
                  <c:v>2215</c:v>
                </c:pt>
                <c:pt idx="196">
                  <c:v>2216</c:v>
                </c:pt>
                <c:pt idx="197">
                  <c:v>2217</c:v>
                </c:pt>
                <c:pt idx="198">
                  <c:v>2218</c:v>
                </c:pt>
                <c:pt idx="199">
                  <c:v>2219</c:v>
                </c:pt>
                <c:pt idx="200">
                  <c:v>2220</c:v>
                </c:pt>
              </c:numCache>
            </c:numRef>
          </c:xVal>
          <c:yVal>
            <c:numRef>
              <c:f>'Czech matrix'!$F$117:$GX$117</c:f>
              <c:numCache>
                <c:formatCode>0</c:formatCode>
                <c:ptCount val="201"/>
                <c:pt idx="0">
                  <c:v>291020.60962544748</c:v>
                </c:pt>
                <c:pt idx="1">
                  <c:v>294871.3455298937</c:v>
                </c:pt>
                <c:pt idx="2">
                  <c:v>299754.54639992188</c:v>
                </c:pt>
                <c:pt idx="3">
                  <c:v>307723.61127621226</c:v>
                </c:pt>
                <c:pt idx="4">
                  <c:v>318462.81566852843</c:v>
                </c:pt>
                <c:pt idx="5">
                  <c:v>328112.91276896687</c:v>
                </c:pt>
                <c:pt idx="6">
                  <c:v>341096.24685883301</c:v>
                </c:pt>
                <c:pt idx="7">
                  <c:v>358894.3527512619</c:v>
                </c:pt>
                <c:pt idx="8">
                  <c:v>374721.61922740721</c:v>
                </c:pt>
                <c:pt idx="9">
                  <c:v>387013.88845008361</c:v>
                </c:pt>
                <c:pt idx="10">
                  <c:v>397552.02110748767</c:v>
                </c:pt>
                <c:pt idx="11">
                  <c:v>407648.49554888415</c:v>
                </c:pt>
                <c:pt idx="12">
                  <c:v>416307.91790414124</c:v>
                </c:pt>
                <c:pt idx="13">
                  <c:v>422487.9899783447</c:v>
                </c:pt>
                <c:pt idx="14">
                  <c:v>426465.2405001779</c:v>
                </c:pt>
                <c:pt idx="15">
                  <c:v>428815.91486246657</c:v>
                </c:pt>
                <c:pt idx="16">
                  <c:v>429528.19775081112</c:v>
                </c:pt>
                <c:pt idx="17">
                  <c:v>428035.3587099195</c:v>
                </c:pt>
                <c:pt idx="18">
                  <c:v>423308.5504068844</c:v>
                </c:pt>
                <c:pt idx="19">
                  <c:v>414833.24773968523</c:v>
                </c:pt>
                <c:pt idx="20">
                  <c:v>404739.73474871542</c:v>
                </c:pt>
                <c:pt idx="21">
                  <c:v>395682.12753701129</c:v>
                </c:pt>
                <c:pt idx="22">
                  <c:v>388023.6241199997</c:v>
                </c:pt>
                <c:pt idx="23">
                  <c:v>383708.40145890339</c:v>
                </c:pt>
                <c:pt idx="24">
                  <c:v>382910.3751426161</c:v>
                </c:pt>
                <c:pt idx="25">
                  <c:v>382169.1307688572</c:v>
                </c:pt>
                <c:pt idx="26">
                  <c:v>380014.24741129077</c:v>
                </c:pt>
                <c:pt idx="27">
                  <c:v>377216.93855916732</c:v>
                </c:pt>
                <c:pt idx="28">
                  <c:v>374573.40179717704</c:v>
                </c:pt>
                <c:pt idx="29">
                  <c:v>373403.5759136604</c:v>
                </c:pt>
                <c:pt idx="30">
                  <c:v>374565.8431639598</c:v>
                </c:pt>
                <c:pt idx="31">
                  <c:v>377803.03336346312</c:v>
                </c:pt>
                <c:pt idx="32">
                  <c:v>383403.23711708363</c:v>
                </c:pt>
                <c:pt idx="33">
                  <c:v>392744.28099090268</c:v>
                </c:pt>
                <c:pt idx="34">
                  <c:v>406160.60105202941</c:v>
                </c:pt>
                <c:pt idx="35">
                  <c:v>420661.63582277059</c:v>
                </c:pt>
                <c:pt idx="36">
                  <c:v>433314.87309554737</c:v>
                </c:pt>
                <c:pt idx="37">
                  <c:v>443550.07794573216</c:v>
                </c:pt>
                <c:pt idx="38">
                  <c:v>451631.68920777936</c:v>
                </c:pt>
                <c:pt idx="39">
                  <c:v>457341.40881189267</c:v>
                </c:pt>
                <c:pt idx="40">
                  <c:v>458499.90028558113</c:v>
                </c:pt>
                <c:pt idx="41">
                  <c:v>455067.39415010769</c:v>
                </c:pt>
                <c:pt idx="42">
                  <c:v>449881.08381434856</c:v>
                </c:pt>
                <c:pt idx="43">
                  <c:v>443753.43830501928</c:v>
                </c:pt>
                <c:pt idx="44">
                  <c:v>436901.43339510961</c:v>
                </c:pt>
                <c:pt idx="45">
                  <c:v>430047.98558665509</c:v>
                </c:pt>
                <c:pt idx="46">
                  <c:v>422903.67349243618</c:v>
                </c:pt>
                <c:pt idx="47">
                  <c:v>415308.08209895639</c:v>
                </c:pt>
                <c:pt idx="48">
                  <c:v>408431.80411483638</c:v>
                </c:pt>
                <c:pt idx="49">
                  <c:v>401759.87393472146</c:v>
                </c:pt>
                <c:pt idx="50">
                  <c:v>395151.12878473708</c:v>
                </c:pt>
                <c:pt idx="51">
                  <c:v>389081.65738529176</c:v>
                </c:pt>
                <c:pt idx="52">
                  <c:v>382134.71383386262</c:v>
                </c:pt>
                <c:pt idx="53">
                  <c:v>374640.65506713995</c:v>
                </c:pt>
                <c:pt idx="54">
                  <c:v>365726.38906978566</c:v>
                </c:pt>
                <c:pt idx="55">
                  <c:v>353787.49794147711</c:v>
                </c:pt>
                <c:pt idx="56">
                  <c:v>340278.99811439763</c:v>
                </c:pt>
                <c:pt idx="57">
                  <c:v>326914.46593105828</c:v>
                </c:pt>
                <c:pt idx="58">
                  <c:v>314470.3898980745</c:v>
                </c:pt>
                <c:pt idx="59">
                  <c:v>302880.44179395359</c:v>
                </c:pt>
                <c:pt idx="60">
                  <c:v>292392.98213520163</c:v>
                </c:pt>
                <c:pt idx="61">
                  <c:v>283268.80154591386</c:v>
                </c:pt>
                <c:pt idx="62">
                  <c:v>275459.09702049172</c:v>
                </c:pt>
                <c:pt idx="63">
                  <c:v>269064.20204706647</c:v>
                </c:pt>
                <c:pt idx="64">
                  <c:v>264438.9749629919</c:v>
                </c:pt>
                <c:pt idx="65">
                  <c:v>262116.84156976783</c:v>
                </c:pt>
                <c:pt idx="66">
                  <c:v>262227.95067270583</c:v>
                </c:pt>
                <c:pt idx="67">
                  <c:v>265445.30713594635</c:v>
                </c:pt>
                <c:pt idx="68">
                  <c:v>271310.70711264998</c:v>
                </c:pt>
                <c:pt idx="69">
                  <c:v>277699.28710200766</c:v>
                </c:pt>
                <c:pt idx="70">
                  <c:v>283420.97725918866</c:v>
                </c:pt>
                <c:pt idx="71">
                  <c:v>286969.7106466394</c:v>
                </c:pt>
                <c:pt idx="72">
                  <c:v>288789.56772417366</c:v>
                </c:pt>
                <c:pt idx="73">
                  <c:v>290239.45896187914</c:v>
                </c:pt>
                <c:pt idx="74">
                  <c:v>291571.24476103339</c:v>
                </c:pt>
                <c:pt idx="75">
                  <c:v>293017.50921560149</c:v>
                </c:pt>
                <c:pt idx="76">
                  <c:v>294362.06110666902</c:v>
                </c:pt>
                <c:pt idx="77">
                  <c:v>295723.38873228559</c:v>
                </c:pt>
                <c:pt idx="78">
                  <c:v>296906.9743097038</c:v>
                </c:pt>
                <c:pt idx="79">
                  <c:v>297239.37388886267</c:v>
                </c:pt>
                <c:pt idx="80">
                  <c:v>297014.57492474443</c:v>
                </c:pt>
                <c:pt idx="81">
                  <c:v>295758.82313731988</c:v>
                </c:pt>
                <c:pt idx="82">
                  <c:v>293567.62245477189</c:v>
                </c:pt>
                <c:pt idx="83">
                  <c:v>290535.02465561294</c:v>
                </c:pt>
                <c:pt idx="84">
                  <c:v>286760.53574504307</c:v>
                </c:pt>
                <c:pt idx="85">
                  <c:v>282354.55582552572</c:v>
                </c:pt>
                <c:pt idx="86">
                  <c:v>277446.5302499152</c:v>
                </c:pt>
                <c:pt idx="87">
                  <c:v>272182.0073885679</c:v>
                </c:pt>
                <c:pt idx="88">
                  <c:v>266722.33688596409</c:v>
                </c:pt>
                <c:pt idx="89">
                  <c:v>261229.81887556656</c:v>
                </c:pt>
                <c:pt idx="90">
                  <c:v>255863.95162227287</c:v>
                </c:pt>
                <c:pt idx="91">
                  <c:v>250780.13305634665</c:v>
                </c:pt>
                <c:pt idx="92">
                  <c:v>246119.59660398943</c:v>
                </c:pt>
                <c:pt idx="93">
                  <c:v>242017.25079834249</c:v>
                </c:pt>
                <c:pt idx="94">
                  <c:v>238581.93221943697</c:v>
                </c:pt>
                <c:pt idx="95">
                  <c:v>235879.18056699308</c:v>
                </c:pt>
                <c:pt idx="96">
                  <c:v>233934.39621850979</c:v>
                </c:pt>
                <c:pt idx="97">
                  <c:v>232725.1939415668</c:v>
                </c:pt>
                <c:pt idx="98">
                  <c:v>232187.70447573881</c:v>
                </c:pt>
                <c:pt idx="99">
                  <c:v>232223.93322560212</c:v>
                </c:pt>
                <c:pt idx="100">
                  <c:v>232713.31274441365</c:v>
                </c:pt>
                <c:pt idx="101">
                  <c:v>233529.75316679743</c:v>
                </c:pt>
                <c:pt idx="102">
                  <c:v>234548.21287855186</c:v>
                </c:pt>
                <c:pt idx="103">
                  <c:v>235653.83554950386</c:v>
                </c:pt>
                <c:pt idx="104">
                  <c:v>236742.56271474494</c:v>
                </c:pt>
                <c:pt idx="105">
                  <c:v>237719.31231040836</c:v>
                </c:pt>
                <c:pt idx="106">
                  <c:v>238504.20739612461</c:v>
                </c:pt>
                <c:pt idx="107">
                  <c:v>239029.61554523598</c:v>
                </c:pt>
                <c:pt idx="108">
                  <c:v>239240.67467946091</c:v>
                </c:pt>
                <c:pt idx="109">
                  <c:v>239096.59632880692</c:v>
                </c:pt>
                <c:pt idx="110">
                  <c:v>238570.7360812297</c:v>
                </c:pt>
                <c:pt idx="111">
                  <c:v>237651.38472295005</c:v>
                </c:pt>
                <c:pt idx="112">
                  <c:v>236341.30837462071</c:v>
                </c:pt>
                <c:pt idx="113">
                  <c:v>234658.52278790835</c:v>
                </c:pt>
                <c:pt idx="114">
                  <c:v>232630.78700756902</c:v>
                </c:pt>
                <c:pt idx="115">
                  <c:v>230294.42910156577</c:v>
                </c:pt>
                <c:pt idx="116">
                  <c:v>227695.89948766239</c:v>
                </c:pt>
                <c:pt idx="117">
                  <c:v>224889.80715476998</c:v>
                </c:pt>
                <c:pt idx="118">
                  <c:v>221937.77514918</c:v>
                </c:pt>
                <c:pt idx="119">
                  <c:v>218905.60241099133</c:v>
                </c:pt>
                <c:pt idx="120">
                  <c:v>215862.7036477603</c:v>
                </c:pt>
                <c:pt idx="121">
                  <c:v>212877.1833293791</c:v>
                </c:pt>
                <c:pt idx="122">
                  <c:v>210013.96903122545</c:v>
                </c:pt>
                <c:pt idx="123">
                  <c:v>207331.81174774354</c:v>
                </c:pt>
                <c:pt idx="124">
                  <c:v>204879.99542402779</c:v>
                </c:pt>
                <c:pt idx="125">
                  <c:v>202696.40774312412</c:v>
                </c:pt>
                <c:pt idx="126">
                  <c:v>200806.21188721905</c:v>
                </c:pt>
                <c:pt idx="127">
                  <c:v>199221.18662283567</c:v>
                </c:pt>
                <c:pt idx="128">
                  <c:v>197939.67355674272</c:v>
                </c:pt>
                <c:pt idx="129">
                  <c:v>196947.49988860876</c:v>
                </c:pt>
                <c:pt idx="130">
                  <c:v>196219.14340288565</c:v>
                </c:pt>
                <c:pt idx="131">
                  <c:v>195719.6428553499</c:v>
                </c:pt>
                <c:pt idx="132">
                  <c:v>195406.65764410753</c:v>
                </c:pt>
                <c:pt idx="133">
                  <c:v>195232.83424081813</c:v>
                </c:pt>
                <c:pt idx="134">
                  <c:v>195148.11103585284</c:v>
                </c:pt>
                <c:pt idx="135">
                  <c:v>195101.98891948213</c:v>
                </c:pt>
                <c:pt idx="136">
                  <c:v>195045.66503369593</c:v>
                </c:pt>
                <c:pt idx="137">
                  <c:v>194933.92878154898</c:v>
                </c:pt>
                <c:pt idx="138">
                  <c:v>194726.75366425732</c:v>
                </c:pt>
                <c:pt idx="139">
                  <c:v>194390.56246556251</c:v>
                </c:pt>
                <c:pt idx="140">
                  <c:v>193899.10940191636</c:v>
                </c:pt>
                <c:pt idx="141">
                  <c:v>193234.00777678832</c:v>
                </c:pt>
                <c:pt idx="142">
                  <c:v>192384.92303901352</c:v>
                </c:pt>
                <c:pt idx="143">
                  <c:v>191349.44050733338</c:v>
                </c:pt>
                <c:pt idx="144">
                  <c:v>190132.65527399784</c:v>
                </c:pt>
                <c:pt idx="145">
                  <c:v>188746.5359279174</c:v>
                </c:pt>
                <c:pt idx="146">
                  <c:v>187209.12004907479</c:v>
                </c:pt>
                <c:pt idx="147">
                  <c:v>185543.54462971998</c:v>
                </c:pt>
                <c:pt idx="148">
                  <c:v>183776.95430592517</c:v>
                </c:pt>
                <c:pt idx="149">
                  <c:v>181939.33594778017</c:v>
                </c:pt>
                <c:pt idx="150">
                  <c:v>180062.28333327474</c:v>
                </c:pt>
                <c:pt idx="151">
                  <c:v>178177.74901621015</c:v>
                </c:pt>
                <c:pt idx="152">
                  <c:v>176316.82248787631</c:v>
                </c:pt>
                <c:pt idx="153">
                  <c:v>174508.57493065533</c:v>
                </c:pt>
                <c:pt idx="154">
                  <c:v>172779.00524035355</c:v>
                </c:pt>
                <c:pt idx="155">
                  <c:v>171150.13737429373</c:v>
                </c:pt>
                <c:pt idx="156">
                  <c:v>169639.31368980257</c:v>
                </c:pt>
                <c:pt idx="157">
                  <c:v>168258.68942087234</c:v>
                </c:pt>
                <c:pt idx="158">
                  <c:v>167014.95692754004</c:v>
                </c:pt>
                <c:pt idx="159">
                  <c:v>165909.30272353013</c:v>
                </c:pt>
                <c:pt idx="160">
                  <c:v>164937.59598385592</c:v>
                </c:pt>
                <c:pt idx="161">
                  <c:v>164090.78615569533</c:v>
                </c:pt>
                <c:pt idx="162">
                  <c:v>163355.49349074092</c:v>
                </c:pt>
                <c:pt idx="163">
                  <c:v>162714.75494435421</c:v>
                </c:pt>
                <c:pt idx="164">
                  <c:v>162148.8833925811</c:v>
                </c:pt>
                <c:pt idx="165">
                  <c:v>161636.40186008747</c:v>
                </c:pt>
                <c:pt idx="166">
                  <c:v>161155.00561051336</c:v>
                </c:pt>
                <c:pt idx="167">
                  <c:v>160682.50886742584</c:v>
                </c:pt>
                <c:pt idx="168">
                  <c:v>160197.73528536264</c:v>
                </c:pt>
                <c:pt idx="169">
                  <c:v>159681.31889182309</c:v>
                </c:pt>
                <c:pt idx="170">
                  <c:v>159116.38527570988</c:v>
                </c:pt>
                <c:pt idx="171">
                  <c:v>158489.09352966194</c:v>
                </c:pt>
                <c:pt idx="172">
                  <c:v>157789.02500759269</c:v>
                </c:pt>
                <c:pt idx="173">
                  <c:v>157009.41319966482</c:v>
                </c:pt>
                <c:pt idx="174">
                  <c:v>156147.21564028572</c:v>
                </c:pt>
                <c:pt idx="175">
                  <c:v>155203.03528310714</c:v>
                </c:pt>
                <c:pt idx="176">
                  <c:v>154180.90390449733</c:v>
                </c:pt>
                <c:pt idx="177">
                  <c:v>153087.94416570992</c:v>
                </c:pt>
                <c:pt idx="178">
                  <c:v>151933.93047600746</c:v>
                </c:pt>
                <c:pt idx="179">
                  <c:v>150730.77093164061</c:v>
                </c:pt>
                <c:pt idx="180">
                  <c:v>149491.93411114076</c:v>
                </c:pt>
                <c:pt idx="181">
                  <c:v>148231.84508399162</c:v>
                </c:pt>
                <c:pt idx="182">
                  <c:v>146965.27494622962</c:v>
                </c:pt>
                <c:pt idx="183">
                  <c:v>145706.74693231785</c:v>
                </c:pt>
                <c:pt idx="184">
                  <c:v>144469.98064487698</c:v>
                </c:pt>
                <c:pt idx="185">
                  <c:v>143267.39368903809</c:v>
                </c:pt>
                <c:pt idx="186">
                  <c:v>142109.67704192377</c:v>
                </c:pt>
                <c:pt idx="187">
                  <c:v>141005.45709118806</c:v>
                </c:pt>
                <c:pt idx="188">
                  <c:v>139961.05360543026</c:v>
                </c:pt>
                <c:pt idx="189">
                  <c:v>138980.33897343642</c:v>
                </c:pt>
                <c:pt idx="190">
                  <c:v>138064.69985774279</c:v>
                </c:pt>
                <c:pt idx="191">
                  <c:v>137213.09848236942</c:v>
                </c:pt>
                <c:pt idx="192">
                  <c:v>136422.22695194065</c:v>
                </c:pt>
                <c:pt idx="193">
                  <c:v>135686.74446759559</c:v>
                </c:pt>
                <c:pt idx="194">
                  <c:v>134999.58437194003</c:v>
                </c:pt>
                <c:pt idx="195">
                  <c:v>134352.31564496754</c:v>
                </c:pt>
                <c:pt idx="196">
                  <c:v>133735.54188903599</c:v>
                </c:pt>
                <c:pt idx="197">
                  <c:v>133139.319950031</c:v>
                </c:pt>
                <c:pt idx="198">
                  <c:v>132553.58036347997</c:v>
                </c:pt>
                <c:pt idx="199">
                  <c:v>131968.53254170771</c:v>
                </c:pt>
                <c:pt idx="200">
                  <c:v>131375.03905908091</c:v>
                </c:pt>
              </c:numCache>
            </c:numRef>
          </c:yVal>
          <c:smooth val="0"/>
          <c:extLst>
            <c:ext xmlns:c16="http://schemas.microsoft.com/office/drawing/2014/chart" uri="{C3380CC4-5D6E-409C-BE32-E72D297353CC}">
              <c16:uniqueId val="{00000004-962D-4026-8B04-160437DF1D65}"/>
            </c:ext>
          </c:extLst>
        </c:ser>
        <c:dLbls>
          <c:showLegendKey val="0"/>
          <c:showVal val="0"/>
          <c:showCatName val="0"/>
          <c:showSerName val="0"/>
          <c:showPercent val="0"/>
          <c:showBubbleSize val="0"/>
        </c:dLbls>
        <c:axId val="413267952"/>
        <c:axId val="1"/>
      </c:scatterChart>
      <c:scatterChart>
        <c:scatterStyle val="lineMarker"/>
        <c:varyColors val="0"/>
        <c:ser>
          <c:idx val="0"/>
          <c:order val="0"/>
          <c:tx>
            <c:strRef>
              <c:f>'Czech matrix'!$D$112</c:f>
              <c:strCache>
                <c:ptCount val="1"/>
                <c:pt idx="0">
                  <c:v>total</c:v>
                </c:pt>
              </c:strCache>
            </c:strRef>
          </c:tx>
          <c:spPr>
            <a:ln w="50800" cap="rnd">
              <a:solidFill>
                <a:schemeClr val="accent1"/>
              </a:solidFill>
              <a:round/>
            </a:ln>
            <a:effectLst/>
          </c:spPr>
          <c:marker>
            <c:symbol val="none"/>
          </c:marker>
          <c:xVal>
            <c:numRef>
              <c:f>'Czech matrix'!$F$111:$GX$111</c:f>
              <c:numCache>
                <c:formatCode>General</c:formatCode>
                <c:ptCount val="20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pt idx="51">
                  <c:v>2071</c:v>
                </c:pt>
                <c:pt idx="52">
                  <c:v>2072</c:v>
                </c:pt>
                <c:pt idx="53">
                  <c:v>2073</c:v>
                </c:pt>
                <c:pt idx="54">
                  <c:v>2074</c:v>
                </c:pt>
                <c:pt idx="55">
                  <c:v>2075</c:v>
                </c:pt>
                <c:pt idx="56">
                  <c:v>2076</c:v>
                </c:pt>
                <c:pt idx="57">
                  <c:v>2077</c:v>
                </c:pt>
                <c:pt idx="58">
                  <c:v>2078</c:v>
                </c:pt>
                <c:pt idx="59">
                  <c:v>2079</c:v>
                </c:pt>
                <c:pt idx="60">
                  <c:v>2080</c:v>
                </c:pt>
                <c:pt idx="61">
                  <c:v>2081</c:v>
                </c:pt>
                <c:pt idx="62">
                  <c:v>2082</c:v>
                </c:pt>
                <c:pt idx="63">
                  <c:v>2083</c:v>
                </c:pt>
                <c:pt idx="64">
                  <c:v>2084</c:v>
                </c:pt>
                <c:pt idx="65">
                  <c:v>2085</c:v>
                </c:pt>
                <c:pt idx="66">
                  <c:v>2086</c:v>
                </c:pt>
                <c:pt idx="67">
                  <c:v>2087</c:v>
                </c:pt>
                <c:pt idx="68">
                  <c:v>2088</c:v>
                </c:pt>
                <c:pt idx="69">
                  <c:v>2089</c:v>
                </c:pt>
                <c:pt idx="70">
                  <c:v>2090</c:v>
                </c:pt>
                <c:pt idx="71">
                  <c:v>2091</c:v>
                </c:pt>
                <c:pt idx="72">
                  <c:v>2092</c:v>
                </c:pt>
                <c:pt idx="73">
                  <c:v>2093</c:v>
                </c:pt>
                <c:pt idx="74">
                  <c:v>2094</c:v>
                </c:pt>
                <c:pt idx="75">
                  <c:v>2095</c:v>
                </c:pt>
                <c:pt idx="76">
                  <c:v>2096</c:v>
                </c:pt>
                <c:pt idx="77">
                  <c:v>2097</c:v>
                </c:pt>
                <c:pt idx="78">
                  <c:v>2098</c:v>
                </c:pt>
                <c:pt idx="79">
                  <c:v>2099</c:v>
                </c:pt>
                <c:pt idx="80">
                  <c:v>2100</c:v>
                </c:pt>
                <c:pt idx="81">
                  <c:v>2101</c:v>
                </c:pt>
                <c:pt idx="82">
                  <c:v>2102</c:v>
                </c:pt>
                <c:pt idx="83">
                  <c:v>2103</c:v>
                </c:pt>
                <c:pt idx="84">
                  <c:v>2104</c:v>
                </c:pt>
                <c:pt idx="85">
                  <c:v>2105</c:v>
                </c:pt>
                <c:pt idx="86">
                  <c:v>2106</c:v>
                </c:pt>
                <c:pt idx="87">
                  <c:v>2107</c:v>
                </c:pt>
                <c:pt idx="88">
                  <c:v>2108</c:v>
                </c:pt>
                <c:pt idx="89">
                  <c:v>2109</c:v>
                </c:pt>
                <c:pt idx="90">
                  <c:v>2110</c:v>
                </c:pt>
                <c:pt idx="91">
                  <c:v>2111</c:v>
                </c:pt>
                <c:pt idx="92">
                  <c:v>2112</c:v>
                </c:pt>
                <c:pt idx="93">
                  <c:v>2113</c:v>
                </c:pt>
                <c:pt idx="94">
                  <c:v>2114</c:v>
                </c:pt>
                <c:pt idx="95">
                  <c:v>2115</c:v>
                </c:pt>
                <c:pt idx="96">
                  <c:v>2116</c:v>
                </c:pt>
                <c:pt idx="97">
                  <c:v>2117</c:v>
                </c:pt>
                <c:pt idx="98">
                  <c:v>2118</c:v>
                </c:pt>
                <c:pt idx="99">
                  <c:v>2119</c:v>
                </c:pt>
                <c:pt idx="100">
                  <c:v>2120</c:v>
                </c:pt>
                <c:pt idx="101">
                  <c:v>2121</c:v>
                </c:pt>
                <c:pt idx="102">
                  <c:v>2122</c:v>
                </c:pt>
                <c:pt idx="103">
                  <c:v>2123</c:v>
                </c:pt>
                <c:pt idx="104">
                  <c:v>2124</c:v>
                </c:pt>
                <c:pt idx="105">
                  <c:v>2125</c:v>
                </c:pt>
                <c:pt idx="106">
                  <c:v>2126</c:v>
                </c:pt>
                <c:pt idx="107">
                  <c:v>2127</c:v>
                </c:pt>
                <c:pt idx="108">
                  <c:v>2128</c:v>
                </c:pt>
                <c:pt idx="109">
                  <c:v>2129</c:v>
                </c:pt>
                <c:pt idx="110">
                  <c:v>2130</c:v>
                </c:pt>
                <c:pt idx="111">
                  <c:v>2131</c:v>
                </c:pt>
                <c:pt idx="112">
                  <c:v>2132</c:v>
                </c:pt>
                <c:pt idx="113">
                  <c:v>2133</c:v>
                </c:pt>
                <c:pt idx="114">
                  <c:v>2134</c:v>
                </c:pt>
                <c:pt idx="115">
                  <c:v>2135</c:v>
                </c:pt>
                <c:pt idx="116">
                  <c:v>2136</c:v>
                </c:pt>
                <c:pt idx="117">
                  <c:v>2137</c:v>
                </c:pt>
                <c:pt idx="118">
                  <c:v>2138</c:v>
                </c:pt>
                <c:pt idx="119">
                  <c:v>2139</c:v>
                </c:pt>
                <c:pt idx="120">
                  <c:v>2140</c:v>
                </c:pt>
                <c:pt idx="121">
                  <c:v>2141</c:v>
                </c:pt>
                <c:pt idx="122">
                  <c:v>2142</c:v>
                </c:pt>
                <c:pt idx="123">
                  <c:v>2143</c:v>
                </c:pt>
                <c:pt idx="124">
                  <c:v>2144</c:v>
                </c:pt>
                <c:pt idx="125">
                  <c:v>2145</c:v>
                </c:pt>
                <c:pt idx="126">
                  <c:v>2146</c:v>
                </c:pt>
                <c:pt idx="127">
                  <c:v>2147</c:v>
                </c:pt>
                <c:pt idx="128">
                  <c:v>2148</c:v>
                </c:pt>
                <c:pt idx="129">
                  <c:v>2149</c:v>
                </c:pt>
                <c:pt idx="130">
                  <c:v>2150</c:v>
                </c:pt>
                <c:pt idx="131">
                  <c:v>2151</c:v>
                </c:pt>
                <c:pt idx="132">
                  <c:v>2152</c:v>
                </c:pt>
                <c:pt idx="133">
                  <c:v>2153</c:v>
                </c:pt>
                <c:pt idx="134">
                  <c:v>2154</c:v>
                </c:pt>
                <c:pt idx="135">
                  <c:v>2155</c:v>
                </c:pt>
                <c:pt idx="136">
                  <c:v>2156</c:v>
                </c:pt>
                <c:pt idx="137">
                  <c:v>2157</c:v>
                </c:pt>
                <c:pt idx="138">
                  <c:v>2158</c:v>
                </c:pt>
                <c:pt idx="139">
                  <c:v>2159</c:v>
                </c:pt>
                <c:pt idx="140">
                  <c:v>2160</c:v>
                </c:pt>
                <c:pt idx="141">
                  <c:v>2161</c:v>
                </c:pt>
                <c:pt idx="142">
                  <c:v>2162</c:v>
                </c:pt>
                <c:pt idx="143">
                  <c:v>2163</c:v>
                </c:pt>
                <c:pt idx="144">
                  <c:v>2164</c:v>
                </c:pt>
                <c:pt idx="145">
                  <c:v>2165</c:v>
                </c:pt>
                <c:pt idx="146">
                  <c:v>2166</c:v>
                </c:pt>
                <c:pt idx="147">
                  <c:v>2167</c:v>
                </c:pt>
                <c:pt idx="148">
                  <c:v>2168</c:v>
                </c:pt>
                <c:pt idx="149">
                  <c:v>2169</c:v>
                </c:pt>
                <c:pt idx="150">
                  <c:v>2170</c:v>
                </c:pt>
                <c:pt idx="151">
                  <c:v>2171</c:v>
                </c:pt>
                <c:pt idx="152">
                  <c:v>2172</c:v>
                </c:pt>
                <c:pt idx="153">
                  <c:v>2173</c:v>
                </c:pt>
                <c:pt idx="154">
                  <c:v>2174</c:v>
                </c:pt>
                <c:pt idx="155">
                  <c:v>2175</c:v>
                </c:pt>
                <c:pt idx="156">
                  <c:v>2176</c:v>
                </c:pt>
                <c:pt idx="157">
                  <c:v>2177</c:v>
                </c:pt>
                <c:pt idx="158">
                  <c:v>2178</c:v>
                </c:pt>
                <c:pt idx="159">
                  <c:v>2179</c:v>
                </c:pt>
                <c:pt idx="160">
                  <c:v>2180</c:v>
                </c:pt>
                <c:pt idx="161">
                  <c:v>2181</c:v>
                </c:pt>
                <c:pt idx="162">
                  <c:v>2182</c:v>
                </c:pt>
                <c:pt idx="163">
                  <c:v>2183</c:v>
                </c:pt>
                <c:pt idx="164">
                  <c:v>2184</c:v>
                </c:pt>
                <c:pt idx="165">
                  <c:v>2185</c:v>
                </c:pt>
                <c:pt idx="166">
                  <c:v>2186</c:v>
                </c:pt>
                <c:pt idx="167">
                  <c:v>2187</c:v>
                </c:pt>
                <c:pt idx="168">
                  <c:v>2188</c:v>
                </c:pt>
                <c:pt idx="169">
                  <c:v>2189</c:v>
                </c:pt>
                <c:pt idx="170">
                  <c:v>2190</c:v>
                </c:pt>
                <c:pt idx="171">
                  <c:v>2191</c:v>
                </c:pt>
                <c:pt idx="172">
                  <c:v>2192</c:v>
                </c:pt>
                <c:pt idx="173">
                  <c:v>2193</c:v>
                </c:pt>
                <c:pt idx="174">
                  <c:v>2194</c:v>
                </c:pt>
                <c:pt idx="175">
                  <c:v>2195</c:v>
                </c:pt>
                <c:pt idx="176">
                  <c:v>2196</c:v>
                </c:pt>
                <c:pt idx="177">
                  <c:v>2197</c:v>
                </c:pt>
                <c:pt idx="178">
                  <c:v>2198</c:v>
                </c:pt>
                <c:pt idx="179">
                  <c:v>2199</c:v>
                </c:pt>
                <c:pt idx="180">
                  <c:v>2200</c:v>
                </c:pt>
                <c:pt idx="181">
                  <c:v>2201</c:v>
                </c:pt>
                <c:pt idx="182">
                  <c:v>2202</c:v>
                </c:pt>
                <c:pt idx="183">
                  <c:v>2203</c:v>
                </c:pt>
                <c:pt idx="184">
                  <c:v>2204</c:v>
                </c:pt>
                <c:pt idx="185">
                  <c:v>2205</c:v>
                </c:pt>
                <c:pt idx="186">
                  <c:v>2206</c:v>
                </c:pt>
                <c:pt idx="187">
                  <c:v>2207</c:v>
                </c:pt>
                <c:pt idx="188">
                  <c:v>2208</c:v>
                </c:pt>
                <c:pt idx="189">
                  <c:v>2209</c:v>
                </c:pt>
                <c:pt idx="190">
                  <c:v>2210</c:v>
                </c:pt>
                <c:pt idx="191">
                  <c:v>2211</c:v>
                </c:pt>
                <c:pt idx="192">
                  <c:v>2212</c:v>
                </c:pt>
                <c:pt idx="193">
                  <c:v>2213</c:v>
                </c:pt>
                <c:pt idx="194">
                  <c:v>2214</c:v>
                </c:pt>
                <c:pt idx="195">
                  <c:v>2215</c:v>
                </c:pt>
                <c:pt idx="196">
                  <c:v>2216</c:v>
                </c:pt>
                <c:pt idx="197">
                  <c:v>2217</c:v>
                </c:pt>
                <c:pt idx="198">
                  <c:v>2218</c:v>
                </c:pt>
                <c:pt idx="199">
                  <c:v>2219</c:v>
                </c:pt>
                <c:pt idx="200">
                  <c:v>2220</c:v>
                </c:pt>
              </c:numCache>
            </c:numRef>
          </c:xVal>
          <c:yVal>
            <c:numRef>
              <c:f>'Czech matrix'!$F$112:$GX$112</c:f>
              <c:numCache>
                <c:formatCode>0</c:formatCode>
                <c:ptCount val="201"/>
                <c:pt idx="0">
                  <c:v>5405256.08057715</c:v>
                </c:pt>
                <c:pt idx="1">
                  <c:v>5396431.0500205504</c:v>
                </c:pt>
                <c:pt idx="2">
                  <c:v>5385808.7168629607</c:v>
                </c:pt>
                <c:pt idx="3">
                  <c:v>5373265.1191970333</c:v>
                </c:pt>
                <c:pt idx="4">
                  <c:v>5358690.3849020861</c:v>
                </c:pt>
                <c:pt idx="5">
                  <c:v>5341985.9833012</c:v>
                </c:pt>
                <c:pt idx="6">
                  <c:v>5323141.3429300953</c:v>
                </c:pt>
                <c:pt idx="7">
                  <c:v>5302196.6649864428</c:v>
                </c:pt>
                <c:pt idx="8">
                  <c:v>5279216.9126754673</c:v>
                </c:pt>
                <c:pt idx="9">
                  <c:v>5254319.9426456681</c:v>
                </c:pt>
                <c:pt idx="10">
                  <c:v>5227651.3755530668</c:v>
                </c:pt>
                <c:pt idx="11">
                  <c:v>5199399.717297093</c:v>
                </c:pt>
                <c:pt idx="12">
                  <c:v>5169783.868779351</c:v>
                </c:pt>
                <c:pt idx="13">
                  <c:v>5139048.6946966751</c:v>
                </c:pt>
                <c:pt idx="14">
                  <c:v>5107474.6686968487</c:v>
                </c:pt>
                <c:pt idx="15">
                  <c:v>5075368.2735727029</c:v>
                </c:pt>
                <c:pt idx="16">
                  <c:v>5042999.6063369019</c:v>
                </c:pt>
                <c:pt idx="17">
                  <c:v>5010597.1301153414</c:v>
                </c:pt>
                <c:pt idx="18">
                  <c:v>4978353.8185706865</c:v>
                </c:pt>
                <c:pt idx="19">
                  <c:v>4946408.4411148261</c:v>
                </c:pt>
                <c:pt idx="20">
                  <c:v>4914862.7862638952</c:v>
                </c:pt>
                <c:pt idx="21">
                  <c:v>4883788.1565515026</c:v>
                </c:pt>
                <c:pt idx="22">
                  <c:v>4853207.0334945684</c:v>
                </c:pt>
                <c:pt idx="23">
                  <c:v>4823119.5193225695</c:v>
                </c:pt>
                <c:pt idx="24">
                  <c:v>4793496.6589423679</c:v>
                </c:pt>
                <c:pt idx="25">
                  <c:v>4764259.111681046</c:v>
                </c:pt>
                <c:pt idx="26">
                  <c:v>4735302.8030709941</c:v>
                </c:pt>
                <c:pt idx="27">
                  <c:v>4706503.6680368399</c:v>
                </c:pt>
                <c:pt idx="28">
                  <c:v>4677700.5650336808</c:v>
                </c:pt>
                <c:pt idx="29">
                  <c:v>4648712.9949943274</c:v>
                </c:pt>
                <c:pt idx="30">
                  <c:v>4619354.0057229213</c:v>
                </c:pt>
                <c:pt idx="31">
                  <c:v>4589453.3397974297</c:v>
                </c:pt>
                <c:pt idx="32">
                  <c:v>4558867.716499812</c:v>
                </c:pt>
                <c:pt idx="33">
                  <c:v>4527472.116202075</c:v>
                </c:pt>
                <c:pt idx="34">
                  <c:v>4495161.8412244963</c:v>
                </c:pt>
                <c:pt idx="35">
                  <c:v>4461857.5028777299</c:v>
                </c:pt>
                <c:pt idx="36">
                  <c:v>4427518.5591087434</c:v>
                </c:pt>
                <c:pt idx="37">
                  <c:v>4392152.6379033709</c:v>
                </c:pt>
                <c:pt idx="38">
                  <c:v>4355816.9238085905</c:v>
                </c:pt>
                <c:pt idx="39">
                  <c:v>4318598.6951146349</c:v>
                </c:pt>
                <c:pt idx="40">
                  <c:v>4280602.8032758581</c:v>
                </c:pt>
                <c:pt idx="41">
                  <c:v>4241982.520439269</c:v>
                </c:pt>
                <c:pt idx="42">
                  <c:v>4202943.4040350001</c:v>
                </c:pt>
                <c:pt idx="43">
                  <c:v>4163712.0058405306</c:v>
                </c:pt>
                <c:pt idx="44">
                  <c:v>4124537.4509836906</c:v>
                </c:pt>
                <c:pt idx="45">
                  <c:v>4085680.3677917672</c:v>
                </c:pt>
                <c:pt idx="46">
                  <c:v>4047394.501307202</c:v>
                </c:pt>
                <c:pt idx="47">
                  <c:v>4009928.3841710938</c:v>
                </c:pt>
                <c:pt idx="48">
                  <c:v>3973502.0540928021</c:v>
                </c:pt>
                <c:pt idx="49">
                  <c:v>3938277.509123099</c:v>
                </c:pt>
                <c:pt idx="50">
                  <c:v>3904379.71462182</c:v>
                </c:pt>
                <c:pt idx="51">
                  <c:v>3871880.7216027603</c:v>
                </c:pt>
                <c:pt idx="52">
                  <c:v>3840791.9498042543</c:v>
                </c:pt>
                <c:pt idx="53">
                  <c:v>3811097.6191160199</c:v>
                </c:pt>
                <c:pt idx="54">
                  <c:v>3782740.6309500579</c:v>
                </c:pt>
                <c:pt idx="55">
                  <c:v>3755630.1091760048</c:v>
                </c:pt>
                <c:pt idx="56">
                  <c:v>3729671.8886790839</c:v>
                </c:pt>
                <c:pt idx="57">
                  <c:v>3704769.7177129691</c:v>
                </c:pt>
                <c:pt idx="58">
                  <c:v>3680830.6098532146</c:v>
                </c:pt>
                <c:pt idx="59">
                  <c:v>3657777.3774196669</c:v>
                </c:pt>
                <c:pt idx="60">
                  <c:v>3635537.6717977352</c:v>
                </c:pt>
                <c:pt idx="61">
                  <c:v>3614043.3815268786</c:v>
                </c:pt>
                <c:pt idx="62">
                  <c:v>3593228.6303673075</c:v>
                </c:pt>
                <c:pt idx="63">
                  <c:v>3573008.665986984</c:v>
                </c:pt>
                <c:pt idx="64">
                  <c:v>3553287.5223888722</c:v>
                </c:pt>
                <c:pt idx="65">
                  <c:v>3533957.7189033306</c:v>
                </c:pt>
                <c:pt idx="66">
                  <c:v>3514903.8027514038</c:v>
                </c:pt>
                <c:pt idx="67">
                  <c:v>3496005.4461037666</c:v>
                </c:pt>
                <c:pt idx="68">
                  <c:v>3477134.0768817328</c:v>
                </c:pt>
                <c:pt idx="69">
                  <c:v>3458167.6143298615</c:v>
                </c:pt>
                <c:pt idx="70">
                  <c:v>3438993.1903362931</c:v>
                </c:pt>
                <c:pt idx="71">
                  <c:v>3419513.3698473522</c:v>
                </c:pt>
                <c:pt idx="72">
                  <c:v>3399661.0093853585</c:v>
                </c:pt>
                <c:pt idx="73">
                  <c:v>3379394.6810729844</c:v>
                </c:pt>
                <c:pt idx="74">
                  <c:v>3358703.6450684727</c:v>
                </c:pt>
                <c:pt idx="75">
                  <c:v>3337609.1589206746</c:v>
                </c:pt>
                <c:pt idx="76">
                  <c:v>3316164.60042493</c:v>
                </c:pt>
                <c:pt idx="77">
                  <c:v>3294448.9137141579</c:v>
                </c:pt>
                <c:pt idx="78">
                  <c:v>3272556.6469880384</c:v>
                </c:pt>
                <c:pt idx="79">
                  <c:v>3250583.2548002121</c:v>
                </c:pt>
                <c:pt idx="80">
                  <c:v>3228623.0665524662</c:v>
                </c:pt>
                <c:pt idx="81">
                  <c:v>3206767.5525549636</c:v>
                </c:pt>
                <c:pt idx="82">
                  <c:v>3185101.5622526482</c:v>
                </c:pt>
                <c:pt idx="83">
                  <c:v>3163694.4924605372</c:v>
                </c:pt>
                <c:pt idx="84">
                  <c:v>3142599.9259912884</c:v>
                </c:pt>
                <c:pt idx="85">
                  <c:v>3121852.7304071384</c:v>
                </c:pt>
                <c:pt idx="86">
                  <c:v>3101475.1822524806</c:v>
                </c:pt>
                <c:pt idx="87">
                  <c:v>3081475.4774935329</c:v>
                </c:pt>
                <c:pt idx="88">
                  <c:v>3061860.8453414175</c:v>
                </c:pt>
                <c:pt idx="89">
                  <c:v>3042631.644719182</c:v>
                </c:pt>
                <c:pt idx="90">
                  <c:v>3023782.3595977779</c:v>
                </c:pt>
                <c:pt idx="91">
                  <c:v>3005304.1006489857</c:v>
                </c:pt>
                <c:pt idx="92">
                  <c:v>2987179.728549073</c:v>
                </c:pt>
                <c:pt idx="93">
                  <c:v>2969387.2475437201</c:v>
                </c:pt>
                <c:pt idx="94">
                  <c:v>2951897.1612173114</c:v>
                </c:pt>
                <c:pt idx="95">
                  <c:v>2934672.4455094789</c:v>
                </c:pt>
                <c:pt idx="96">
                  <c:v>2917668.2956105541</c:v>
                </c:pt>
                <c:pt idx="97">
                  <c:v>2900834.5384688899</c:v>
                </c:pt>
                <c:pt idx="98">
                  <c:v>2884119.6756336358</c:v>
                </c:pt>
                <c:pt idx="99">
                  <c:v>2867470.8804880497</c:v>
                </c:pt>
                <c:pt idx="100">
                  <c:v>2850839.7578613879</c:v>
                </c:pt>
                <c:pt idx="101">
                  <c:v>2834183.2003343068</c:v>
                </c:pt>
                <c:pt idx="102">
                  <c:v>2817465.7772402465</c:v>
                </c:pt>
                <c:pt idx="103">
                  <c:v>2800660.6304457192</c:v>
                </c:pt>
                <c:pt idx="104">
                  <c:v>2783751.1232622135</c:v>
                </c:pt>
                <c:pt idx="105">
                  <c:v>2766730.6472607274</c:v>
                </c:pt>
                <c:pt idx="106">
                  <c:v>2749602.1707563121</c:v>
                </c:pt>
                <c:pt idx="107">
                  <c:v>2732378.1304556555</c:v>
                </c:pt>
                <c:pt idx="108">
                  <c:v>2715078.8598756567</c:v>
                </c:pt>
                <c:pt idx="109">
                  <c:v>2697731.3800667003</c:v>
                </c:pt>
                <c:pt idx="110">
                  <c:v>2680367.7089606947</c:v>
                </c:pt>
                <c:pt idx="111">
                  <c:v>2663023.0474346569</c:v>
                </c:pt>
                <c:pt idx="112">
                  <c:v>2645733.9522092612</c:v>
                </c:pt>
                <c:pt idx="113">
                  <c:v>2628536.5689029153</c:v>
                </c:pt>
                <c:pt idx="114">
                  <c:v>2611465.0789373331</c:v>
                </c:pt>
                <c:pt idx="115">
                  <c:v>2594550.3669788968</c:v>
                </c:pt>
                <c:pt idx="116">
                  <c:v>2577818.9791422589</c:v>
                </c:pt>
                <c:pt idx="117">
                  <c:v>2561292.4030755181</c:v>
                </c:pt>
                <c:pt idx="118">
                  <c:v>2544986.6057146401</c:v>
                </c:pt>
                <c:pt idx="119">
                  <c:v>2528911.8368559084</c:v>
                </c:pt>
                <c:pt idx="120">
                  <c:v>2513072.6617510556</c:v>
                </c:pt>
                <c:pt idx="121">
                  <c:v>2497468.1814593198</c:v>
                </c:pt>
                <c:pt idx="122">
                  <c:v>2482092.409323635</c:v>
                </c:pt>
                <c:pt idx="123">
                  <c:v>2466934.7444647998</c:v>
                </c:pt>
                <c:pt idx="124">
                  <c:v>2451980.5783030661</c:v>
                </c:pt>
                <c:pt idx="125">
                  <c:v>2437211.9619231638</c:v>
                </c:pt>
                <c:pt idx="126">
                  <c:v>2422608.3644577032</c:v>
                </c:pt>
                <c:pt idx="127">
                  <c:v>2408147.4847969729</c:v>
                </c:pt>
                <c:pt idx="128">
                  <c:v>2393806.1021913341</c:v>
                </c:pt>
                <c:pt idx="129">
                  <c:v>2379560.9346208586</c:v>
                </c:pt>
                <c:pt idx="130">
                  <c:v>2365389.4786863034</c:v>
                </c:pt>
                <c:pt idx="131">
                  <c:v>2351270.8233208903</c:v>
                </c:pt>
                <c:pt idx="132">
                  <c:v>2337186.3716609962</c:v>
                </c:pt>
                <c:pt idx="133">
                  <c:v>2323120.4770274502</c:v>
                </c:pt>
                <c:pt idx="134">
                  <c:v>2309060.9451601449</c:v>
                </c:pt>
                <c:pt idx="135">
                  <c:v>2294999.3779948554</c:v>
                </c:pt>
                <c:pt idx="136">
                  <c:v>2280931.3556477013</c:v>
                </c:pt>
                <c:pt idx="137">
                  <c:v>2266856.443652214</c:v>
                </c:pt>
                <c:pt idx="138">
                  <c:v>2252778.0319127641</c:v>
                </c:pt>
                <c:pt idx="139">
                  <c:v>2238703.0047964198</c:v>
                </c:pt>
                <c:pt idx="140">
                  <c:v>2224641.2809479437</c:v>
                </c:pt>
                <c:pt idx="141">
                  <c:v>2210605.23577784</c:v>
                </c:pt>
                <c:pt idx="142">
                  <c:v>2196609.0443340293</c:v>
                </c:pt>
                <c:pt idx="143">
                  <c:v>2182667.9813927035</c:v>
                </c:pt>
                <c:pt idx="144">
                  <c:v>2168797.7123162681</c:v>
                </c:pt>
                <c:pt idx="145">
                  <c:v>2155013.6065059425</c:v>
                </c:pt>
                <c:pt idx="146">
                  <c:v>2141330.1031595152</c:v>
                </c:pt>
                <c:pt idx="147">
                  <c:v>2127760.1559734959</c:v>
                </c:pt>
                <c:pt idx="148">
                  <c:v>2114314.7710516793</c:v>
                </c:pt>
                <c:pt idx="149">
                  <c:v>2101002.6536431508</c:v>
                </c:pt>
                <c:pt idx="150">
                  <c:v>2087829.9692013811</c:v>
                </c:pt>
                <c:pt idx="151">
                  <c:v>2074800.22027007</c:v>
                </c:pt>
                <c:pt idx="152">
                  <c:v>2061914.2356306862</c:v>
                </c:pt>
                <c:pt idx="153">
                  <c:v>2049170.2647252344</c:v>
                </c:pt>
                <c:pt idx="154">
                  <c:v>2036564.1662692244</c:v>
                </c:pt>
                <c:pt idx="155">
                  <c:v>2024089.6778179368</c:v>
                </c:pt>
                <c:pt idx="156">
                  <c:v>2011738.7512459792</c:v>
                </c:pt>
                <c:pt idx="157">
                  <c:v>1999501.9378368673</c:v>
                </c:pt>
                <c:pt idx="158">
                  <c:v>1987368.8061093194</c:v>
                </c:pt>
                <c:pt idx="159">
                  <c:v>1975328.3753909485</c:v>
                </c:pt>
                <c:pt idx="160">
                  <c:v>1963369.5487946824</c:v>
                </c:pt>
                <c:pt idx="161">
                  <c:v>1951481.5297708232</c:v>
                </c:pt>
                <c:pt idx="162">
                  <c:v>1939654.2078849392</c:v>
                </c:pt>
                <c:pt idx="163">
                  <c:v>1927878.5008838035</c:v>
                </c:pt>
                <c:pt idx="164">
                  <c:v>1916146.6422038751</c:v>
                </c:pt>
                <c:pt idx="165">
                  <c:v>1904452.4051880899</c:v>
                </c:pt>
                <c:pt idx="166">
                  <c:v>1892791.257942518</c:v>
                </c:pt>
                <c:pt idx="167">
                  <c:v>1881160.4455115364</c:v>
                </c:pt>
                <c:pt idx="168">
                  <c:v>1869558.9988223712</c:v>
                </c:pt>
                <c:pt idx="169">
                  <c:v>1857987.6728733447</c:v>
                </c:pt>
                <c:pt idx="170">
                  <c:v>1846448.819333771</c:v>
                </c:pt>
                <c:pt idx="171">
                  <c:v>1834946.2012967011</c:v>
                </c:pt>
                <c:pt idx="172">
                  <c:v>1823484.759988928</c:v>
                </c:pt>
                <c:pt idx="173">
                  <c:v>1812070.3449898141</c:v>
                </c:pt>
                <c:pt idx="174">
                  <c:v>1800709.4205474185</c:v>
                </c:pt>
                <c:pt idx="175">
                  <c:v>1789408.7610436352</c:v>
                </c:pt>
                <c:pt idx="176">
                  <c:v>1778175.1486276411</c:v>
                </c:pt>
                <c:pt idx="177">
                  <c:v>1767015.0852826841</c:v>
                </c:pt>
                <c:pt idx="178">
                  <c:v>1755934.5304046944</c:v>
                </c:pt>
                <c:pt idx="179">
                  <c:v>1744938.6733148</c:v>
                </c:pt>
                <c:pt idx="180">
                  <c:v>1734031.7482113389</c:v>
                </c:pt>
                <c:pt idx="181">
                  <c:v>1723216.8968493273</c:v>
                </c:pt>
                <c:pt idx="182">
                  <c:v>1712496.0819858348</c:v>
                </c:pt>
                <c:pt idx="183">
                  <c:v>1701870.0523884308</c:v>
                </c:pt>
                <c:pt idx="184">
                  <c:v>1691338.3580406681</c:v>
                </c:pt>
                <c:pt idx="185">
                  <c:v>1680899.4122412854</c:v>
                </c:pt>
                <c:pt idx="186">
                  <c:v>1670550.5956112004</c:v>
                </c:pt>
                <c:pt idx="187">
                  <c:v>1660288.3956551002</c:v>
                </c:pt>
                <c:pt idx="188">
                  <c:v>1650108.5744775275</c:v>
                </c:pt>
                <c:pt idx="189">
                  <c:v>1640006.3565874412</c:v>
                </c:pt>
                <c:pt idx="190">
                  <c:v>1629976.6283905415</c:v>
                </c:pt>
                <c:pt idx="191">
                  <c:v>1620014.14097847</c:v>
                </c:pt>
                <c:pt idx="192">
                  <c:v>1610113.7081484573</c:v>
                </c:pt>
                <c:pt idx="193">
                  <c:v>1600270.3921937814</c:v>
                </c:pt>
                <c:pt idx="194">
                  <c:v>1590479.670854171</c:v>
                </c:pt>
                <c:pt idx="195">
                  <c:v>1580737.5798669576</c:v>
                </c:pt>
                <c:pt idx="196">
                  <c:v>1571040.8267676395</c:v>
                </c:pt>
                <c:pt idx="197">
                  <c:v>1561386.8728990951</c:v>
                </c:pt>
                <c:pt idx="198">
                  <c:v>1551773.9819558475</c:v>
                </c:pt>
                <c:pt idx="199">
                  <c:v>1542201.2347590767</c:v>
                </c:pt>
                <c:pt idx="200">
                  <c:v>1532668.5112817048</c:v>
                </c:pt>
              </c:numCache>
            </c:numRef>
          </c:yVal>
          <c:smooth val="0"/>
          <c:extLst>
            <c:ext xmlns:c16="http://schemas.microsoft.com/office/drawing/2014/chart" uri="{C3380CC4-5D6E-409C-BE32-E72D297353CC}">
              <c16:uniqueId val="{00000005-962D-4026-8B04-160437DF1D65}"/>
            </c:ext>
          </c:extLst>
        </c:ser>
        <c:dLbls>
          <c:showLegendKey val="0"/>
          <c:showVal val="0"/>
          <c:showCatName val="0"/>
          <c:showSerName val="0"/>
          <c:showPercent val="0"/>
          <c:showBubbleSize val="0"/>
        </c:dLbls>
        <c:axId val="3"/>
        <c:axId val="4"/>
      </c:scatterChart>
      <c:valAx>
        <c:axId val="413267952"/>
        <c:scaling>
          <c:orientation val="minMax"/>
          <c:max val="2220"/>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267952"/>
        <c:crosses val="autoZero"/>
        <c:crossBetween val="midCat"/>
      </c:valAx>
      <c:valAx>
        <c:axId val="3"/>
        <c:scaling>
          <c:orientation val="minMax"/>
        </c:scaling>
        <c:delete val="1"/>
        <c:axPos val="b"/>
        <c:numFmt formatCode="General" sourceLinked="1"/>
        <c:majorTickMark val="out"/>
        <c:minorTickMark val="none"/>
        <c:tickLblPos val="nextTo"/>
        <c:crossAx val="4"/>
        <c:crosses val="autoZero"/>
        <c:crossBetween val="midCat"/>
      </c:valAx>
      <c:valAx>
        <c:axId val="4"/>
        <c:scaling>
          <c:orientation val="minMax"/>
        </c:scaling>
        <c:delete val="0"/>
        <c:axPos val="r"/>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
        <c:crosses val="max"/>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1"/>
          <c:order val="0"/>
          <c:tx>
            <c:strRef>
              <c:f>'Czech matrix'!$D$150</c:f>
              <c:strCache>
                <c:ptCount val="1"/>
                <c:pt idx="0">
                  <c:v>0-24</c:v>
                </c:pt>
              </c:strCache>
            </c:strRef>
          </c:tx>
          <c:spPr>
            <a:ln w="25400" cap="rnd">
              <a:solidFill>
                <a:srgbClr val="C00000"/>
              </a:solidFill>
              <a:round/>
            </a:ln>
            <a:effectLst/>
          </c:spPr>
          <c:marker>
            <c:symbol val="none"/>
          </c:marker>
          <c:xVal>
            <c:numRef>
              <c:f>'Czech matrix'!$F$149:$BD$149</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xVal>
          <c:yVal>
            <c:numRef>
              <c:f>'Czech matrix'!$F$150:$BD$150</c:f>
              <c:numCache>
                <c:formatCode>0</c:formatCode>
                <c:ptCount val="51"/>
                <c:pt idx="0">
                  <c:v>1299651.1068167342</c:v>
                </c:pt>
                <c:pt idx="1">
                  <c:v>1304420.3534178738</c:v>
                </c:pt>
                <c:pt idx="2">
                  <c:v>1309430.1029671642</c:v>
                </c:pt>
                <c:pt idx="3">
                  <c:v>1313491.798022924</c:v>
                </c:pt>
                <c:pt idx="4">
                  <c:v>1316716.365603297</c:v>
                </c:pt>
                <c:pt idx="5">
                  <c:v>1318773.1078307135</c:v>
                </c:pt>
                <c:pt idx="6">
                  <c:v>1319331.5514692257</c:v>
                </c:pt>
                <c:pt idx="7">
                  <c:v>1318564.4480605444</c:v>
                </c:pt>
                <c:pt idx="8">
                  <c:v>1316403.5749264387</c:v>
                </c:pt>
                <c:pt idx="9">
                  <c:v>1312358.4242648249</c:v>
                </c:pt>
                <c:pt idx="10">
                  <c:v>1305610.0083648895</c:v>
                </c:pt>
                <c:pt idx="11">
                  <c:v>1295891.906606806</c:v>
                </c:pt>
                <c:pt idx="12">
                  <c:v>1282038.8555024134</c:v>
                </c:pt>
                <c:pt idx="13">
                  <c:v>1264550.4299351266</c:v>
                </c:pt>
                <c:pt idx="14">
                  <c:v>1246500.9126275557</c:v>
                </c:pt>
                <c:pt idx="15">
                  <c:v>1229607.8890164953</c:v>
                </c:pt>
                <c:pt idx="16">
                  <c:v>1216141.0665897715</c:v>
                </c:pt>
                <c:pt idx="17">
                  <c:v>1205439.175699706</c:v>
                </c:pt>
                <c:pt idx="18">
                  <c:v>1195373.0540384881</c:v>
                </c:pt>
                <c:pt idx="19">
                  <c:v>1185436.2981914515</c:v>
                </c:pt>
                <c:pt idx="20">
                  <c:v>1175143.1726665357</c:v>
                </c:pt>
                <c:pt idx="21">
                  <c:v>1164720.9123640351</c:v>
                </c:pt>
                <c:pt idx="22">
                  <c:v>1153921.7067266058</c:v>
                </c:pt>
                <c:pt idx="23">
                  <c:v>1143006.6388174449</c:v>
                </c:pt>
                <c:pt idx="24">
                  <c:v>1133005.4063196497</c:v>
                </c:pt>
                <c:pt idx="25">
                  <c:v>1123497.9392020896</c:v>
                </c:pt>
                <c:pt idx="26">
                  <c:v>1115254.0900625323</c:v>
                </c:pt>
                <c:pt idx="27">
                  <c:v>1108200.252805579</c:v>
                </c:pt>
                <c:pt idx="28">
                  <c:v>1102255.830783783</c:v>
                </c:pt>
                <c:pt idx="29">
                  <c:v>1097324.1303974052</c:v>
                </c:pt>
                <c:pt idx="30">
                  <c:v>1093279.7053123682</c:v>
                </c:pt>
                <c:pt idx="31">
                  <c:v>1089966.0186828817</c:v>
                </c:pt>
                <c:pt idx="32">
                  <c:v>1087196.2741347081</c:v>
                </c:pt>
                <c:pt idx="33">
                  <c:v>1084774.7435557507</c:v>
                </c:pt>
                <c:pt idx="34">
                  <c:v>1082502.0324883338</c:v>
                </c:pt>
                <c:pt idx="35">
                  <c:v>1080180.5832316782</c:v>
                </c:pt>
                <c:pt idx="36">
                  <c:v>1077623.0600410025</c:v>
                </c:pt>
                <c:pt idx="37">
                  <c:v>1074657.4839973357</c:v>
                </c:pt>
                <c:pt idx="38">
                  <c:v>1071118.7430006235</c:v>
                </c:pt>
                <c:pt idx="39">
                  <c:v>1066870.4421719904</c:v>
                </c:pt>
                <c:pt idx="40">
                  <c:v>1061831.4816202465</c:v>
                </c:pt>
                <c:pt idx="41">
                  <c:v>1055965.1166449657</c:v>
                </c:pt>
                <c:pt idx="42">
                  <c:v>1049293.3771445346</c:v>
                </c:pt>
                <c:pt idx="43">
                  <c:v>1041891.5142213976</c:v>
                </c:pt>
                <c:pt idx="44">
                  <c:v>1033873.9312287978</c:v>
                </c:pt>
                <c:pt idx="45">
                  <c:v>1025384.208512731</c:v>
                </c:pt>
                <c:pt idx="46">
                  <c:v>1016569.4656276633</c:v>
                </c:pt>
                <c:pt idx="47">
                  <c:v>1007573.2124726191</c:v>
                </c:pt>
                <c:pt idx="48">
                  <c:v>998522.41328739165</c:v>
                </c:pt>
                <c:pt idx="49">
                  <c:v>989529.80921565741</c:v>
                </c:pt>
                <c:pt idx="50">
                  <c:v>980697.56790424231</c:v>
                </c:pt>
              </c:numCache>
            </c:numRef>
          </c:yVal>
          <c:smooth val="0"/>
          <c:extLst>
            <c:ext xmlns:c16="http://schemas.microsoft.com/office/drawing/2014/chart" uri="{C3380CC4-5D6E-409C-BE32-E72D297353CC}">
              <c16:uniqueId val="{00000000-701A-479E-A664-B4029BDB4D9D}"/>
            </c:ext>
          </c:extLst>
        </c:ser>
        <c:ser>
          <c:idx val="2"/>
          <c:order val="1"/>
          <c:tx>
            <c:strRef>
              <c:f>'Czech matrix'!$D$151</c:f>
              <c:strCache>
                <c:ptCount val="1"/>
                <c:pt idx="0">
                  <c:v>25-64</c:v>
                </c:pt>
              </c:strCache>
            </c:strRef>
          </c:tx>
          <c:spPr>
            <a:ln w="25400" cap="rnd">
              <a:solidFill>
                <a:schemeClr val="accent4">
                  <a:lumMod val="60000"/>
                  <a:lumOff val="40000"/>
                </a:schemeClr>
              </a:solidFill>
              <a:round/>
            </a:ln>
            <a:effectLst/>
          </c:spPr>
          <c:marker>
            <c:symbol val="none"/>
          </c:marker>
          <c:xVal>
            <c:numRef>
              <c:f>'Czech matrix'!$F$149:$BD$149</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xVal>
          <c:yVal>
            <c:numRef>
              <c:f>'Czech matrix'!$F$151:$BD$151</c:f>
              <c:numCache>
                <c:formatCode>0</c:formatCode>
                <c:ptCount val="51"/>
                <c:pt idx="0">
                  <c:v>2867416.236166154</c:v>
                </c:pt>
                <c:pt idx="1">
                  <c:v>2838509.7730386471</c:v>
                </c:pt>
                <c:pt idx="2">
                  <c:v>2810105.7527256655</c:v>
                </c:pt>
                <c:pt idx="3">
                  <c:v>2785160.5466962666</c:v>
                </c:pt>
                <c:pt idx="4">
                  <c:v>2764703.5370503506</c:v>
                </c:pt>
                <c:pt idx="5">
                  <c:v>2746557.2098492892</c:v>
                </c:pt>
                <c:pt idx="6">
                  <c:v>2727729.4081306541</c:v>
                </c:pt>
                <c:pt idx="7">
                  <c:v>2707837.1626468254</c:v>
                </c:pt>
                <c:pt idx="8">
                  <c:v>2684462.060453367</c:v>
                </c:pt>
                <c:pt idx="9">
                  <c:v>2657971.3346864977</c:v>
                </c:pt>
                <c:pt idx="10">
                  <c:v>2634142.9712887025</c:v>
                </c:pt>
                <c:pt idx="11">
                  <c:v>2615529.5050964118</c:v>
                </c:pt>
                <c:pt idx="12">
                  <c:v>2602464.2811727738</c:v>
                </c:pt>
                <c:pt idx="13">
                  <c:v>2593509.8944856357</c:v>
                </c:pt>
                <c:pt idx="14">
                  <c:v>2583822.8606428541</c:v>
                </c:pt>
                <c:pt idx="15">
                  <c:v>2570429.2338274564</c:v>
                </c:pt>
                <c:pt idx="16">
                  <c:v>2551292.5199996224</c:v>
                </c:pt>
                <c:pt idx="17">
                  <c:v>2526499.9715027469</c:v>
                </c:pt>
                <c:pt idx="18">
                  <c:v>2495980.8527306449</c:v>
                </c:pt>
                <c:pt idx="19">
                  <c:v>2459371.4985450497</c:v>
                </c:pt>
                <c:pt idx="20">
                  <c:v>2420914.5260149906</c:v>
                </c:pt>
                <c:pt idx="21">
                  <c:v>2384216.3937079567</c:v>
                </c:pt>
                <c:pt idx="22">
                  <c:v>2350199.0858516679</c:v>
                </c:pt>
                <c:pt idx="23">
                  <c:v>2318169.909898737</c:v>
                </c:pt>
                <c:pt idx="24">
                  <c:v>2287359.754246166</c:v>
                </c:pt>
                <c:pt idx="25">
                  <c:v>2261247.8804251892</c:v>
                </c:pt>
                <c:pt idx="26">
                  <c:v>2239295.7739430652</c:v>
                </c:pt>
                <c:pt idx="27">
                  <c:v>2217821.4869293617</c:v>
                </c:pt>
                <c:pt idx="28">
                  <c:v>2195907.6026564264</c:v>
                </c:pt>
                <c:pt idx="29">
                  <c:v>2173504.2831435637</c:v>
                </c:pt>
                <c:pt idx="30">
                  <c:v>2149901.1562963524</c:v>
                </c:pt>
                <c:pt idx="31">
                  <c:v>2125833.7027222109</c:v>
                </c:pt>
                <c:pt idx="32">
                  <c:v>2101934.7045752611</c:v>
                </c:pt>
                <c:pt idx="33">
                  <c:v>2076978.8445720649</c:v>
                </c:pt>
                <c:pt idx="34">
                  <c:v>2052024.5836412027</c:v>
                </c:pt>
                <c:pt idx="35">
                  <c:v>2027606.4764895218</c:v>
                </c:pt>
                <c:pt idx="36">
                  <c:v>2003345.4271844819</c:v>
                </c:pt>
                <c:pt idx="37">
                  <c:v>1981458.0966102262</c:v>
                </c:pt>
                <c:pt idx="38">
                  <c:v>1961748.659877504</c:v>
                </c:pt>
                <c:pt idx="39">
                  <c:v>1945650.8647095116</c:v>
                </c:pt>
                <c:pt idx="40">
                  <c:v>1935627.5809457656</c:v>
                </c:pt>
                <c:pt idx="41">
                  <c:v>1929881.876698276</c:v>
                </c:pt>
                <c:pt idx="42">
                  <c:v>1926134.2530502426</c:v>
                </c:pt>
                <c:pt idx="43">
                  <c:v>1923301.5854495475</c:v>
                </c:pt>
                <c:pt idx="44">
                  <c:v>1921431.1655208338</c:v>
                </c:pt>
                <c:pt idx="45">
                  <c:v>1920096.7922104425</c:v>
                </c:pt>
                <c:pt idx="46">
                  <c:v>1918824.7762900188</c:v>
                </c:pt>
                <c:pt idx="47">
                  <c:v>1917552.2742985685</c:v>
                </c:pt>
                <c:pt idx="48">
                  <c:v>1915975.8333557313</c:v>
                </c:pt>
                <c:pt idx="49">
                  <c:v>1913396.9766973963</c:v>
                </c:pt>
                <c:pt idx="50">
                  <c:v>1908810.0284631413</c:v>
                </c:pt>
              </c:numCache>
            </c:numRef>
          </c:yVal>
          <c:smooth val="0"/>
          <c:extLst>
            <c:ext xmlns:c16="http://schemas.microsoft.com/office/drawing/2014/chart" uri="{C3380CC4-5D6E-409C-BE32-E72D297353CC}">
              <c16:uniqueId val="{00000001-701A-479E-A664-B4029BDB4D9D}"/>
            </c:ext>
          </c:extLst>
        </c:ser>
        <c:ser>
          <c:idx val="5"/>
          <c:order val="2"/>
          <c:tx>
            <c:strRef>
              <c:f>'Czech matrix'!$D$152</c:f>
              <c:strCache>
                <c:ptCount val="1"/>
                <c:pt idx="0">
                  <c:v>65-105</c:v>
                </c:pt>
              </c:strCache>
            </c:strRef>
          </c:tx>
          <c:spPr>
            <a:ln w="25400" cap="rnd">
              <a:solidFill>
                <a:srgbClr val="0070C0"/>
              </a:solidFill>
              <a:round/>
            </a:ln>
            <a:effectLst/>
          </c:spPr>
          <c:marker>
            <c:symbol val="none"/>
          </c:marker>
          <c:xVal>
            <c:numRef>
              <c:f>'Czech matrix'!$F$149:$BD$149</c:f>
              <c:numCache>
                <c:formatCode>General</c:formatCode>
                <c:ptCount val="5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pt idx="46">
                  <c:v>2066</c:v>
                </c:pt>
                <c:pt idx="47">
                  <c:v>2067</c:v>
                </c:pt>
                <c:pt idx="48">
                  <c:v>2068</c:v>
                </c:pt>
                <c:pt idx="49">
                  <c:v>2069</c:v>
                </c:pt>
                <c:pt idx="50">
                  <c:v>2070</c:v>
                </c:pt>
              </c:numCache>
            </c:numRef>
          </c:xVal>
          <c:yVal>
            <c:numRef>
              <c:f>'Czech matrix'!$F$152:$BD$152</c:f>
              <c:numCache>
                <c:formatCode>0</c:formatCode>
                <c:ptCount val="51"/>
                <c:pt idx="0">
                  <c:v>1238188.7375942622</c:v>
                </c:pt>
                <c:pt idx="1">
                  <c:v>1253500.9235640292</c:v>
                </c:pt>
                <c:pt idx="2">
                  <c:v>1266272.8611701308</c:v>
                </c:pt>
                <c:pt idx="3">
                  <c:v>1274612.7744778427</c:v>
                </c:pt>
                <c:pt idx="4">
                  <c:v>1277270.4822484434</c:v>
                </c:pt>
                <c:pt idx="5">
                  <c:v>1276655.6656211985</c:v>
                </c:pt>
                <c:pt idx="6">
                  <c:v>1276080.3833302134</c:v>
                </c:pt>
                <c:pt idx="7">
                  <c:v>1275795.0542790685</c:v>
                </c:pt>
                <c:pt idx="8">
                  <c:v>1278351.2772956614</c:v>
                </c:pt>
                <c:pt idx="9">
                  <c:v>1283990.1836943445</c:v>
                </c:pt>
                <c:pt idx="10">
                  <c:v>1287898.395899473</c:v>
                </c:pt>
                <c:pt idx="11">
                  <c:v>1287978.3055938778</c:v>
                </c:pt>
                <c:pt idx="12">
                  <c:v>1285280.7321041676</c:v>
                </c:pt>
                <c:pt idx="13">
                  <c:v>1280988.3702759137</c:v>
                </c:pt>
                <c:pt idx="14">
                  <c:v>1277150.8954264387</c:v>
                </c:pt>
                <c:pt idx="15">
                  <c:v>1275331.1507287528</c:v>
                </c:pt>
                <c:pt idx="16">
                  <c:v>1275566.0197475087</c:v>
                </c:pt>
                <c:pt idx="17">
                  <c:v>1278657.9829128911</c:v>
                </c:pt>
                <c:pt idx="18">
                  <c:v>1286999.9118015519</c:v>
                </c:pt>
                <c:pt idx="19">
                  <c:v>1301600.6443783236</c:v>
                </c:pt>
                <c:pt idx="20">
                  <c:v>1318805.0875823689</c:v>
                </c:pt>
                <c:pt idx="21">
                  <c:v>1334850.8504795113</c:v>
                </c:pt>
                <c:pt idx="22">
                  <c:v>1349086.2409162926</c:v>
                </c:pt>
                <c:pt idx="23">
                  <c:v>1361942.9706063878</c:v>
                </c:pt>
                <c:pt idx="24">
                  <c:v>1373131.4983765532</c:v>
                </c:pt>
                <c:pt idx="25">
                  <c:v>1379513.2920537652</c:v>
                </c:pt>
                <c:pt idx="26">
                  <c:v>1380752.9390653956</c:v>
                </c:pt>
                <c:pt idx="27">
                  <c:v>1380481.9283018988</c:v>
                </c:pt>
                <c:pt idx="28">
                  <c:v>1379537.1315934709</c:v>
                </c:pt>
                <c:pt idx="29">
                  <c:v>1377884.5814533618</c:v>
                </c:pt>
                <c:pt idx="30">
                  <c:v>1376173.1441142003</c:v>
                </c:pt>
                <c:pt idx="31">
                  <c:v>1373653.6183923373</c:v>
                </c:pt>
                <c:pt idx="32">
                  <c:v>1369736.7377898458</c:v>
                </c:pt>
                <c:pt idx="33">
                  <c:v>1365718.5280742575</c:v>
                </c:pt>
                <c:pt idx="34">
                  <c:v>1360635.2250949619</c:v>
                </c:pt>
                <c:pt idx="35">
                  <c:v>1354070.4431565271</c:v>
                </c:pt>
                <c:pt idx="36">
                  <c:v>1346550.0718832582</c:v>
                </c:pt>
                <c:pt idx="37">
                  <c:v>1336037.0572958074</c:v>
                </c:pt>
                <c:pt idx="38">
                  <c:v>1322949.520930463</c:v>
                </c:pt>
                <c:pt idx="39">
                  <c:v>1306077.3882331303</c:v>
                </c:pt>
                <c:pt idx="40">
                  <c:v>1283143.7407098447</c:v>
                </c:pt>
                <c:pt idx="41">
                  <c:v>1256135.5270960268</c:v>
                </c:pt>
                <c:pt idx="42">
                  <c:v>1227515.7738402239</c:v>
                </c:pt>
                <c:pt idx="43">
                  <c:v>1198518.9061695854</c:v>
                </c:pt>
                <c:pt idx="44">
                  <c:v>1169232.3542340577</c:v>
                </c:pt>
                <c:pt idx="45">
                  <c:v>1140199.3670685964</c:v>
                </c:pt>
                <c:pt idx="46">
                  <c:v>1112000.2593895195</c:v>
                </c:pt>
                <c:pt idx="47">
                  <c:v>1084802.8973999049</c:v>
                </c:pt>
                <c:pt idx="48">
                  <c:v>1059003.8074496784</c:v>
                </c:pt>
                <c:pt idx="49">
                  <c:v>1035350.7232100454</c:v>
                </c:pt>
                <c:pt idx="50">
                  <c:v>1014872.1182544365</c:v>
                </c:pt>
              </c:numCache>
            </c:numRef>
          </c:yVal>
          <c:smooth val="0"/>
          <c:extLst>
            <c:ext xmlns:c16="http://schemas.microsoft.com/office/drawing/2014/chart" uri="{C3380CC4-5D6E-409C-BE32-E72D297353CC}">
              <c16:uniqueId val="{00000004-701A-479E-A664-B4029BDB4D9D}"/>
            </c:ext>
          </c:extLst>
        </c:ser>
        <c:dLbls>
          <c:showLegendKey val="0"/>
          <c:showVal val="0"/>
          <c:showCatName val="0"/>
          <c:showSerName val="0"/>
          <c:showPercent val="0"/>
          <c:showBubbleSize val="0"/>
        </c:dLbls>
        <c:axId val="413576320"/>
        <c:axId val="1"/>
      </c:scatterChart>
      <c:valAx>
        <c:axId val="413576320"/>
        <c:scaling>
          <c:orientation val="minMax"/>
          <c:max val="2070"/>
          <c:min val="20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majorUnit val="10"/>
      </c:valAx>
      <c:valAx>
        <c:axId val="1"/>
        <c:scaling>
          <c:orientation val="minMax"/>
          <c:max val="3000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576320"/>
        <c:crosses val="autoZero"/>
        <c:crossBetween val="midCat"/>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'Low resolution'!$AS$20</c:f>
              <c:strCache>
                <c:ptCount val="1"/>
                <c:pt idx="0">
                  <c:v>0-20</c:v>
                </c:pt>
              </c:strCache>
            </c:strRef>
          </c:tx>
          <c:spPr>
            <a:ln w="19050" cap="rnd">
              <a:solidFill>
                <a:srgbClr val="FF0000"/>
              </a:solidFill>
              <a:round/>
            </a:ln>
            <a:effectLst/>
          </c:spPr>
          <c:marker>
            <c:symbol val="none"/>
          </c:marker>
          <c:xVal>
            <c:numRef>
              <c:f>'Low resolution'!$AT$19:$AY$19</c:f>
              <c:numCache>
                <c:formatCode>General</c:formatCode>
                <c:ptCount val="6"/>
                <c:pt idx="0">
                  <c:v>2019</c:v>
                </c:pt>
                <c:pt idx="1">
                  <c:v>2029</c:v>
                </c:pt>
                <c:pt idx="2">
                  <c:v>2039</c:v>
                </c:pt>
                <c:pt idx="3">
                  <c:v>2049</c:v>
                </c:pt>
                <c:pt idx="4">
                  <c:v>2059</c:v>
                </c:pt>
                <c:pt idx="5">
                  <c:v>2069</c:v>
                </c:pt>
              </c:numCache>
            </c:numRef>
          </c:xVal>
          <c:yVal>
            <c:numRef>
              <c:f>'Low resolution'!$AT$20:$AY$20</c:f>
              <c:numCache>
                <c:formatCode>General</c:formatCode>
                <c:ptCount val="6"/>
                <c:pt idx="0">
                  <c:v>1059024</c:v>
                </c:pt>
                <c:pt idx="1">
                  <c:v>1098359.5441354029</c:v>
                </c:pt>
                <c:pt idx="2">
                  <c:v>1000808.1132781063</c:v>
                </c:pt>
                <c:pt idx="3">
                  <c:v>903404.20973691891</c:v>
                </c:pt>
                <c:pt idx="4">
                  <c:v>908005.46942034969</c:v>
                </c:pt>
                <c:pt idx="5">
                  <c:v>881683.14926588151</c:v>
                </c:pt>
              </c:numCache>
            </c:numRef>
          </c:yVal>
          <c:smooth val="0"/>
          <c:extLst>
            <c:ext xmlns:c16="http://schemas.microsoft.com/office/drawing/2014/chart" uri="{C3380CC4-5D6E-409C-BE32-E72D297353CC}">
              <c16:uniqueId val="{00000000-24C6-4BC9-BDD7-B030458F1619}"/>
            </c:ext>
          </c:extLst>
        </c:ser>
        <c:ser>
          <c:idx val="1"/>
          <c:order val="1"/>
          <c:tx>
            <c:strRef>
              <c:f>'Low resolution'!$AS$21</c:f>
              <c:strCache>
                <c:ptCount val="1"/>
                <c:pt idx="0">
                  <c:v>20-40</c:v>
                </c:pt>
              </c:strCache>
            </c:strRef>
          </c:tx>
          <c:spPr>
            <a:ln w="19050" cap="rnd">
              <a:solidFill>
                <a:schemeClr val="accent2"/>
              </a:solidFill>
              <a:round/>
            </a:ln>
            <a:effectLst/>
          </c:spPr>
          <c:marker>
            <c:symbol val="none"/>
          </c:marker>
          <c:xVal>
            <c:numRef>
              <c:f>'Low resolution'!$AT$19:$AY$19</c:f>
              <c:numCache>
                <c:formatCode>General</c:formatCode>
                <c:ptCount val="6"/>
                <c:pt idx="0">
                  <c:v>2019</c:v>
                </c:pt>
                <c:pt idx="1">
                  <c:v>2029</c:v>
                </c:pt>
                <c:pt idx="2">
                  <c:v>2039</c:v>
                </c:pt>
                <c:pt idx="3">
                  <c:v>2049</c:v>
                </c:pt>
                <c:pt idx="4">
                  <c:v>2059</c:v>
                </c:pt>
                <c:pt idx="5">
                  <c:v>2069</c:v>
                </c:pt>
              </c:numCache>
            </c:numRef>
          </c:xVal>
          <c:yVal>
            <c:numRef>
              <c:f>'Low resolution'!$AT$21:$AY$21</c:f>
              <c:numCache>
                <c:formatCode>General</c:formatCode>
                <c:ptCount val="6"/>
                <c:pt idx="0">
                  <c:v>1284160</c:v>
                </c:pt>
                <c:pt idx="1">
                  <c:v>1062462.3552668178</c:v>
                </c:pt>
                <c:pt idx="2">
                  <c:v>1054384.4274298847</c:v>
                </c:pt>
                <c:pt idx="3">
                  <c:v>1093559.9148155851</c:v>
                </c:pt>
                <c:pt idx="4">
                  <c:v>996453.2510142629</c:v>
                </c:pt>
                <c:pt idx="5">
                  <c:v>899456.80758871511</c:v>
                </c:pt>
              </c:numCache>
            </c:numRef>
          </c:yVal>
          <c:smooth val="0"/>
          <c:extLst>
            <c:ext xmlns:c16="http://schemas.microsoft.com/office/drawing/2014/chart" uri="{C3380CC4-5D6E-409C-BE32-E72D297353CC}">
              <c16:uniqueId val="{00000001-24C6-4BC9-BDD7-B030458F1619}"/>
            </c:ext>
          </c:extLst>
        </c:ser>
        <c:ser>
          <c:idx val="2"/>
          <c:order val="2"/>
          <c:tx>
            <c:strRef>
              <c:f>'Low resolution'!$AS$22</c:f>
              <c:strCache>
                <c:ptCount val="1"/>
                <c:pt idx="0">
                  <c:v>40-60</c:v>
                </c:pt>
              </c:strCache>
            </c:strRef>
          </c:tx>
          <c:spPr>
            <a:ln w="19050" cap="rnd">
              <a:solidFill>
                <a:srgbClr val="FFC000"/>
              </a:solidFill>
              <a:round/>
            </a:ln>
            <a:effectLst/>
          </c:spPr>
          <c:marker>
            <c:symbol val="none"/>
          </c:marker>
          <c:xVal>
            <c:numRef>
              <c:f>'Low resolution'!$AT$19:$AY$19</c:f>
              <c:numCache>
                <c:formatCode>General</c:formatCode>
                <c:ptCount val="6"/>
                <c:pt idx="0">
                  <c:v>2019</c:v>
                </c:pt>
                <c:pt idx="1">
                  <c:v>2029</c:v>
                </c:pt>
                <c:pt idx="2">
                  <c:v>2039</c:v>
                </c:pt>
                <c:pt idx="3">
                  <c:v>2049</c:v>
                </c:pt>
                <c:pt idx="4">
                  <c:v>2059</c:v>
                </c:pt>
                <c:pt idx="5">
                  <c:v>2069</c:v>
                </c:pt>
              </c:numCache>
            </c:numRef>
          </c:xVal>
          <c:yVal>
            <c:numRef>
              <c:f>'Low resolution'!$AT$22:$AY$22</c:f>
              <c:numCache>
                <c:formatCode>General</c:formatCode>
                <c:ptCount val="6"/>
                <c:pt idx="0">
                  <c:v>1504844</c:v>
                </c:pt>
                <c:pt idx="1">
                  <c:v>1558751.8898381223</c:v>
                </c:pt>
                <c:pt idx="2">
                  <c:v>1267764.961068586</c:v>
                </c:pt>
                <c:pt idx="3">
                  <c:v>1049271.1249828832</c:v>
                </c:pt>
                <c:pt idx="4">
                  <c:v>1041742.2475436456</c:v>
                </c:pt>
                <c:pt idx="5">
                  <c:v>1080201.3953368515</c:v>
                </c:pt>
              </c:numCache>
            </c:numRef>
          </c:yVal>
          <c:smooth val="0"/>
          <c:extLst>
            <c:ext xmlns:c16="http://schemas.microsoft.com/office/drawing/2014/chart" uri="{C3380CC4-5D6E-409C-BE32-E72D297353CC}">
              <c16:uniqueId val="{00000002-24C6-4BC9-BDD7-B030458F1619}"/>
            </c:ext>
          </c:extLst>
        </c:ser>
        <c:ser>
          <c:idx val="3"/>
          <c:order val="3"/>
          <c:tx>
            <c:strRef>
              <c:f>'Low resolution'!$AS$23</c:f>
              <c:strCache>
                <c:ptCount val="1"/>
                <c:pt idx="0">
                  <c:v>60-80</c:v>
                </c:pt>
              </c:strCache>
            </c:strRef>
          </c:tx>
          <c:spPr>
            <a:ln w="19050" cap="rnd">
              <a:solidFill>
                <a:srgbClr val="00B050"/>
              </a:solidFill>
              <a:round/>
            </a:ln>
            <a:effectLst/>
          </c:spPr>
          <c:marker>
            <c:symbol val="none"/>
          </c:marker>
          <c:xVal>
            <c:numRef>
              <c:f>'Low resolution'!$AT$19:$AY$19</c:f>
              <c:numCache>
                <c:formatCode>General</c:formatCode>
                <c:ptCount val="6"/>
                <c:pt idx="0">
                  <c:v>2019</c:v>
                </c:pt>
                <c:pt idx="1">
                  <c:v>2029</c:v>
                </c:pt>
                <c:pt idx="2">
                  <c:v>2039</c:v>
                </c:pt>
                <c:pt idx="3">
                  <c:v>2049</c:v>
                </c:pt>
                <c:pt idx="4">
                  <c:v>2059</c:v>
                </c:pt>
                <c:pt idx="5">
                  <c:v>2069</c:v>
                </c:pt>
              </c:numCache>
            </c:numRef>
          </c:xVal>
          <c:yVal>
            <c:numRef>
              <c:f>'Low resolution'!$AT$23:$AY$23</c:f>
              <c:numCache>
                <c:formatCode>General</c:formatCode>
                <c:ptCount val="6"/>
                <c:pt idx="0">
                  <c:v>1274778</c:v>
                </c:pt>
                <c:pt idx="1">
                  <c:v>1283078.2469169453</c:v>
                </c:pt>
                <c:pt idx="2">
                  <c:v>1393765.6883167094</c:v>
                </c:pt>
                <c:pt idx="3">
                  <c:v>1432505.4487790633</c:v>
                </c:pt>
                <c:pt idx="4">
                  <c:v>1162834.5197866799</c:v>
                </c:pt>
                <c:pt idx="5">
                  <c:v>965379.85610148567</c:v>
                </c:pt>
              </c:numCache>
            </c:numRef>
          </c:yVal>
          <c:smooth val="0"/>
          <c:extLst>
            <c:ext xmlns:c16="http://schemas.microsoft.com/office/drawing/2014/chart" uri="{C3380CC4-5D6E-409C-BE32-E72D297353CC}">
              <c16:uniqueId val="{00000003-24C6-4BC9-BDD7-B030458F1619}"/>
            </c:ext>
          </c:extLst>
        </c:ser>
        <c:ser>
          <c:idx val="4"/>
          <c:order val="4"/>
          <c:tx>
            <c:strRef>
              <c:f>'Low resolution'!$AS$24</c:f>
              <c:strCache>
                <c:ptCount val="1"/>
                <c:pt idx="0">
                  <c:v>80+</c:v>
                </c:pt>
              </c:strCache>
            </c:strRef>
          </c:tx>
          <c:spPr>
            <a:ln w="19050" cap="rnd">
              <a:solidFill>
                <a:srgbClr val="00B0F0"/>
              </a:solidFill>
              <a:round/>
            </a:ln>
            <a:effectLst/>
          </c:spPr>
          <c:marker>
            <c:symbol val="none"/>
          </c:marker>
          <c:xVal>
            <c:numRef>
              <c:f>'Low resolution'!$AT$19:$AY$19</c:f>
              <c:numCache>
                <c:formatCode>General</c:formatCode>
                <c:ptCount val="6"/>
                <c:pt idx="0">
                  <c:v>2019</c:v>
                </c:pt>
                <c:pt idx="1">
                  <c:v>2029</c:v>
                </c:pt>
                <c:pt idx="2">
                  <c:v>2039</c:v>
                </c:pt>
                <c:pt idx="3">
                  <c:v>2049</c:v>
                </c:pt>
                <c:pt idx="4">
                  <c:v>2059</c:v>
                </c:pt>
                <c:pt idx="5">
                  <c:v>2069</c:v>
                </c:pt>
              </c:numCache>
            </c:numRef>
          </c:xVal>
          <c:yVal>
            <c:numRef>
              <c:f>'Low resolution'!$AT$24:$AY$24</c:f>
              <c:numCache>
                <c:formatCode>General</c:formatCode>
                <c:ptCount val="6"/>
                <c:pt idx="0">
                  <c:v>289654</c:v>
                </c:pt>
                <c:pt idx="1">
                  <c:v>552408.73384812847</c:v>
                </c:pt>
                <c:pt idx="2">
                  <c:v>703351.70215200295</c:v>
                </c:pt>
                <c:pt idx="3">
                  <c:v>684392.62804683507</c:v>
                </c:pt>
                <c:pt idx="4">
                  <c:v>790587.42133051681</c:v>
                </c:pt>
                <c:pt idx="5">
                  <c:v>755026.43746155151</c:v>
                </c:pt>
              </c:numCache>
            </c:numRef>
          </c:yVal>
          <c:smooth val="0"/>
          <c:extLst>
            <c:ext xmlns:c16="http://schemas.microsoft.com/office/drawing/2014/chart" uri="{C3380CC4-5D6E-409C-BE32-E72D297353CC}">
              <c16:uniqueId val="{00000004-24C6-4BC9-BDD7-B030458F1619}"/>
            </c:ext>
          </c:extLst>
        </c:ser>
        <c:dLbls>
          <c:showLegendKey val="0"/>
          <c:showVal val="0"/>
          <c:showCatName val="0"/>
          <c:showSerName val="0"/>
          <c:showPercent val="0"/>
          <c:showBubbleSize val="0"/>
        </c:dLbls>
        <c:axId val="520072048"/>
        <c:axId val="520072376"/>
      </c:scatterChart>
      <c:scatterChart>
        <c:scatterStyle val="lineMarker"/>
        <c:varyColors val="0"/>
        <c:ser>
          <c:idx val="5"/>
          <c:order val="5"/>
          <c:tx>
            <c:strRef>
              <c:f>'Low resolution'!$AS$25</c:f>
              <c:strCache>
                <c:ptCount val="1"/>
                <c:pt idx="0">
                  <c:v>sum</c:v>
                </c:pt>
              </c:strCache>
            </c:strRef>
          </c:tx>
          <c:spPr>
            <a:ln w="38100" cap="rnd">
              <a:solidFill>
                <a:srgbClr val="0070C0"/>
              </a:solidFill>
              <a:round/>
            </a:ln>
            <a:effectLst/>
          </c:spPr>
          <c:marker>
            <c:symbol val="none"/>
          </c:marker>
          <c:xVal>
            <c:numRef>
              <c:f>'Low resolution'!$AT$19:$AY$19</c:f>
              <c:numCache>
                <c:formatCode>General</c:formatCode>
                <c:ptCount val="6"/>
                <c:pt idx="0">
                  <c:v>2019</c:v>
                </c:pt>
                <c:pt idx="1">
                  <c:v>2029</c:v>
                </c:pt>
                <c:pt idx="2">
                  <c:v>2039</c:v>
                </c:pt>
                <c:pt idx="3">
                  <c:v>2049</c:v>
                </c:pt>
                <c:pt idx="4">
                  <c:v>2059</c:v>
                </c:pt>
                <c:pt idx="5">
                  <c:v>2069</c:v>
                </c:pt>
              </c:numCache>
            </c:numRef>
          </c:xVal>
          <c:yVal>
            <c:numRef>
              <c:f>'Low resolution'!$AT$25:$AY$25</c:f>
              <c:numCache>
                <c:formatCode>General</c:formatCode>
                <c:ptCount val="6"/>
                <c:pt idx="0">
                  <c:v>5412460</c:v>
                </c:pt>
                <c:pt idx="1">
                  <c:v>5555060.7700054171</c:v>
                </c:pt>
                <c:pt idx="2">
                  <c:v>5420074.8922452889</c:v>
                </c:pt>
                <c:pt idx="3">
                  <c:v>5163133.3263612855</c:v>
                </c:pt>
                <c:pt idx="4">
                  <c:v>4899622.909095455</c:v>
                </c:pt>
                <c:pt idx="5">
                  <c:v>4581747.6457544854</c:v>
                </c:pt>
              </c:numCache>
            </c:numRef>
          </c:yVal>
          <c:smooth val="0"/>
          <c:extLst>
            <c:ext xmlns:c16="http://schemas.microsoft.com/office/drawing/2014/chart" uri="{C3380CC4-5D6E-409C-BE32-E72D297353CC}">
              <c16:uniqueId val="{00000005-24C6-4BC9-BDD7-B030458F1619}"/>
            </c:ext>
          </c:extLst>
        </c:ser>
        <c:dLbls>
          <c:showLegendKey val="0"/>
          <c:showVal val="0"/>
          <c:showCatName val="0"/>
          <c:showSerName val="0"/>
          <c:showPercent val="0"/>
          <c:showBubbleSize val="0"/>
        </c:dLbls>
        <c:axId val="522305920"/>
        <c:axId val="522307888"/>
      </c:scatterChart>
      <c:valAx>
        <c:axId val="520072048"/>
        <c:scaling>
          <c:orientation val="minMax"/>
          <c:max val="208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2376"/>
        <c:crosses val="autoZero"/>
        <c:crossBetween val="midCat"/>
      </c:valAx>
      <c:valAx>
        <c:axId val="520072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2048"/>
        <c:crosses val="autoZero"/>
        <c:crossBetween val="midCat"/>
      </c:valAx>
      <c:valAx>
        <c:axId val="522307888"/>
        <c:scaling>
          <c:orientation val="minMax"/>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2305920"/>
        <c:crosses val="max"/>
        <c:crossBetween val="midCat"/>
      </c:valAx>
      <c:valAx>
        <c:axId val="522305920"/>
        <c:scaling>
          <c:orientation val="minMax"/>
        </c:scaling>
        <c:delete val="1"/>
        <c:axPos val="b"/>
        <c:numFmt formatCode="General" sourceLinked="1"/>
        <c:majorTickMark val="out"/>
        <c:minorTickMark val="none"/>
        <c:tickLblPos val="nextTo"/>
        <c:crossAx val="52230788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'Small data'!$AD$20</c:f>
              <c:strCache>
                <c:ptCount val="1"/>
                <c:pt idx="0">
                  <c:v>0-20</c:v>
                </c:pt>
              </c:strCache>
            </c:strRef>
          </c:tx>
          <c:spPr>
            <a:ln w="19050" cap="rnd">
              <a:solidFill>
                <a:srgbClr val="FF0000"/>
              </a:solidFill>
              <a:round/>
            </a:ln>
            <a:effectLst/>
          </c:spPr>
          <c:marker>
            <c:symbol val="none"/>
          </c:marker>
          <c:xVal>
            <c:numRef>
              <c:f>'Small data'!$AE$19:$AJ$19</c:f>
              <c:numCache>
                <c:formatCode>General</c:formatCode>
                <c:ptCount val="6"/>
                <c:pt idx="0">
                  <c:v>2019</c:v>
                </c:pt>
                <c:pt idx="1">
                  <c:v>2029</c:v>
                </c:pt>
                <c:pt idx="2">
                  <c:v>2039</c:v>
                </c:pt>
                <c:pt idx="3">
                  <c:v>2049</c:v>
                </c:pt>
                <c:pt idx="4">
                  <c:v>2059</c:v>
                </c:pt>
                <c:pt idx="5">
                  <c:v>2069</c:v>
                </c:pt>
              </c:numCache>
            </c:numRef>
          </c:xVal>
          <c:yVal>
            <c:numRef>
              <c:f>'Small data'!$AE$20:$AJ$20</c:f>
              <c:numCache>
                <c:formatCode>General</c:formatCode>
                <c:ptCount val="6"/>
                <c:pt idx="0">
                  <c:v>1059024</c:v>
                </c:pt>
                <c:pt idx="1">
                  <c:v>1097162.0703332683</c:v>
                </c:pt>
                <c:pt idx="2">
                  <c:v>998551.28831007984</c:v>
                </c:pt>
                <c:pt idx="3">
                  <c:v>901540.04185998417</c:v>
                </c:pt>
                <c:pt idx="4">
                  <c:v>905816.16526860581</c:v>
                </c:pt>
                <c:pt idx="5">
                  <c:v>878635.36970595433</c:v>
                </c:pt>
              </c:numCache>
            </c:numRef>
          </c:yVal>
          <c:smooth val="0"/>
          <c:extLst>
            <c:ext xmlns:c16="http://schemas.microsoft.com/office/drawing/2014/chart" uri="{C3380CC4-5D6E-409C-BE32-E72D297353CC}">
              <c16:uniqueId val="{00000000-B77F-4414-BADA-05C0249DE7C9}"/>
            </c:ext>
          </c:extLst>
        </c:ser>
        <c:ser>
          <c:idx val="1"/>
          <c:order val="1"/>
          <c:tx>
            <c:strRef>
              <c:f>'Small data'!$AD$21</c:f>
              <c:strCache>
                <c:ptCount val="1"/>
                <c:pt idx="0">
                  <c:v>20-40</c:v>
                </c:pt>
              </c:strCache>
            </c:strRef>
          </c:tx>
          <c:spPr>
            <a:ln w="19050" cap="rnd">
              <a:solidFill>
                <a:schemeClr val="accent2"/>
              </a:solidFill>
              <a:round/>
            </a:ln>
            <a:effectLst/>
          </c:spPr>
          <c:marker>
            <c:symbol val="none"/>
          </c:marker>
          <c:xVal>
            <c:numRef>
              <c:f>'Small data'!$AE$19:$AJ$19</c:f>
              <c:numCache>
                <c:formatCode>General</c:formatCode>
                <c:ptCount val="6"/>
                <c:pt idx="0">
                  <c:v>2019</c:v>
                </c:pt>
                <c:pt idx="1">
                  <c:v>2029</c:v>
                </c:pt>
                <c:pt idx="2">
                  <c:v>2039</c:v>
                </c:pt>
                <c:pt idx="3">
                  <c:v>2049</c:v>
                </c:pt>
                <c:pt idx="4">
                  <c:v>2059</c:v>
                </c:pt>
                <c:pt idx="5">
                  <c:v>2069</c:v>
                </c:pt>
              </c:numCache>
            </c:numRef>
          </c:xVal>
          <c:yVal>
            <c:numRef>
              <c:f>'Small data'!$AE$21:$AJ$21</c:f>
              <c:numCache>
                <c:formatCode>General</c:formatCode>
                <c:ptCount val="6"/>
                <c:pt idx="0">
                  <c:v>1284160</c:v>
                </c:pt>
                <c:pt idx="1">
                  <c:v>1062526.584</c:v>
                </c:pt>
                <c:pt idx="2">
                  <c:v>1054791.0810719999</c:v>
                </c:pt>
                <c:pt idx="3">
                  <c:v>1092776.7135381461</c:v>
                </c:pt>
                <c:pt idx="4">
                  <c:v>994560.07881070452</c:v>
                </c:pt>
                <c:pt idx="5">
                  <c:v>897936.5863126698</c:v>
                </c:pt>
              </c:numCache>
            </c:numRef>
          </c:yVal>
          <c:smooth val="0"/>
          <c:extLst>
            <c:ext xmlns:c16="http://schemas.microsoft.com/office/drawing/2014/chart" uri="{C3380CC4-5D6E-409C-BE32-E72D297353CC}">
              <c16:uniqueId val="{00000001-B77F-4414-BADA-05C0249DE7C9}"/>
            </c:ext>
          </c:extLst>
        </c:ser>
        <c:ser>
          <c:idx val="2"/>
          <c:order val="2"/>
          <c:tx>
            <c:strRef>
              <c:f>'Small data'!$AD$22</c:f>
              <c:strCache>
                <c:ptCount val="1"/>
                <c:pt idx="0">
                  <c:v>40-60</c:v>
                </c:pt>
              </c:strCache>
            </c:strRef>
          </c:tx>
          <c:spPr>
            <a:ln w="19050" cap="rnd">
              <a:solidFill>
                <a:srgbClr val="FFC000"/>
              </a:solidFill>
              <a:round/>
            </a:ln>
            <a:effectLst/>
          </c:spPr>
          <c:marker>
            <c:symbol val="none"/>
          </c:marker>
          <c:xVal>
            <c:numRef>
              <c:f>'Small data'!$AE$19:$AJ$19</c:f>
              <c:numCache>
                <c:formatCode>General</c:formatCode>
                <c:ptCount val="6"/>
                <c:pt idx="0">
                  <c:v>2019</c:v>
                </c:pt>
                <c:pt idx="1">
                  <c:v>2029</c:v>
                </c:pt>
                <c:pt idx="2">
                  <c:v>2039</c:v>
                </c:pt>
                <c:pt idx="3">
                  <c:v>2049</c:v>
                </c:pt>
                <c:pt idx="4">
                  <c:v>2059</c:v>
                </c:pt>
                <c:pt idx="5">
                  <c:v>2069</c:v>
                </c:pt>
              </c:numCache>
            </c:numRef>
          </c:xVal>
          <c:yVal>
            <c:numRef>
              <c:f>'Small data'!$AE$22:$AJ$22</c:f>
              <c:numCache>
                <c:formatCode>General</c:formatCode>
                <c:ptCount val="6"/>
                <c:pt idx="0">
                  <c:v>1504844</c:v>
                </c:pt>
                <c:pt idx="1">
                  <c:v>1558507.037</c:v>
                </c:pt>
                <c:pt idx="2">
                  <c:v>1267415.3357150001</c:v>
                </c:pt>
                <c:pt idx="3">
                  <c:v>1049048.3301301051</c:v>
                </c:pt>
                <c:pt idx="4">
                  <c:v>1041861.1906659643</c:v>
                </c:pt>
                <c:pt idx="5">
                  <c:v>1079127.4357847422</c:v>
                </c:pt>
              </c:numCache>
            </c:numRef>
          </c:yVal>
          <c:smooth val="0"/>
          <c:extLst>
            <c:ext xmlns:c16="http://schemas.microsoft.com/office/drawing/2014/chart" uri="{C3380CC4-5D6E-409C-BE32-E72D297353CC}">
              <c16:uniqueId val="{00000002-B77F-4414-BADA-05C0249DE7C9}"/>
            </c:ext>
          </c:extLst>
        </c:ser>
        <c:ser>
          <c:idx val="3"/>
          <c:order val="3"/>
          <c:tx>
            <c:strRef>
              <c:f>'Small data'!$AD$23</c:f>
              <c:strCache>
                <c:ptCount val="1"/>
                <c:pt idx="0">
                  <c:v>60-80</c:v>
                </c:pt>
              </c:strCache>
            </c:strRef>
          </c:tx>
          <c:spPr>
            <a:ln w="19050" cap="rnd">
              <a:solidFill>
                <a:srgbClr val="00B050"/>
              </a:solidFill>
              <a:round/>
            </a:ln>
            <a:effectLst/>
          </c:spPr>
          <c:marker>
            <c:symbol val="none"/>
          </c:marker>
          <c:xVal>
            <c:numRef>
              <c:f>'Small data'!$AE$19:$AJ$19</c:f>
              <c:numCache>
                <c:formatCode>General</c:formatCode>
                <c:ptCount val="6"/>
                <c:pt idx="0">
                  <c:v>2019</c:v>
                </c:pt>
                <c:pt idx="1">
                  <c:v>2029</c:v>
                </c:pt>
                <c:pt idx="2">
                  <c:v>2039</c:v>
                </c:pt>
                <c:pt idx="3">
                  <c:v>2049</c:v>
                </c:pt>
                <c:pt idx="4">
                  <c:v>2059</c:v>
                </c:pt>
                <c:pt idx="5">
                  <c:v>2069</c:v>
                </c:pt>
              </c:numCache>
            </c:numRef>
          </c:xVal>
          <c:yVal>
            <c:numRef>
              <c:f>'Small data'!$AE$23:$AJ$23</c:f>
              <c:numCache>
                <c:formatCode>General</c:formatCode>
                <c:ptCount val="6"/>
                <c:pt idx="0">
                  <c:v>1274778</c:v>
                </c:pt>
                <c:pt idx="1">
                  <c:v>1283564.2200000002</c:v>
                </c:pt>
                <c:pt idx="2">
                  <c:v>1394196.5430180002</c:v>
                </c:pt>
                <c:pt idx="3">
                  <c:v>1432841.2061457001</c:v>
                </c:pt>
                <c:pt idx="4">
                  <c:v>1162985.8072216783</c:v>
                </c:pt>
                <c:pt idx="5">
                  <c:v>965549.49900578964</c:v>
                </c:pt>
              </c:numCache>
            </c:numRef>
          </c:yVal>
          <c:smooth val="0"/>
          <c:extLst>
            <c:ext xmlns:c16="http://schemas.microsoft.com/office/drawing/2014/chart" uri="{C3380CC4-5D6E-409C-BE32-E72D297353CC}">
              <c16:uniqueId val="{00000003-B77F-4414-BADA-05C0249DE7C9}"/>
            </c:ext>
          </c:extLst>
        </c:ser>
        <c:ser>
          <c:idx val="4"/>
          <c:order val="4"/>
          <c:tx>
            <c:strRef>
              <c:f>'Small data'!$AD$24</c:f>
              <c:strCache>
                <c:ptCount val="1"/>
                <c:pt idx="0">
                  <c:v>80+</c:v>
                </c:pt>
              </c:strCache>
            </c:strRef>
          </c:tx>
          <c:spPr>
            <a:ln w="19050" cap="rnd">
              <a:solidFill>
                <a:srgbClr val="00B0F0"/>
              </a:solidFill>
              <a:round/>
            </a:ln>
            <a:effectLst/>
          </c:spPr>
          <c:marker>
            <c:symbol val="none"/>
          </c:marker>
          <c:xVal>
            <c:numRef>
              <c:f>'Small data'!$AE$19:$AJ$19</c:f>
              <c:numCache>
                <c:formatCode>General</c:formatCode>
                <c:ptCount val="6"/>
                <c:pt idx="0">
                  <c:v>2019</c:v>
                </c:pt>
                <c:pt idx="1">
                  <c:v>2029</c:v>
                </c:pt>
                <c:pt idx="2">
                  <c:v>2039</c:v>
                </c:pt>
                <c:pt idx="3">
                  <c:v>2049</c:v>
                </c:pt>
                <c:pt idx="4">
                  <c:v>2059</c:v>
                </c:pt>
                <c:pt idx="5">
                  <c:v>2069</c:v>
                </c:pt>
              </c:numCache>
            </c:numRef>
          </c:xVal>
          <c:yVal>
            <c:numRef>
              <c:f>'Small data'!$AE$24:$AJ$24</c:f>
              <c:numCache>
                <c:formatCode>General</c:formatCode>
                <c:ptCount val="6"/>
                <c:pt idx="0">
                  <c:v>289654</c:v>
                </c:pt>
                <c:pt idx="1">
                  <c:v>552168.17599999998</c:v>
                </c:pt>
                <c:pt idx="2">
                  <c:v>703189.46325000015</c:v>
                </c:pt>
                <c:pt idx="3">
                  <c:v>684429.70152075007</c:v>
                </c:pt>
                <c:pt idx="4">
                  <c:v>790596.29146281991</c:v>
                </c:pt>
                <c:pt idx="5">
                  <c:v>754912.23995910585</c:v>
                </c:pt>
              </c:numCache>
            </c:numRef>
          </c:yVal>
          <c:smooth val="0"/>
          <c:extLst>
            <c:ext xmlns:c16="http://schemas.microsoft.com/office/drawing/2014/chart" uri="{C3380CC4-5D6E-409C-BE32-E72D297353CC}">
              <c16:uniqueId val="{00000004-B77F-4414-BADA-05C0249DE7C9}"/>
            </c:ext>
          </c:extLst>
        </c:ser>
        <c:dLbls>
          <c:showLegendKey val="0"/>
          <c:showVal val="0"/>
          <c:showCatName val="0"/>
          <c:showSerName val="0"/>
          <c:showPercent val="0"/>
          <c:showBubbleSize val="0"/>
        </c:dLbls>
        <c:axId val="520072048"/>
        <c:axId val="520072376"/>
      </c:scatterChart>
      <c:valAx>
        <c:axId val="520072048"/>
        <c:scaling>
          <c:orientation val="minMax"/>
          <c:max val="208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2376"/>
        <c:crosses val="autoZero"/>
        <c:crossBetween val="midCat"/>
      </c:valAx>
      <c:valAx>
        <c:axId val="520072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00720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21981627296587"/>
          <c:y val="3.7037037037037035E-2"/>
          <c:w val="0.8281135170603674"/>
          <c:h val="0.93753463108778068"/>
        </c:manualLayout>
      </c:layout>
      <c:scatterChart>
        <c:scatterStyle val="lineMarker"/>
        <c:varyColors val="0"/>
        <c:ser>
          <c:idx val="0"/>
          <c:order val="0"/>
          <c:tx>
            <c:v>Estonia</c:v>
          </c:tx>
          <c:spPr>
            <a:ln w="19050" cap="rnd">
              <a:solidFill>
                <a:schemeClr val="accent1"/>
              </a:solidFill>
              <a:round/>
            </a:ln>
            <a:effectLst/>
          </c:spPr>
          <c:marker>
            <c:symbol val="none"/>
          </c:marker>
          <c:xVal>
            <c:numRef>
              <c:f>'Estonian data_solved'!$A$5:$A$105</c:f>
              <c:numCache>
                <c:formatCode>General</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'Estonian data_solved'!$E$5:$E$105</c:f>
              <c:numCache>
                <c:formatCode>General</c:formatCode>
                <c:ptCount val="101"/>
                <c:pt idx="0">
                  <c:v>8.5239380593834352E-4</c:v>
                </c:pt>
                <c:pt idx="1">
                  <c:v>1.5026296018031557E-4</c:v>
                </c:pt>
                <c:pt idx="2">
                  <c:v>1.4738393515106854E-4</c:v>
                </c:pt>
                <c:pt idx="3">
                  <c:v>1.446340757882557E-4</c:v>
                </c:pt>
                <c:pt idx="4">
                  <c:v>0</c:v>
                </c:pt>
                <c:pt idx="5">
                  <c:v>1.4577259475218659E-4</c:v>
                </c:pt>
                <c:pt idx="6">
                  <c:v>4.3227665706051873E-4</c:v>
                </c:pt>
                <c:pt idx="7">
                  <c:v>1.4003640946646129E-4</c:v>
                </c:pt>
                <c:pt idx="8">
                  <c:v>0</c:v>
                </c:pt>
                <c:pt idx="9">
                  <c:v>1.309757694826457E-4</c:v>
                </c:pt>
                <c:pt idx="10">
                  <c:v>0</c:v>
                </c:pt>
                <c:pt idx="11">
                  <c:v>0</c:v>
                </c:pt>
                <c:pt idx="12">
                  <c:v>0</c:v>
                </c:pt>
                <c:pt idx="13">
                  <c:v>1.508978421608571E-4</c:v>
                </c:pt>
                <c:pt idx="14">
                  <c:v>3.0613806826878924E-4</c:v>
                </c:pt>
                <c:pt idx="15">
                  <c:v>1.6191709844559586E-4</c:v>
                </c:pt>
                <c:pt idx="16">
                  <c:v>3.2653061224489796E-4</c:v>
                </c:pt>
                <c:pt idx="17">
                  <c:v>0</c:v>
                </c:pt>
                <c:pt idx="18">
                  <c:v>3.3658700774150119E-4</c:v>
                </c:pt>
                <c:pt idx="19">
                  <c:v>5.1724137931034484E-4</c:v>
                </c:pt>
                <c:pt idx="20">
                  <c:v>1.7500875043752187E-4</c:v>
                </c:pt>
                <c:pt idx="21">
                  <c:v>1.6603021749958492E-4</c:v>
                </c:pt>
                <c:pt idx="22">
                  <c:v>4.5977011494252872E-4</c:v>
                </c:pt>
                <c:pt idx="23">
                  <c:v>3.0660738923808065E-4</c:v>
                </c:pt>
                <c:pt idx="24">
                  <c:v>4.3744531933508313E-4</c:v>
                </c:pt>
                <c:pt idx="25">
                  <c:v>0</c:v>
                </c:pt>
                <c:pt idx="26">
                  <c:v>1.2403870007442322E-4</c:v>
                </c:pt>
                <c:pt idx="27">
                  <c:v>9.8015192354814992E-4</c:v>
                </c:pt>
                <c:pt idx="28">
                  <c:v>2.2060445621001543E-4</c:v>
                </c:pt>
                <c:pt idx="29">
                  <c:v>6.2311766538581369E-4</c:v>
                </c:pt>
                <c:pt idx="30">
                  <c:v>6.1249489587586773E-4</c:v>
                </c:pt>
                <c:pt idx="31">
                  <c:v>5.1727705358990271E-4</c:v>
                </c:pt>
                <c:pt idx="32">
                  <c:v>6.4787819889860706E-4</c:v>
                </c:pt>
                <c:pt idx="33">
                  <c:v>7.5528700906344411E-4</c:v>
                </c:pt>
                <c:pt idx="34">
                  <c:v>7.4105441456701244E-4</c:v>
                </c:pt>
                <c:pt idx="35">
                  <c:v>8.6141918811241517E-4</c:v>
                </c:pt>
                <c:pt idx="36">
                  <c:v>3.3032371724289804E-4</c:v>
                </c:pt>
                <c:pt idx="37">
                  <c:v>7.9006772009029347E-4</c:v>
                </c:pt>
                <c:pt idx="38">
                  <c:v>1.015572105619499E-3</c:v>
                </c:pt>
                <c:pt idx="39">
                  <c:v>3.4383954154727791E-4</c:v>
                </c:pt>
                <c:pt idx="40">
                  <c:v>1.2674271229404308E-3</c:v>
                </c:pt>
                <c:pt idx="41">
                  <c:v>1.1377858686995106E-3</c:v>
                </c:pt>
                <c:pt idx="42">
                  <c:v>1.2271307452030344E-3</c:v>
                </c:pt>
                <c:pt idx="43">
                  <c:v>9.0816210693608814E-4</c:v>
                </c:pt>
                <c:pt idx="44">
                  <c:v>1.4481452601091678E-3</c:v>
                </c:pt>
                <c:pt idx="45">
                  <c:v>1.9377635928416732E-3</c:v>
                </c:pt>
                <c:pt idx="46">
                  <c:v>1.8757585788370297E-3</c:v>
                </c:pt>
                <c:pt idx="47">
                  <c:v>1.9480519480519481E-3</c:v>
                </c:pt>
                <c:pt idx="48">
                  <c:v>1.6286644951140066E-3</c:v>
                </c:pt>
                <c:pt idx="49">
                  <c:v>1.554519209415945E-3</c:v>
                </c:pt>
                <c:pt idx="50">
                  <c:v>1.9808902353763693E-3</c:v>
                </c:pt>
                <c:pt idx="51">
                  <c:v>2.8825366322363681E-3</c:v>
                </c:pt>
                <c:pt idx="52">
                  <c:v>2.8947051019177421E-3</c:v>
                </c:pt>
                <c:pt idx="53">
                  <c:v>3.279072490923996E-3</c:v>
                </c:pt>
                <c:pt idx="54">
                  <c:v>3.0755211299692449E-3</c:v>
                </c:pt>
                <c:pt idx="55">
                  <c:v>2.9619503303713831E-3</c:v>
                </c:pt>
                <c:pt idx="56">
                  <c:v>3.6960539189042287E-3</c:v>
                </c:pt>
                <c:pt idx="57">
                  <c:v>3.6183190323581102E-3</c:v>
                </c:pt>
                <c:pt idx="58">
                  <c:v>3.1091304798424708E-3</c:v>
                </c:pt>
                <c:pt idx="59">
                  <c:v>5.841243350370293E-3</c:v>
                </c:pt>
                <c:pt idx="60">
                  <c:v>4.3617021276595742E-3</c:v>
                </c:pt>
                <c:pt idx="61">
                  <c:v>5.9631562133958043E-3</c:v>
                </c:pt>
                <c:pt idx="62">
                  <c:v>6.1728395061728392E-3</c:v>
                </c:pt>
                <c:pt idx="63">
                  <c:v>7.0781721661288648E-3</c:v>
                </c:pt>
                <c:pt idx="64">
                  <c:v>6.8399452804377564E-3</c:v>
                </c:pt>
                <c:pt idx="65">
                  <c:v>8.780704679337557E-3</c:v>
                </c:pt>
                <c:pt idx="66">
                  <c:v>8.506925509870214E-3</c:v>
                </c:pt>
                <c:pt idx="67">
                  <c:v>8.9642509990279732E-3</c:v>
                </c:pt>
                <c:pt idx="68">
                  <c:v>1.1519160583941606E-2</c:v>
                </c:pt>
                <c:pt idx="69">
                  <c:v>1.0096670247046188E-2</c:v>
                </c:pt>
                <c:pt idx="70">
                  <c:v>1.5614075972966674E-2</c:v>
                </c:pt>
                <c:pt idx="71">
                  <c:v>1.3033321037747448E-2</c:v>
                </c:pt>
                <c:pt idx="72">
                  <c:v>1.8745014623770272E-2</c:v>
                </c:pt>
                <c:pt idx="73">
                  <c:v>2.0990764063811923E-2</c:v>
                </c:pt>
                <c:pt idx="74">
                  <c:v>2.0521446593776284E-2</c:v>
                </c:pt>
                <c:pt idx="75">
                  <c:v>2.060562623185809E-2</c:v>
                </c:pt>
                <c:pt idx="76">
                  <c:v>1.9665828774212628E-2</c:v>
                </c:pt>
                <c:pt idx="77">
                  <c:v>2.5851197982345524E-2</c:v>
                </c:pt>
                <c:pt idx="78">
                  <c:v>3.7407568508046975E-2</c:v>
                </c:pt>
                <c:pt idx="79">
                  <c:v>3.5970231532524807E-2</c:v>
                </c:pt>
                <c:pt idx="80">
                  <c:v>4.309969525468002E-2</c:v>
                </c:pt>
                <c:pt idx="81">
                  <c:v>4.6603360116873632E-2</c:v>
                </c:pt>
                <c:pt idx="82">
                  <c:v>5.2668294384373912E-2</c:v>
                </c:pt>
                <c:pt idx="83">
                  <c:v>6.3664596273291921E-2</c:v>
                </c:pt>
                <c:pt idx="84">
                  <c:v>7.0601589103291715E-2</c:v>
                </c:pt>
                <c:pt idx="85">
                  <c:v>7.7226745620528003E-2</c:v>
                </c:pt>
                <c:pt idx="86">
                  <c:v>9.1018251681075885E-2</c:v>
                </c:pt>
                <c:pt idx="87">
                  <c:v>0.10943184998600616</c:v>
                </c:pt>
                <c:pt idx="88">
                  <c:v>0.12298256939961265</c:v>
                </c:pt>
                <c:pt idx="89">
                  <c:v>0.14110201042442294</c:v>
                </c:pt>
                <c:pt idx="90">
                  <c:v>0.13846153846153847</c:v>
                </c:pt>
                <c:pt idx="91">
                  <c:v>0.19421713038734315</c:v>
                </c:pt>
                <c:pt idx="92">
                  <c:v>0.20477568740955138</c:v>
                </c:pt>
                <c:pt idx="93">
                  <c:v>0.22347417840375586</c:v>
                </c:pt>
                <c:pt idx="94">
                  <c:v>0.22906403940886699</c:v>
                </c:pt>
                <c:pt idx="95">
                  <c:v>0.28409090909090912</c:v>
                </c:pt>
                <c:pt idx="96">
                  <c:v>0.33418367346938777</c:v>
                </c:pt>
                <c:pt idx="97">
                  <c:v>0.33734939759036142</c:v>
                </c:pt>
                <c:pt idx="98">
                  <c:v>0.42372881355932202</c:v>
                </c:pt>
                <c:pt idx="99">
                  <c:v>0.38666666666666666</c:v>
                </c:pt>
                <c:pt idx="100">
                  <c:v>0.38461538461538464</c:v>
                </c:pt>
              </c:numCache>
            </c:numRef>
          </c:yVal>
          <c:smooth val="0"/>
          <c:extLst>
            <c:ext xmlns:c16="http://schemas.microsoft.com/office/drawing/2014/chart" uri="{C3380CC4-5D6E-409C-BE32-E72D297353CC}">
              <c16:uniqueId val="{00000000-C6FF-42DE-A758-A7B055087339}"/>
            </c:ext>
          </c:extLst>
        </c:ser>
        <c:ser>
          <c:idx val="1"/>
          <c:order val="1"/>
          <c:tx>
            <c:v>Czechia</c:v>
          </c:tx>
          <c:spPr>
            <a:ln w="19050" cap="rnd">
              <a:solidFill>
                <a:schemeClr val="accent2"/>
              </a:solidFill>
              <a:round/>
            </a:ln>
            <a:effectLst/>
          </c:spPr>
          <c:marker>
            <c:symbol val="none"/>
          </c:marker>
          <c:xVal>
            <c:numRef>
              <c:f>'Czech data 2019'!$A$7:$A$112</c:f>
              <c:numCache>
                <c:formatCode>General</c:formatCode>
                <c:ptCount val="10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xVal>
          <c:yVal>
            <c:numRef>
              <c:f>'Czech data 2019'!$K$7:$K$112</c:f>
              <c:numCache>
                <c:formatCode>0.000000</c:formatCode>
                <c:ptCount val="106"/>
                <c:pt idx="0">
                  <c:v>2.2307259834237112E-3</c:v>
                </c:pt>
                <c:pt idx="1">
                  <c:v>2.320682637723589E-4</c:v>
                </c:pt>
                <c:pt idx="2">
                  <c:v>8.9636256072856354E-5</c:v>
                </c:pt>
                <c:pt idx="3">
                  <c:v>1.0871337718106213E-4</c:v>
                </c:pt>
                <c:pt idx="4">
                  <c:v>9.1310858687315092E-5</c:v>
                </c:pt>
                <c:pt idx="5">
                  <c:v>9.2570307148279117E-5</c:v>
                </c:pt>
                <c:pt idx="6">
                  <c:v>1.3039509714434736E-4</c:v>
                </c:pt>
                <c:pt idx="7">
                  <c:v>5.5729969720049785E-5</c:v>
                </c:pt>
                <c:pt idx="8">
                  <c:v>1.2473493825620557E-4</c:v>
                </c:pt>
                <c:pt idx="9">
                  <c:v>5.0732235262285654E-5</c:v>
                </c:pt>
                <c:pt idx="10">
                  <c:v>5.0011669389524224E-5</c:v>
                </c:pt>
                <c:pt idx="11">
                  <c:v>6.7493461570910317E-5</c:v>
                </c:pt>
                <c:pt idx="12">
                  <c:v>8.9844030762596127E-5</c:v>
                </c:pt>
                <c:pt idx="13">
                  <c:v>1.1595547309833024E-4</c:v>
                </c:pt>
                <c:pt idx="14">
                  <c:v>1.2194874087925042E-4</c:v>
                </c:pt>
                <c:pt idx="15">
                  <c:v>1.2733446519524617E-4</c:v>
                </c:pt>
                <c:pt idx="16">
                  <c:v>2.171835635479107E-4</c:v>
                </c:pt>
                <c:pt idx="17">
                  <c:v>1.3146074801165619E-4</c:v>
                </c:pt>
                <c:pt idx="18">
                  <c:v>3.2996766316900942E-4</c:v>
                </c:pt>
                <c:pt idx="19">
                  <c:v>2.2101889711570338E-4</c:v>
                </c:pt>
                <c:pt idx="20">
                  <c:v>2.4200822827976151E-4</c:v>
                </c:pt>
                <c:pt idx="21">
                  <c:v>2.6063725809604484E-4</c:v>
                </c:pt>
                <c:pt idx="22">
                  <c:v>2.148966347187003E-4</c:v>
                </c:pt>
                <c:pt idx="23">
                  <c:v>2.0743014789769546E-4</c:v>
                </c:pt>
                <c:pt idx="24">
                  <c:v>3.2437795756373072E-4</c:v>
                </c:pt>
                <c:pt idx="25">
                  <c:v>3.0691060376135995E-4</c:v>
                </c:pt>
                <c:pt idx="26">
                  <c:v>3.048927259014394E-4</c:v>
                </c:pt>
                <c:pt idx="27">
                  <c:v>2.6313345509704981E-4</c:v>
                </c:pt>
                <c:pt idx="28">
                  <c:v>3.1195686082267481E-4</c:v>
                </c:pt>
                <c:pt idx="29">
                  <c:v>2.8015747799289283E-4</c:v>
                </c:pt>
                <c:pt idx="30">
                  <c:v>3.0457736265011311E-4</c:v>
                </c:pt>
                <c:pt idx="31">
                  <c:v>3.1564297909582632E-4</c:v>
                </c:pt>
                <c:pt idx="32">
                  <c:v>4.4612661361117904E-4</c:v>
                </c:pt>
                <c:pt idx="33">
                  <c:v>3.9550257076670999E-4</c:v>
                </c:pt>
                <c:pt idx="34">
                  <c:v>3.6331116203677826E-4</c:v>
                </c:pt>
                <c:pt idx="35">
                  <c:v>5.5851100964827765E-4</c:v>
                </c:pt>
                <c:pt idx="36">
                  <c:v>3.7230081906180194E-4</c:v>
                </c:pt>
                <c:pt idx="37">
                  <c:v>6.5327453862485708E-4</c:v>
                </c:pt>
                <c:pt idx="38">
                  <c:v>7.9572430805140376E-4</c:v>
                </c:pt>
                <c:pt idx="39">
                  <c:v>7.3807092861624007E-4</c:v>
                </c:pt>
                <c:pt idx="40">
                  <c:v>8.2969381993339402E-4</c:v>
                </c:pt>
                <c:pt idx="41">
                  <c:v>6.7547790061468489E-4</c:v>
                </c:pt>
                <c:pt idx="42">
                  <c:v>9.1745147455453858E-4</c:v>
                </c:pt>
                <c:pt idx="43">
                  <c:v>1.0923524513037929E-3</c:v>
                </c:pt>
                <c:pt idx="44">
                  <c:v>1.0787832179782963E-3</c:v>
                </c:pt>
                <c:pt idx="45">
                  <c:v>1.1261758600892109E-3</c:v>
                </c:pt>
                <c:pt idx="46">
                  <c:v>1.3543963946687123E-3</c:v>
                </c:pt>
                <c:pt idx="47">
                  <c:v>1.5530964861192001E-3</c:v>
                </c:pt>
                <c:pt idx="48">
                  <c:v>1.4820051938163673E-3</c:v>
                </c:pt>
                <c:pt idx="49">
                  <c:v>1.9427663858872912E-3</c:v>
                </c:pt>
                <c:pt idx="50">
                  <c:v>1.8101158770901645E-3</c:v>
                </c:pt>
                <c:pt idx="51">
                  <c:v>2.2346198865968413E-3</c:v>
                </c:pt>
                <c:pt idx="52">
                  <c:v>2.4605259185460256E-3</c:v>
                </c:pt>
                <c:pt idx="53">
                  <c:v>2.4593543826578698E-3</c:v>
                </c:pt>
                <c:pt idx="54">
                  <c:v>2.7622352857851122E-3</c:v>
                </c:pt>
                <c:pt idx="55">
                  <c:v>3.8189991685573764E-3</c:v>
                </c:pt>
                <c:pt idx="56">
                  <c:v>3.2856561515621939E-3</c:v>
                </c:pt>
                <c:pt idx="57">
                  <c:v>3.8337011323915531E-3</c:v>
                </c:pt>
                <c:pt idx="58">
                  <c:v>4.688093233628815E-3</c:v>
                </c:pt>
                <c:pt idx="59">
                  <c:v>4.7096025431853736E-3</c:v>
                </c:pt>
                <c:pt idx="60">
                  <c:v>5.6638886641314024E-3</c:v>
                </c:pt>
                <c:pt idx="61">
                  <c:v>5.8635634269603946E-3</c:v>
                </c:pt>
                <c:pt idx="62">
                  <c:v>7.1053268592746587E-3</c:v>
                </c:pt>
                <c:pt idx="63">
                  <c:v>7.8225043149045149E-3</c:v>
                </c:pt>
                <c:pt idx="64">
                  <c:v>8.2124735583237705E-3</c:v>
                </c:pt>
                <c:pt idx="65">
                  <c:v>8.7854798223595282E-3</c:v>
                </c:pt>
                <c:pt idx="66">
                  <c:v>9.5255015579729947E-3</c:v>
                </c:pt>
                <c:pt idx="67">
                  <c:v>1.0533432492732068E-2</c:v>
                </c:pt>
                <c:pt idx="68">
                  <c:v>1.1976211634424772E-2</c:v>
                </c:pt>
                <c:pt idx="69">
                  <c:v>1.2647887323943662E-2</c:v>
                </c:pt>
                <c:pt idx="70">
                  <c:v>1.4578251744284985E-2</c:v>
                </c:pt>
                <c:pt idx="71">
                  <c:v>1.6149360812177115E-2</c:v>
                </c:pt>
                <c:pt idx="72">
                  <c:v>1.8255606381791811E-2</c:v>
                </c:pt>
                <c:pt idx="73">
                  <c:v>2.004666444455026E-2</c:v>
                </c:pt>
                <c:pt idx="74">
                  <c:v>2.1788566291184093E-2</c:v>
                </c:pt>
                <c:pt idx="75">
                  <c:v>2.550983899821109E-2</c:v>
                </c:pt>
                <c:pt idx="76">
                  <c:v>2.8009382453235566E-2</c:v>
                </c:pt>
                <c:pt idx="77">
                  <c:v>3.1077287481358015E-2</c:v>
                </c:pt>
                <c:pt idx="78">
                  <c:v>3.6052202283849921E-2</c:v>
                </c:pt>
                <c:pt idx="79">
                  <c:v>4.1617306206541332E-2</c:v>
                </c:pt>
                <c:pt idx="80">
                  <c:v>4.3325798411870398E-2</c:v>
                </c:pt>
                <c:pt idx="81">
                  <c:v>5.4403567447045706E-2</c:v>
                </c:pt>
                <c:pt idx="82">
                  <c:v>5.878066553315521E-2</c:v>
                </c:pt>
                <c:pt idx="83">
                  <c:v>6.9226186043047588E-2</c:v>
                </c:pt>
                <c:pt idx="84">
                  <c:v>7.7195636595270317E-2</c:v>
                </c:pt>
                <c:pt idx="85">
                  <c:v>9.0200445434298435E-2</c:v>
                </c:pt>
                <c:pt idx="86">
                  <c:v>0.10422236563105006</c:v>
                </c:pt>
                <c:pt idx="87">
                  <c:v>0.12472024415055952</c:v>
                </c:pt>
                <c:pt idx="88">
                  <c:v>0.13915107996988824</c:v>
                </c:pt>
                <c:pt idx="89">
                  <c:v>0.15630403209073934</c:v>
                </c:pt>
                <c:pt idx="90">
                  <c:v>0.18055674518201284</c:v>
                </c:pt>
                <c:pt idx="91">
                  <c:v>0.20029784065524944</c:v>
                </c:pt>
                <c:pt idx="92">
                  <c:v>0.23045379989065062</c:v>
                </c:pt>
                <c:pt idx="93">
                  <c:v>0.25918623409213121</c:v>
                </c:pt>
                <c:pt idx="94">
                  <c:v>0.28897429738169589</c:v>
                </c:pt>
                <c:pt idx="95">
                  <c:v>0.31676819493427383</c:v>
                </c:pt>
                <c:pt idx="96">
                  <c:v>0.33995381062355656</c:v>
                </c:pt>
                <c:pt idx="97">
                  <c:v>0.37906137184115524</c:v>
                </c:pt>
                <c:pt idx="98">
                  <c:v>0.37926829268292683</c:v>
                </c:pt>
                <c:pt idx="99">
                  <c:v>0.46875</c:v>
                </c:pt>
                <c:pt idx="100">
                  <c:v>0.45882352941176469</c:v>
                </c:pt>
                <c:pt idx="101">
                  <c:v>0.40952380952380951</c:v>
                </c:pt>
                <c:pt idx="102">
                  <c:v>0.36249999999999999</c:v>
                </c:pt>
                <c:pt idx="103">
                  <c:v>0.48076923076923078</c:v>
                </c:pt>
                <c:pt idx="104">
                  <c:v>0.33333333333333331</c:v>
                </c:pt>
                <c:pt idx="105">
                  <c:v>0.36</c:v>
                </c:pt>
              </c:numCache>
            </c:numRef>
          </c:yVal>
          <c:smooth val="0"/>
          <c:extLst>
            <c:ext xmlns:c16="http://schemas.microsoft.com/office/drawing/2014/chart" uri="{C3380CC4-5D6E-409C-BE32-E72D297353CC}">
              <c16:uniqueId val="{00000002-C6FF-42DE-A758-A7B055087339}"/>
            </c:ext>
          </c:extLst>
        </c:ser>
        <c:dLbls>
          <c:showLegendKey val="0"/>
          <c:showVal val="0"/>
          <c:showCatName val="0"/>
          <c:showSerName val="0"/>
          <c:showPercent val="0"/>
          <c:showBubbleSize val="0"/>
        </c:dLbls>
        <c:axId val="670638144"/>
        <c:axId val="670642080"/>
      </c:scatterChart>
      <c:valAx>
        <c:axId val="670638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642080"/>
        <c:crossesAt val="1"/>
        <c:crossBetween val="midCat"/>
      </c:valAx>
      <c:valAx>
        <c:axId val="670642080"/>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mortality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638144"/>
        <c:crosses val="autoZero"/>
        <c:crossBetween val="midCat"/>
      </c:valAx>
      <c:spPr>
        <a:noFill/>
        <a:ln>
          <a:noFill/>
        </a:ln>
        <a:effectLst/>
      </c:spPr>
    </c:plotArea>
    <c:legend>
      <c:legendPos val="r"/>
      <c:layout>
        <c:manualLayout>
          <c:xMode val="edge"/>
          <c:yMode val="edge"/>
          <c:x val="0.76181911636045496"/>
          <c:y val="0.50520778652668419"/>
          <c:w val="0.16040310586176729"/>
          <c:h val="0.156251093613298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45603674540683"/>
          <c:y val="5.0925925925925923E-2"/>
          <c:w val="0.82621062992125982"/>
          <c:h val="0.8416746864975212"/>
        </c:manualLayout>
      </c:layout>
      <c:scatterChart>
        <c:scatterStyle val="lineMarker"/>
        <c:varyColors val="0"/>
        <c:ser>
          <c:idx val="0"/>
          <c:order val="0"/>
          <c:tx>
            <c:v>Estonia</c:v>
          </c:tx>
          <c:spPr>
            <a:ln w="19050" cap="rnd">
              <a:solidFill>
                <a:schemeClr val="accent1"/>
              </a:solidFill>
              <a:round/>
            </a:ln>
            <a:effectLst/>
          </c:spPr>
          <c:marker>
            <c:symbol val="none"/>
          </c:marker>
          <c:xVal>
            <c:numRef>
              <c:f>'Estonian data_solved'!$A$15:$A$65</c:f>
              <c:numCache>
                <c:formatCode>General</c:formatCode>
                <c:ptCount val="5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numCache>
            </c:numRef>
          </c:xVal>
          <c:yVal>
            <c:numRef>
              <c:f>'Estonian data_solved'!$L$15:$L$65</c:f>
              <c:numCache>
                <c:formatCode>General</c:formatCode>
                <c:ptCount val="51"/>
                <c:pt idx="3">
                  <c:v>7.5448921080428549E-5</c:v>
                </c:pt>
                <c:pt idx="4">
                  <c:v>7.6534517067197309E-5</c:v>
                </c:pt>
                <c:pt idx="5">
                  <c:v>4.8575129533678756E-4</c:v>
                </c:pt>
                <c:pt idx="6">
                  <c:v>1.7959183673469388E-3</c:v>
                </c:pt>
                <c:pt idx="7">
                  <c:v>2.5684931506849314E-3</c:v>
                </c:pt>
                <c:pt idx="8">
                  <c:v>6.4792998990238979E-3</c:v>
                </c:pt>
                <c:pt idx="9">
                  <c:v>1.0603448275862069E-2</c:v>
                </c:pt>
                <c:pt idx="10">
                  <c:v>1.4175708785439271E-2</c:v>
                </c:pt>
                <c:pt idx="11">
                  <c:v>1.6686036858708286E-2</c:v>
                </c:pt>
                <c:pt idx="12">
                  <c:v>2.1762452107279694E-2</c:v>
                </c:pt>
                <c:pt idx="13">
                  <c:v>2.6981450252951095E-2</c:v>
                </c:pt>
                <c:pt idx="14">
                  <c:v>3.31729367162438E-2</c:v>
                </c:pt>
                <c:pt idx="15">
                  <c:v>3.7325149871538683E-2</c:v>
                </c:pt>
                <c:pt idx="16">
                  <c:v>4.2483254775489955E-2</c:v>
                </c:pt>
                <c:pt idx="17">
                  <c:v>5.2499387405047782E-2</c:v>
                </c:pt>
                <c:pt idx="18">
                  <c:v>5.4544451797926316E-2</c:v>
                </c:pt>
                <c:pt idx="19">
                  <c:v>5.6963339910686465E-2</c:v>
                </c:pt>
                <c:pt idx="20">
                  <c:v>5.6553695385871787E-2</c:v>
                </c:pt>
                <c:pt idx="21">
                  <c:v>5.5452100144837577E-2</c:v>
                </c:pt>
                <c:pt idx="22">
                  <c:v>4.9994601015009181E-2</c:v>
                </c:pt>
                <c:pt idx="23">
                  <c:v>4.8014674147604658E-2</c:v>
                </c:pt>
                <c:pt idx="24">
                  <c:v>4.4198602583103958E-2</c:v>
                </c:pt>
                <c:pt idx="25">
                  <c:v>3.8763863465058682E-2</c:v>
                </c:pt>
                <c:pt idx="26">
                  <c:v>3.4243558687513762E-2</c:v>
                </c:pt>
                <c:pt idx="27">
                  <c:v>3.0756207674943567E-2</c:v>
                </c:pt>
                <c:pt idx="28">
                  <c:v>2.4712254570074477E-2</c:v>
                </c:pt>
                <c:pt idx="29">
                  <c:v>1.9025787965616044E-2</c:v>
                </c:pt>
                <c:pt idx="30">
                  <c:v>1.4978684180205093E-2</c:v>
                </c:pt>
                <c:pt idx="31">
                  <c:v>1.160541586073501E-2</c:v>
                </c:pt>
                <c:pt idx="32">
                  <c:v>6.5261044176706823E-3</c:v>
                </c:pt>
                <c:pt idx="33">
                  <c:v>3.8596889544783744E-3</c:v>
                </c:pt>
                <c:pt idx="34">
                  <c:v>2.5064052578812521E-3</c:v>
                </c:pt>
                <c:pt idx="35">
                  <c:v>1.4818192180553972E-3</c:v>
                </c:pt>
                <c:pt idx="36">
                  <c:v>6.0686306962374494E-4</c:v>
                </c:pt>
                <c:pt idx="37">
                  <c:v>4.329004329004329E-4</c:v>
                </c:pt>
                <c:pt idx="38">
                  <c:v>1.0857763300760044E-4</c:v>
                </c:pt>
                <c:pt idx="39">
                  <c:v>5.5518543193426606E-5</c:v>
                </c:pt>
                <c:pt idx="40">
                  <c:v>1.7478443253320905E-4</c:v>
                </c:pt>
                <c:pt idx="41">
                  <c:v>6.005284650492433E-5</c:v>
                </c:pt>
              </c:numCache>
            </c:numRef>
          </c:yVal>
          <c:smooth val="0"/>
          <c:extLst>
            <c:ext xmlns:c16="http://schemas.microsoft.com/office/drawing/2014/chart" uri="{C3380CC4-5D6E-409C-BE32-E72D297353CC}">
              <c16:uniqueId val="{00000000-C00F-468D-9714-62E6ED895168}"/>
            </c:ext>
          </c:extLst>
        </c:ser>
        <c:ser>
          <c:idx val="1"/>
          <c:order val="1"/>
          <c:tx>
            <c:v>Czechia</c:v>
          </c:tx>
          <c:spPr>
            <a:ln w="19050" cap="rnd">
              <a:solidFill>
                <a:schemeClr val="accent2"/>
              </a:solidFill>
              <a:round/>
            </a:ln>
            <a:effectLst/>
          </c:spPr>
          <c:marker>
            <c:symbol val="none"/>
          </c:marker>
          <c:xVal>
            <c:numRef>
              <c:f>'Czech data 2019'!$A$21:$A$57</c:f>
              <c:numCache>
                <c:formatCode>General</c:formatCode>
                <c:ptCount val="37"/>
                <c:pt idx="0">
                  <c:v>14</c:v>
                </c:pt>
                <c:pt idx="1">
                  <c:v>15</c:v>
                </c:pt>
                <c:pt idx="2">
                  <c:v>16</c:v>
                </c:pt>
                <c:pt idx="3">
                  <c:v>17</c:v>
                </c:pt>
                <c:pt idx="4">
                  <c:v>18</c:v>
                </c:pt>
                <c:pt idx="5">
                  <c:v>19</c:v>
                </c:pt>
                <c:pt idx="6">
                  <c:v>20</c:v>
                </c:pt>
                <c:pt idx="7">
                  <c:v>21</c:v>
                </c:pt>
                <c:pt idx="8">
                  <c:v>22</c:v>
                </c:pt>
                <c:pt idx="9">
                  <c:v>23</c:v>
                </c:pt>
                <c:pt idx="10">
                  <c:v>24</c:v>
                </c:pt>
                <c:pt idx="11">
                  <c:v>25</c:v>
                </c:pt>
                <c:pt idx="12">
                  <c:v>26</c:v>
                </c:pt>
                <c:pt idx="13">
                  <c:v>27</c:v>
                </c:pt>
                <c:pt idx="14">
                  <c:v>28</c:v>
                </c:pt>
                <c:pt idx="15">
                  <c:v>29</c:v>
                </c:pt>
                <c:pt idx="16">
                  <c:v>30</c:v>
                </c:pt>
                <c:pt idx="17">
                  <c:v>31</c:v>
                </c:pt>
                <c:pt idx="18">
                  <c:v>32</c:v>
                </c:pt>
                <c:pt idx="19">
                  <c:v>33</c:v>
                </c:pt>
                <c:pt idx="20">
                  <c:v>34</c:v>
                </c:pt>
                <c:pt idx="21">
                  <c:v>35</c:v>
                </c:pt>
                <c:pt idx="22">
                  <c:v>36</c:v>
                </c:pt>
                <c:pt idx="23">
                  <c:v>37</c:v>
                </c:pt>
                <c:pt idx="24">
                  <c:v>38</c:v>
                </c:pt>
                <c:pt idx="25">
                  <c:v>39</c:v>
                </c:pt>
                <c:pt idx="26">
                  <c:v>40</c:v>
                </c:pt>
                <c:pt idx="27">
                  <c:v>41</c:v>
                </c:pt>
                <c:pt idx="28">
                  <c:v>42</c:v>
                </c:pt>
                <c:pt idx="29">
                  <c:v>43</c:v>
                </c:pt>
                <c:pt idx="30">
                  <c:v>44</c:v>
                </c:pt>
                <c:pt idx="31">
                  <c:v>45</c:v>
                </c:pt>
                <c:pt idx="32">
                  <c:v>46</c:v>
                </c:pt>
                <c:pt idx="33">
                  <c:v>47</c:v>
                </c:pt>
                <c:pt idx="34">
                  <c:v>48</c:v>
                </c:pt>
                <c:pt idx="35">
                  <c:v>49</c:v>
                </c:pt>
                <c:pt idx="36">
                  <c:v>50</c:v>
                </c:pt>
              </c:numCache>
            </c:numRef>
          </c:xVal>
          <c:yVal>
            <c:numRef>
              <c:f>'Czech data 2019'!$W$21:$W$57</c:f>
              <c:numCache>
                <c:formatCode>General</c:formatCode>
                <c:ptCount val="37"/>
                <c:pt idx="0">
                  <c:v>2.4389748175850085E-4</c:v>
                </c:pt>
                <c:pt idx="1">
                  <c:v>7.0033955857385396E-4</c:v>
                </c:pt>
                <c:pt idx="2">
                  <c:v>1.7591868647380765E-3</c:v>
                </c:pt>
                <c:pt idx="3">
                  <c:v>3.7685414430008108E-3</c:v>
                </c:pt>
                <c:pt idx="4">
                  <c:v>7.1492993686618714E-3</c:v>
                </c:pt>
                <c:pt idx="5">
                  <c:v>1.0940435407227318E-2</c:v>
                </c:pt>
                <c:pt idx="6">
                  <c:v>1.6082546806591425E-2</c:v>
                </c:pt>
                <c:pt idx="7">
                  <c:v>1.9439195499663345E-2</c:v>
                </c:pt>
                <c:pt idx="8">
                  <c:v>2.3617140155585165E-2</c:v>
                </c:pt>
                <c:pt idx="9">
                  <c:v>2.7048891285859487E-2</c:v>
                </c:pt>
                <c:pt idx="10">
                  <c:v>3.3277362234773317E-2</c:v>
                </c:pt>
                <c:pt idx="11">
                  <c:v>4.1944449180719191E-2</c:v>
                </c:pt>
                <c:pt idx="12">
                  <c:v>4.7210231558001831E-2</c:v>
                </c:pt>
                <c:pt idx="13">
                  <c:v>5.2533820388199239E-2</c:v>
                </c:pt>
                <c:pt idx="14">
                  <c:v>5.8841005986600713E-2</c:v>
                </c:pt>
                <c:pt idx="15">
                  <c:v>6.0912133767823173E-2</c:v>
                </c:pt>
                <c:pt idx="16">
                  <c:v>6.1336079364158497E-2</c:v>
                </c:pt>
                <c:pt idx="17">
                  <c:v>5.8652204479260825E-2</c:v>
                </c:pt>
                <c:pt idx="18">
                  <c:v>5.5348482449954668E-2</c:v>
                </c:pt>
                <c:pt idx="19">
                  <c:v>5.0652579241765069E-2</c:v>
                </c:pt>
                <c:pt idx="20">
                  <c:v>4.3904756581521438E-2</c:v>
                </c:pt>
                <c:pt idx="21">
                  <c:v>3.8816515170555302E-2</c:v>
                </c:pt>
                <c:pt idx="22">
                  <c:v>3.1907559085518879E-2</c:v>
                </c:pt>
                <c:pt idx="23">
                  <c:v>2.5368827916598616E-2</c:v>
                </c:pt>
                <c:pt idx="24">
                  <c:v>1.9322838613848255E-2</c:v>
                </c:pt>
                <c:pt idx="25">
                  <c:v>1.5671706050951497E-2</c:v>
                </c:pt>
                <c:pt idx="26">
                  <c:v>1.0232890445845194E-2</c:v>
                </c:pt>
                <c:pt idx="27">
                  <c:v>6.2594285456960804E-3</c:v>
                </c:pt>
                <c:pt idx="28">
                  <c:v>4.0345757615952603E-3</c:v>
                </c:pt>
                <c:pt idx="29">
                  <c:v>2.2604124982425022E-3</c:v>
                </c:pt>
                <c:pt idx="30">
                  <c:v>1.3137657011022814E-3</c:v>
                </c:pt>
                <c:pt idx="31">
                  <c:v>7.7286578633573293E-4</c:v>
                </c:pt>
                <c:pt idx="32">
                  <c:v>4.4347492568798543E-4</c:v>
                </c:pt>
                <c:pt idx="33">
                  <c:v>1.6825211932958002E-4</c:v>
                </c:pt>
                <c:pt idx="34">
                  <c:v>1.903492909488912E-4</c:v>
                </c:pt>
                <c:pt idx="35">
                  <c:v>9.9265435775263048E-5</c:v>
                </c:pt>
                <c:pt idx="36">
                  <c:v>7.4185076929924774E-5</c:v>
                </c:pt>
              </c:numCache>
            </c:numRef>
          </c:yVal>
          <c:smooth val="0"/>
          <c:extLst>
            <c:ext xmlns:c16="http://schemas.microsoft.com/office/drawing/2014/chart" uri="{C3380CC4-5D6E-409C-BE32-E72D297353CC}">
              <c16:uniqueId val="{00000002-C00F-468D-9714-62E6ED895168}"/>
            </c:ext>
          </c:extLst>
        </c:ser>
        <c:ser>
          <c:idx val="2"/>
          <c:order val="2"/>
          <c:tx>
            <c:v>France</c:v>
          </c:tx>
          <c:spPr>
            <a:ln w="19050" cap="rnd">
              <a:solidFill>
                <a:schemeClr val="accent3"/>
              </a:solidFill>
              <a:round/>
            </a:ln>
            <a:effectLst/>
          </c:spPr>
          <c:marker>
            <c:symbol val="none"/>
          </c:marker>
          <c:xVal>
            <c:numRef>
              <c:f>'French data'!$A$19:$A$54</c:f>
              <c:numCache>
                <c:formatCode>General</c:formatCode>
                <c:ptCount val="36"/>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numCache>
            </c:numRef>
          </c:xVal>
          <c:yVal>
            <c:numRef>
              <c:f>'French data'!$G$19:$G$54</c:f>
              <c:numCache>
                <c:formatCode>General</c:formatCode>
                <c:ptCount val="36"/>
                <c:pt idx="0">
                  <c:v>2.5000000000000001E-4</c:v>
                </c:pt>
                <c:pt idx="1">
                  <c:v>6.4999999999999997E-4</c:v>
                </c:pt>
                <c:pt idx="2">
                  <c:v>1.5E-3</c:v>
                </c:pt>
                <c:pt idx="3">
                  <c:v>2.7000000000000001E-3</c:v>
                </c:pt>
                <c:pt idx="4">
                  <c:v>5.6499999999999996E-3</c:v>
                </c:pt>
                <c:pt idx="5">
                  <c:v>9.1999999999999998E-3</c:v>
                </c:pt>
                <c:pt idx="6">
                  <c:v>1.35E-2</c:v>
                </c:pt>
                <c:pt idx="7">
                  <c:v>1.8200000000000001E-2</c:v>
                </c:pt>
                <c:pt idx="8">
                  <c:v>2.3900000000000001E-2</c:v>
                </c:pt>
                <c:pt idx="9">
                  <c:v>2.9850000000000002E-2</c:v>
                </c:pt>
                <c:pt idx="10">
                  <c:v>3.755E-2</c:v>
                </c:pt>
                <c:pt idx="11">
                  <c:v>4.5699999999999998E-2</c:v>
                </c:pt>
                <c:pt idx="12">
                  <c:v>5.28E-2</c:v>
                </c:pt>
                <c:pt idx="13">
                  <c:v>5.9049999999999998E-2</c:v>
                </c:pt>
                <c:pt idx="14">
                  <c:v>6.3950000000000007E-2</c:v>
                </c:pt>
                <c:pt idx="15">
                  <c:v>6.6850000000000007E-2</c:v>
                </c:pt>
                <c:pt idx="16">
                  <c:v>6.6600000000000006E-2</c:v>
                </c:pt>
                <c:pt idx="17">
                  <c:v>6.5699999999999995E-2</c:v>
                </c:pt>
                <c:pt idx="18">
                  <c:v>5.9549999999999999E-2</c:v>
                </c:pt>
                <c:pt idx="19">
                  <c:v>5.3249999999999999E-2</c:v>
                </c:pt>
                <c:pt idx="20">
                  <c:v>4.7699999999999999E-2</c:v>
                </c:pt>
                <c:pt idx="21">
                  <c:v>4.2000000000000003E-2</c:v>
                </c:pt>
                <c:pt idx="22">
                  <c:v>3.4549999999999997E-2</c:v>
                </c:pt>
                <c:pt idx="23">
                  <c:v>2.76E-2</c:v>
                </c:pt>
                <c:pt idx="24">
                  <c:v>2.18E-2</c:v>
                </c:pt>
                <c:pt idx="25">
                  <c:v>1.7100000000000001E-2</c:v>
                </c:pt>
                <c:pt idx="26">
                  <c:v>1.24E-2</c:v>
                </c:pt>
                <c:pt idx="27">
                  <c:v>8.8500000000000002E-3</c:v>
                </c:pt>
                <c:pt idx="28">
                  <c:v>5.45E-3</c:v>
                </c:pt>
                <c:pt idx="29">
                  <c:v>3.2000000000000002E-3</c:v>
                </c:pt>
                <c:pt idx="30">
                  <c:v>1.75E-3</c:v>
                </c:pt>
                <c:pt idx="31">
                  <c:v>8.0000000000000004E-4</c:v>
                </c:pt>
                <c:pt idx="32">
                  <c:v>4.4999999999999999E-4</c:v>
                </c:pt>
                <c:pt idx="33">
                  <c:v>2.9999999999999997E-4</c:v>
                </c:pt>
                <c:pt idx="34">
                  <c:v>1.4999999999999999E-4</c:v>
                </c:pt>
                <c:pt idx="35">
                  <c:v>1E-4</c:v>
                </c:pt>
              </c:numCache>
            </c:numRef>
          </c:yVal>
          <c:smooth val="0"/>
          <c:extLst>
            <c:ext xmlns:c16="http://schemas.microsoft.com/office/drawing/2014/chart" uri="{C3380CC4-5D6E-409C-BE32-E72D297353CC}">
              <c16:uniqueId val="{00000001-DF17-4499-8F4B-FDC2330C457F}"/>
            </c:ext>
          </c:extLst>
        </c:ser>
        <c:dLbls>
          <c:showLegendKey val="0"/>
          <c:showVal val="0"/>
          <c:showCatName val="0"/>
          <c:showSerName val="0"/>
          <c:showPercent val="0"/>
          <c:showBubbleSize val="0"/>
        </c:dLbls>
        <c:axId val="523425736"/>
        <c:axId val="523426064"/>
      </c:scatterChart>
      <c:valAx>
        <c:axId val="523425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426064"/>
        <c:crosses val="autoZero"/>
        <c:crossBetween val="midCat"/>
      </c:valAx>
      <c:valAx>
        <c:axId val="523426064"/>
        <c:scaling>
          <c:orientation val="minMax"/>
          <c:max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fertility</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425736"/>
        <c:crosses val="autoZero"/>
        <c:crossBetween val="midCat"/>
      </c:valAx>
      <c:spPr>
        <a:noFill/>
        <a:ln>
          <a:noFill/>
        </a:ln>
        <a:effectLst/>
      </c:spPr>
    </c:plotArea>
    <c:legend>
      <c:legendPos val="r"/>
      <c:layout>
        <c:manualLayout>
          <c:xMode val="edge"/>
          <c:yMode val="edge"/>
          <c:x val="0.76181911636045496"/>
          <c:y val="0.4635411198600175"/>
          <c:w val="0.16040310586176729"/>
          <c:h val="0.231960386394999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24</xdr:col>
      <xdr:colOff>200025</xdr:colOff>
      <xdr:row>49</xdr:row>
      <xdr:rowOff>123825</xdr:rowOff>
    </xdr:from>
    <xdr:to>
      <xdr:col>28</xdr:col>
      <xdr:colOff>514350</xdr:colOff>
      <xdr:row>61</xdr:row>
      <xdr:rowOff>104775</xdr:rowOff>
    </xdr:to>
    <xdr:graphicFrame macro="">
      <xdr:nvGraphicFramePr>
        <xdr:cNvPr id="60424" name="Graf 3">
          <a:extLst>
            <a:ext uri="{FF2B5EF4-FFF2-40B4-BE49-F238E27FC236}">
              <a16:creationId xmlns:a16="http://schemas.microsoft.com/office/drawing/2014/main" id="{F0CE8B21-83D7-41F5-83FA-35689372D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49</xdr:row>
      <xdr:rowOff>114299</xdr:rowOff>
    </xdr:from>
    <xdr:to>
      <xdr:col>22</xdr:col>
      <xdr:colOff>352425</xdr:colOff>
      <xdr:row>66</xdr:row>
      <xdr:rowOff>9523</xdr:rowOff>
    </xdr:to>
    <xdr:graphicFrame macro="">
      <xdr:nvGraphicFramePr>
        <xdr:cNvPr id="2" name="Graf 1">
          <a:extLst>
            <a:ext uri="{FF2B5EF4-FFF2-40B4-BE49-F238E27FC236}">
              <a16:creationId xmlns:a16="http://schemas.microsoft.com/office/drawing/2014/main" id="{4E213703-DAB3-4CFF-9E20-614752A9CE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314325</xdr:colOff>
      <xdr:row>32</xdr:row>
      <xdr:rowOff>85725</xdr:rowOff>
    </xdr:from>
    <xdr:to>
      <xdr:col>9</xdr:col>
      <xdr:colOff>333376</xdr:colOff>
      <xdr:row>49</xdr:row>
      <xdr:rowOff>114300</xdr:rowOff>
    </xdr:to>
    <xdr:graphicFrame macro="">
      <xdr:nvGraphicFramePr>
        <xdr:cNvPr id="6" name="Graf 5">
          <a:extLst>
            <a:ext uri="{FF2B5EF4-FFF2-40B4-BE49-F238E27FC236}">
              <a16:creationId xmlns:a16="http://schemas.microsoft.com/office/drawing/2014/main" id="{99FCEF1B-CAEA-417B-B87E-80725E29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333375</xdr:colOff>
      <xdr:row>50</xdr:row>
      <xdr:rowOff>28575</xdr:rowOff>
    </xdr:from>
    <xdr:to>
      <xdr:col>10</xdr:col>
      <xdr:colOff>352425</xdr:colOff>
      <xdr:row>72</xdr:row>
      <xdr:rowOff>9524</xdr:rowOff>
    </xdr:to>
    <xdr:graphicFrame macro="">
      <xdr:nvGraphicFramePr>
        <xdr:cNvPr id="3" name="Graf 5">
          <a:extLst>
            <a:ext uri="{FF2B5EF4-FFF2-40B4-BE49-F238E27FC236}">
              <a16:creationId xmlns:a16="http://schemas.microsoft.com/office/drawing/2014/main" id="{B5896CB5-073B-4EC3-859C-879F9AAC4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66</xdr:row>
      <xdr:rowOff>147637</xdr:rowOff>
    </xdr:from>
    <xdr:to>
      <xdr:col>24</xdr:col>
      <xdr:colOff>385762</xdr:colOff>
      <xdr:row>83</xdr:row>
      <xdr:rowOff>138112</xdr:rowOff>
    </xdr:to>
    <xdr:graphicFrame macro="">
      <xdr:nvGraphicFramePr>
        <xdr:cNvPr id="5" name="Chart 4">
          <a:extLst>
            <a:ext uri="{FF2B5EF4-FFF2-40B4-BE49-F238E27FC236}">
              <a16:creationId xmlns:a16="http://schemas.microsoft.com/office/drawing/2014/main" id="{3DBA09BE-C6D1-16CE-FD2C-104C3780B3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476250</xdr:colOff>
      <xdr:row>9</xdr:row>
      <xdr:rowOff>19050</xdr:rowOff>
    </xdr:from>
    <xdr:to>
      <xdr:col>28</xdr:col>
      <xdr:colOff>477682</xdr:colOff>
      <xdr:row>15</xdr:row>
      <xdr:rowOff>133502</xdr:rowOff>
    </xdr:to>
    <xdr:pic>
      <xdr:nvPicPr>
        <xdr:cNvPr id="2" name="Picture 1">
          <a:extLst>
            <a:ext uri="{FF2B5EF4-FFF2-40B4-BE49-F238E27FC236}">
              <a16:creationId xmlns:a16="http://schemas.microsoft.com/office/drawing/2014/main" id="{15ADEE73-E69A-FF44-317E-1D9039E06CEE}"/>
            </a:ext>
          </a:extLst>
        </xdr:cNvPr>
        <xdr:cNvPicPr>
          <a:picLocks noChangeAspect="1"/>
        </xdr:cNvPicPr>
      </xdr:nvPicPr>
      <xdr:blipFill>
        <a:blip xmlns:r="http://schemas.openxmlformats.org/officeDocument/2006/relationships" r:embed="rId1"/>
        <a:stretch>
          <a:fillRect/>
        </a:stretch>
      </xdr:blipFill>
      <xdr:spPr>
        <a:xfrm>
          <a:off x="7153275" y="2133600"/>
          <a:ext cx="10259857" cy="10860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28</xdr:row>
      <xdr:rowOff>19050</xdr:rowOff>
    </xdr:from>
    <xdr:to>
      <xdr:col>11</xdr:col>
      <xdr:colOff>381000</xdr:colOff>
      <xdr:row>47</xdr:row>
      <xdr:rowOff>66675</xdr:rowOff>
    </xdr:to>
    <xdr:graphicFrame macro="">
      <xdr:nvGraphicFramePr>
        <xdr:cNvPr id="2" name="Chart 1">
          <a:extLst>
            <a:ext uri="{FF2B5EF4-FFF2-40B4-BE49-F238E27FC236}">
              <a16:creationId xmlns:a16="http://schemas.microsoft.com/office/drawing/2014/main" id="{8A698DF8-3A2D-552B-27DD-A2D609DAFB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57150</xdr:colOff>
      <xdr:row>117</xdr:row>
      <xdr:rowOff>114300</xdr:rowOff>
    </xdr:from>
    <xdr:to>
      <xdr:col>53</xdr:col>
      <xdr:colOff>28575</xdr:colOff>
      <xdr:row>146</xdr:row>
      <xdr:rowOff>85725</xdr:rowOff>
    </xdr:to>
    <xdr:graphicFrame macro="">
      <xdr:nvGraphicFramePr>
        <xdr:cNvPr id="265246" name="Graf 1">
          <a:extLst>
            <a:ext uri="{FF2B5EF4-FFF2-40B4-BE49-F238E27FC236}">
              <a16:creationId xmlns:a16="http://schemas.microsoft.com/office/drawing/2014/main" id="{E600A7F2-0D60-404D-8623-18ED918E2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352425</xdr:colOff>
      <xdr:row>155</xdr:row>
      <xdr:rowOff>57150</xdr:rowOff>
    </xdr:from>
    <xdr:to>
      <xdr:col>40</xdr:col>
      <xdr:colOff>85725</xdr:colOff>
      <xdr:row>176</xdr:row>
      <xdr:rowOff>38100</xdr:rowOff>
    </xdr:to>
    <xdr:graphicFrame macro="">
      <xdr:nvGraphicFramePr>
        <xdr:cNvPr id="2" name="Graf 2">
          <a:extLst>
            <a:ext uri="{FF2B5EF4-FFF2-40B4-BE49-F238E27FC236}">
              <a16:creationId xmlns:a16="http://schemas.microsoft.com/office/drawing/2014/main" id="{C9E4F9D3-EB88-418E-8F71-B6EF7B28F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44</xdr:col>
      <xdr:colOff>409574</xdr:colOff>
      <xdr:row>29</xdr:row>
      <xdr:rowOff>95249</xdr:rowOff>
    </xdr:from>
    <xdr:to>
      <xdr:col>52</xdr:col>
      <xdr:colOff>380999</xdr:colOff>
      <xdr:row>51</xdr:row>
      <xdr:rowOff>133350</xdr:rowOff>
    </xdr:to>
    <xdr:graphicFrame macro="">
      <xdr:nvGraphicFramePr>
        <xdr:cNvPr id="2" name="Chart 1">
          <a:extLst>
            <a:ext uri="{FF2B5EF4-FFF2-40B4-BE49-F238E27FC236}">
              <a16:creationId xmlns:a16="http://schemas.microsoft.com/office/drawing/2014/main" id="{7A0C3F80-48E5-43ED-8858-6C36FCE9F9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29</xdr:col>
      <xdr:colOff>409574</xdr:colOff>
      <xdr:row>29</xdr:row>
      <xdr:rowOff>95249</xdr:rowOff>
    </xdr:from>
    <xdr:to>
      <xdr:col>37</xdr:col>
      <xdr:colOff>380999</xdr:colOff>
      <xdr:row>51</xdr:row>
      <xdr:rowOff>133350</xdr:rowOff>
    </xdr:to>
    <xdr:graphicFrame macro="">
      <xdr:nvGraphicFramePr>
        <xdr:cNvPr id="2" name="Chart 1">
          <a:extLst>
            <a:ext uri="{FF2B5EF4-FFF2-40B4-BE49-F238E27FC236}">
              <a16:creationId xmlns:a16="http://schemas.microsoft.com/office/drawing/2014/main" id="{62AEFC9F-8090-4600-AEC5-08644FA34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180975</xdr:colOff>
      <xdr:row>5</xdr:row>
      <xdr:rowOff>161924</xdr:rowOff>
    </xdr:from>
    <xdr:to>
      <xdr:col>21</xdr:col>
      <xdr:colOff>485775</xdr:colOff>
      <xdr:row>23</xdr:row>
      <xdr:rowOff>9525</xdr:rowOff>
    </xdr:to>
    <xdr:graphicFrame macro="">
      <xdr:nvGraphicFramePr>
        <xdr:cNvPr id="2" name="Chart 1">
          <a:extLst>
            <a:ext uri="{FF2B5EF4-FFF2-40B4-BE49-F238E27FC236}">
              <a16:creationId xmlns:a16="http://schemas.microsoft.com/office/drawing/2014/main" id="{352FF28C-0D7D-489F-91EE-280FAB322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180975</xdr:colOff>
      <xdr:row>23</xdr:row>
      <xdr:rowOff>57150</xdr:rowOff>
    </xdr:from>
    <xdr:to>
      <xdr:col>21</xdr:col>
      <xdr:colOff>485775</xdr:colOff>
      <xdr:row>40</xdr:row>
      <xdr:rowOff>76200</xdr:rowOff>
    </xdr:to>
    <xdr:graphicFrame macro="">
      <xdr:nvGraphicFramePr>
        <xdr:cNvPr id="3" name="Chart 2">
          <a:extLst>
            <a:ext uri="{FF2B5EF4-FFF2-40B4-BE49-F238E27FC236}">
              <a16:creationId xmlns:a16="http://schemas.microsoft.com/office/drawing/2014/main" id="{993CDB74-9EB4-4316-8DA1-C4CFBA9AD2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vdb.czso.cz/vdbvo2/faces/cs/index.jsf?page=vystup-objekt&amp;z=T&amp;f=TABULKA&amp;skupId=2462&amp;katalog=32592&amp;pvo=DEMD003-CR&amp;&amp;c=v3~8__RP2023&amp;str=v138&amp;kodjaz=203"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C112"/>
  <sheetViews>
    <sheetView zoomScaleNormal="100" workbookViewId="0">
      <pane xSplit="1" ySplit="6" topLeftCell="B7" activePane="bottomRight" state="frozen"/>
      <selection pane="topRight" activeCell="B1" sqref="B1"/>
      <selection pane="bottomLeft" activeCell="A5" sqref="A5"/>
      <selection pane="bottomRight" activeCell="B7" sqref="B7"/>
    </sheetView>
  </sheetViews>
  <sheetFormatPr defaultRowHeight="12.75"/>
  <cols>
    <col min="1" max="1" width="11.28515625" customWidth="1"/>
    <col min="11" max="12" width="10.85546875" style="28" customWidth="1"/>
    <col min="13" max="14" width="9.140625" style="15"/>
    <col min="15" max="15" width="9.140625" style="30"/>
    <col min="16" max="17" width="9.42578125" style="30" customWidth="1"/>
    <col min="18" max="19" width="9.140625" style="30"/>
    <col min="20" max="22" width="9.140625" style="1"/>
    <col min="23" max="23" width="9.140625" style="15"/>
    <col min="24" max="24" width="9.140625" style="30"/>
    <col min="25" max="29" width="9.140625" style="15"/>
  </cols>
  <sheetData>
    <row r="1" spans="1:29">
      <c r="A1" t="s">
        <v>33</v>
      </c>
      <c r="T1" s="1" t="s">
        <v>34</v>
      </c>
    </row>
    <row r="2" spans="1:29">
      <c r="A2" t="s">
        <v>35</v>
      </c>
      <c r="T2" s="1" t="s">
        <v>168</v>
      </c>
    </row>
    <row r="3" spans="1:29">
      <c r="A3" t="s">
        <v>36</v>
      </c>
      <c r="K3" s="28" t="s">
        <v>228</v>
      </c>
      <c r="L3" s="15"/>
      <c r="O3" s="30" t="s">
        <v>230</v>
      </c>
      <c r="T3" s="1" t="s">
        <v>38</v>
      </c>
      <c r="W3" s="15" t="s">
        <v>37</v>
      </c>
    </row>
    <row r="4" spans="1:29">
      <c r="A4" s="1" t="s">
        <v>39</v>
      </c>
      <c r="B4" t="s">
        <v>223</v>
      </c>
      <c r="C4" t="s">
        <v>222</v>
      </c>
      <c r="D4" t="s">
        <v>40</v>
      </c>
      <c r="E4" s="1" t="s">
        <v>41</v>
      </c>
      <c r="F4" s="1" t="s">
        <v>42</v>
      </c>
      <c r="G4" s="1" t="s">
        <v>43</v>
      </c>
      <c r="H4" s="24" t="s">
        <v>240</v>
      </c>
      <c r="J4" t="s">
        <v>44</v>
      </c>
      <c r="K4" s="28" t="s">
        <v>46</v>
      </c>
      <c r="L4" s="111" t="s">
        <v>45</v>
      </c>
      <c r="M4" s="15" t="s">
        <v>47</v>
      </c>
      <c r="N4" s="15" t="s">
        <v>44</v>
      </c>
      <c r="T4" s="1" t="s">
        <v>79</v>
      </c>
      <c r="U4" s="1" t="s">
        <v>169</v>
      </c>
      <c r="V4" s="1" t="s">
        <v>170</v>
      </c>
      <c r="W4" s="15" t="s">
        <v>232</v>
      </c>
      <c r="X4" s="30" t="s">
        <v>233</v>
      </c>
      <c r="Z4" s="15" t="s">
        <v>48</v>
      </c>
      <c r="AB4" s="15" t="s">
        <v>49</v>
      </c>
      <c r="AC4" s="15" t="s">
        <v>236</v>
      </c>
    </row>
    <row r="5" spans="1:29">
      <c r="A5" s="1"/>
      <c r="B5" t="s">
        <v>224</v>
      </c>
      <c r="C5" t="s">
        <v>225</v>
      </c>
      <c r="D5" t="s">
        <v>226</v>
      </c>
      <c r="E5" s="1" t="s">
        <v>219</v>
      </c>
      <c r="F5" s="1" t="s">
        <v>50</v>
      </c>
      <c r="G5" t="s">
        <v>51</v>
      </c>
      <c r="H5" s="1" t="s">
        <v>52</v>
      </c>
      <c r="I5" t="s">
        <v>53</v>
      </c>
      <c r="J5" t="s">
        <v>221</v>
      </c>
      <c r="K5" s="28" t="s">
        <v>238</v>
      </c>
      <c r="L5" s="111" t="s">
        <v>229</v>
      </c>
      <c r="M5" s="15" t="s">
        <v>55</v>
      </c>
      <c r="N5" s="15" t="s">
        <v>54</v>
      </c>
      <c r="O5" s="113" t="s">
        <v>227</v>
      </c>
      <c r="T5" s="1" t="s">
        <v>147</v>
      </c>
      <c r="U5" s="1" t="s">
        <v>148</v>
      </c>
      <c r="V5" s="1" t="s">
        <v>171</v>
      </c>
      <c r="W5" s="15" t="s">
        <v>231</v>
      </c>
      <c r="X5" s="30" t="s">
        <v>181</v>
      </c>
      <c r="Z5" s="15" t="s">
        <v>56</v>
      </c>
      <c r="AB5" s="15" t="s">
        <v>57</v>
      </c>
      <c r="AC5" s="15" t="s">
        <v>235</v>
      </c>
    </row>
    <row r="6" spans="1:29" ht="13.5" thickBot="1">
      <c r="A6" s="12" t="s">
        <v>58</v>
      </c>
      <c r="B6" s="11" t="s">
        <v>59</v>
      </c>
      <c r="C6" s="11" t="s">
        <v>60</v>
      </c>
      <c r="D6" s="11" t="s">
        <v>61</v>
      </c>
      <c r="E6" s="11" t="s">
        <v>62</v>
      </c>
      <c r="F6" s="10" t="s">
        <v>63</v>
      </c>
      <c r="G6" s="10" t="s">
        <v>64</v>
      </c>
      <c r="H6" s="10" t="s">
        <v>65</v>
      </c>
      <c r="I6" s="10" t="s">
        <v>66</v>
      </c>
      <c r="J6" s="9" t="s">
        <v>67</v>
      </c>
      <c r="K6" s="29" t="s">
        <v>69</v>
      </c>
      <c r="L6" s="112" t="s">
        <v>68</v>
      </c>
      <c r="M6" s="16" t="s">
        <v>70</v>
      </c>
      <c r="N6" s="16" t="s">
        <v>71</v>
      </c>
      <c r="O6" s="105" t="s">
        <v>32</v>
      </c>
      <c r="P6" s="105" t="s">
        <v>220</v>
      </c>
      <c r="Q6" s="105" t="s">
        <v>70</v>
      </c>
      <c r="R6" s="105" t="s">
        <v>107</v>
      </c>
      <c r="S6" s="105" t="s">
        <v>71</v>
      </c>
      <c r="T6" s="17"/>
      <c r="U6" s="17"/>
      <c r="V6" s="17"/>
      <c r="W6" s="116" t="s">
        <v>131</v>
      </c>
      <c r="X6" s="101" t="s">
        <v>180</v>
      </c>
      <c r="Y6" s="15" t="s">
        <v>132</v>
      </c>
      <c r="Z6" s="15" t="s">
        <v>73</v>
      </c>
      <c r="AA6" s="15" t="s">
        <v>133</v>
      </c>
      <c r="AB6" s="15" t="s">
        <v>74</v>
      </c>
      <c r="AC6" s="22" t="s">
        <v>75</v>
      </c>
    </row>
    <row r="7" spans="1:29">
      <c r="A7" s="6">
        <v>0</v>
      </c>
      <c r="B7" s="3">
        <v>123</v>
      </c>
      <c r="C7" s="8">
        <v>55139</v>
      </c>
      <c r="D7" s="7">
        <v>2.2307260000000001E-3</v>
      </c>
      <c r="E7" s="4">
        <v>2.2264050999999999E-3</v>
      </c>
      <c r="F7" s="3">
        <v>100000</v>
      </c>
      <c r="G7" s="3">
        <v>222.64051286239999</v>
      </c>
      <c r="H7" s="3">
        <v>99806.302753809694</v>
      </c>
      <c r="I7" s="3">
        <v>8210148.1838377602</v>
      </c>
      <c r="J7" s="2">
        <v>82.101481838400005</v>
      </c>
      <c r="K7" s="28">
        <f t="shared" ref="K7:K38" si="0">B7/C7</f>
        <v>2.2307259834237112E-3</v>
      </c>
      <c r="L7" s="28">
        <f>1-K7</f>
        <v>0.99776927401657634</v>
      </c>
      <c r="M7" s="109">
        <v>1</v>
      </c>
      <c r="N7" s="110">
        <f>SUM(M7:$M$112)/M7</f>
        <v>82.36044324545783</v>
      </c>
      <c r="O7" s="30">
        <v>0.1</v>
      </c>
      <c r="P7" s="30">
        <f>K7/(1+(1-O7)*K7)</f>
        <v>2.2262564321616231E-3</v>
      </c>
      <c r="Q7" s="30">
        <v>1</v>
      </c>
      <c r="R7" s="30">
        <f>Q7-(1-O7)*(Q7-Q8)</f>
        <v>0.9997911627948487</v>
      </c>
      <c r="S7" s="30">
        <f>(SUM(R7:$R$112)/Q7)</f>
        <v>81.289104835670258</v>
      </c>
      <c r="Z7" s="15">
        <f>SUM(Y21:Y57)</f>
        <v>0.82603730056173252</v>
      </c>
      <c r="AB7" s="15">
        <f>SUM(AA21:AA57)/Z7</f>
        <v>29.639731684438647</v>
      </c>
      <c r="AC7" s="15">
        <f>Z7^(1/AB7)</f>
        <v>0.99357279876814286</v>
      </c>
    </row>
    <row r="8" spans="1:29">
      <c r="A8" s="6">
        <v>1</v>
      </c>
      <c r="B8" s="3">
        <v>13</v>
      </c>
      <c r="C8" s="8">
        <v>56018</v>
      </c>
      <c r="D8" s="7">
        <v>2.4680349999999998E-4</v>
      </c>
      <c r="E8" s="4">
        <v>2.4677299999999999E-4</v>
      </c>
      <c r="F8" s="3">
        <v>99777.359487137597</v>
      </c>
      <c r="G8" s="3">
        <v>24.622359549900001</v>
      </c>
      <c r="H8" s="3">
        <v>99765.048307362595</v>
      </c>
      <c r="I8" s="3">
        <v>8110341.8810839504</v>
      </c>
      <c r="J8" s="2">
        <v>81.2843907954</v>
      </c>
      <c r="K8" s="28">
        <f t="shared" si="0"/>
        <v>2.320682637723589E-4</v>
      </c>
      <c r="L8" s="28">
        <f>1-K8</f>
        <v>0.99976793173622769</v>
      </c>
      <c r="M8" s="109">
        <f>M7*L7</f>
        <v>0.99776927401657634</v>
      </c>
      <c r="N8" s="110">
        <f>SUM(M8:$M$112)/M8</f>
        <v>81.542341866207991</v>
      </c>
      <c r="O8" s="30">
        <v>0.5</v>
      </c>
      <c r="P8" s="30">
        <f t="shared" ref="P8:P38" si="1">K8/(1+(1-O8)*K8)</f>
        <v>2.3204133905701971E-4</v>
      </c>
      <c r="Q8" s="30">
        <f>Q7*(1-P8)</f>
        <v>0.99976795866094303</v>
      </c>
      <c r="R8" s="30">
        <f>Q8-(1-O8)*(Q8-Q9)</f>
        <v>0.9997231529406736</v>
      </c>
      <c r="S8" s="30">
        <f>(SUM(R8:$R$112)/Q8)</f>
        <v>80.307948436767589</v>
      </c>
      <c r="Z8" s="30"/>
      <c r="AA8" s="30"/>
      <c r="AB8" s="30"/>
      <c r="AC8" s="30"/>
    </row>
    <row r="9" spans="1:29">
      <c r="A9" s="6">
        <v>2</v>
      </c>
      <c r="B9" s="3">
        <v>5</v>
      </c>
      <c r="C9" s="8">
        <v>55781</v>
      </c>
      <c r="D9" s="7">
        <v>1.075458E-4</v>
      </c>
      <c r="E9" s="4">
        <v>1.0754E-4</v>
      </c>
      <c r="F9" s="3">
        <v>99752.737127587694</v>
      </c>
      <c r="G9" s="3">
        <v>10.7274139247</v>
      </c>
      <c r="H9" s="3">
        <v>99747.373420625299</v>
      </c>
      <c r="I9" s="3">
        <v>8010576.8327765903</v>
      </c>
      <c r="J9" s="2">
        <v>80.304331123599994</v>
      </c>
      <c r="K9" s="28">
        <f t="shared" si="0"/>
        <v>8.9636256072856354E-5</v>
      </c>
      <c r="L9" s="28">
        <f t="shared" ref="L9:L71" si="2">1-K9</f>
        <v>0.99991036374392717</v>
      </c>
      <c r="M9" s="109">
        <f t="shared" ref="M9:M72" si="3">M8*L8</f>
        <v>0.99753772343350999</v>
      </c>
      <c r="N9" s="110">
        <f>SUM(M9:$M$112)/M9</f>
        <v>80.561037526314422</v>
      </c>
      <c r="O9" s="30">
        <v>0.5</v>
      </c>
      <c r="P9" s="30">
        <f t="shared" si="1"/>
        <v>8.9632238923696079E-5</v>
      </c>
      <c r="Q9" s="30">
        <f t="shared" ref="Q9:Q72" si="4">Q8*(1-P9)</f>
        <v>0.99967834722040416</v>
      </c>
      <c r="R9" s="30">
        <f t="shared" ref="R9:R71" si="5">Q9-(1-O9)*(Q9-Q10)</f>
        <v>0.99962401096933229</v>
      </c>
      <c r="S9" s="30">
        <f>(SUM(R9:$R$112)/Q9)</f>
        <v>79.315102443099491</v>
      </c>
    </row>
    <row r="10" spans="1:29">
      <c r="A10" s="6">
        <v>3</v>
      </c>
      <c r="B10" s="3">
        <v>6</v>
      </c>
      <c r="C10" s="8">
        <v>55191</v>
      </c>
      <c r="D10" s="7">
        <v>9.1806199999999995E-5</v>
      </c>
      <c r="E10" s="4">
        <v>9.1802E-5</v>
      </c>
      <c r="F10" s="3">
        <v>99742.009713663007</v>
      </c>
      <c r="G10" s="3">
        <v>9.1565114756000003</v>
      </c>
      <c r="H10" s="3">
        <v>99737.431457925195</v>
      </c>
      <c r="I10" s="3">
        <v>7910829.4593559699</v>
      </c>
      <c r="J10" s="2">
        <v>79.312914207999995</v>
      </c>
      <c r="K10" s="28">
        <f t="shared" si="0"/>
        <v>1.0871337718106213E-4</v>
      </c>
      <c r="L10" s="28">
        <f t="shared" si="2"/>
        <v>0.9998912866228189</v>
      </c>
      <c r="M10" s="109">
        <f t="shared" si="3"/>
        <v>0.99744830788669003</v>
      </c>
      <c r="N10" s="110">
        <f>SUM(M10:$M$112)/M10</f>
        <v>79.568169719150603</v>
      </c>
      <c r="O10" s="30">
        <v>0.5</v>
      </c>
      <c r="P10" s="30">
        <f t="shared" si="1"/>
        <v>1.0870746820306555E-4</v>
      </c>
      <c r="Q10" s="30">
        <f t="shared" si="4"/>
        <v>0.99956967471826041</v>
      </c>
      <c r="R10" s="30">
        <f t="shared" si="5"/>
        <v>0.99952404101902836</v>
      </c>
      <c r="S10" s="30">
        <f>(SUM(R10:$R$112)/Q10)</f>
        <v>78.323671164826294</v>
      </c>
    </row>
    <row r="11" spans="1:29">
      <c r="A11" s="6">
        <v>4</v>
      </c>
      <c r="B11" s="3">
        <v>5</v>
      </c>
      <c r="C11" s="8">
        <v>54758</v>
      </c>
      <c r="D11" s="7">
        <v>9.31527E-5</v>
      </c>
      <c r="E11" s="4">
        <v>9.3148300000000004E-5</v>
      </c>
      <c r="F11" s="3">
        <v>99732.853202187398</v>
      </c>
      <c r="G11" s="3">
        <v>9.2899498781999998</v>
      </c>
      <c r="H11" s="3">
        <v>99728.208227248295</v>
      </c>
      <c r="I11" s="3">
        <v>7811092.0278980397</v>
      </c>
      <c r="J11" s="2">
        <v>78.320150051900001</v>
      </c>
      <c r="K11" s="28">
        <f t="shared" si="0"/>
        <v>9.1310858687315092E-5</v>
      </c>
      <c r="L11" s="28">
        <f t="shared" si="2"/>
        <v>0.9999086891413127</v>
      </c>
      <c r="M11" s="109">
        <f t="shared" si="3"/>
        <v>0.99733987191257611</v>
      </c>
      <c r="N11" s="110">
        <f>SUM(M11:$M$112)/M11</f>
        <v>78.576712058886287</v>
      </c>
      <c r="O11" s="30">
        <v>0.5</v>
      </c>
      <c r="P11" s="30">
        <f t="shared" si="1"/>
        <v>9.1306690041179303E-5</v>
      </c>
      <c r="Q11" s="30">
        <f t="shared" si="4"/>
        <v>0.99947840731979631</v>
      </c>
      <c r="R11" s="30">
        <f t="shared" si="5"/>
        <v>0.99943214844931849</v>
      </c>
      <c r="S11" s="30">
        <f>(SUM(R11:$R$112)/Q11)</f>
        <v>77.330777635515517</v>
      </c>
    </row>
    <row r="12" spans="1:29">
      <c r="A12" s="6">
        <v>5</v>
      </c>
      <c r="B12" s="3">
        <v>5</v>
      </c>
      <c r="C12" s="8">
        <v>54013</v>
      </c>
      <c r="D12" s="7">
        <v>9.7886699999999999E-5</v>
      </c>
      <c r="E12" s="4">
        <v>9.7881900000000002E-5</v>
      </c>
      <c r="F12" s="3">
        <v>99723.563252309206</v>
      </c>
      <c r="G12" s="3">
        <v>9.7611363717999993</v>
      </c>
      <c r="H12" s="3">
        <v>99718.682684123298</v>
      </c>
      <c r="I12" s="3">
        <v>7711363.8196707899</v>
      </c>
      <c r="J12" s="2">
        <v>77.327399545099993</v>
      </c>
      <c r="K12" s="28">
        <f t="shared" si="0"/>
        <v>9.2570307148279117E-5</v>
      </c>
      <c r="L12" s="28">
        <f t="shared" si="2"/>
        <v>0.99990742969285173</v>
      </c>
      <c r="M12" s="109">
        <f t="shared" si="3"/>
        <v>0.99724880395246873</v>
      </c>
      <c r="N12" s="110">
        <f>SUM(M12:$M$112)/M12</f>
        <v>77.583796301946876</v>
      </c>
      <c r="O12" s="30">
        <v>0.5</v>
      </c>
      <c r="P12" s="30">
        <f t="shared" si="1"/>
        <v>9.2566022715701981E-5</v>
      </c>
      <c r="Q12" s="30">
        <f>Q11*(1-P12)</f>
        <v>0.99938588957884056</v>
      </c>
      <c r="R12" s="30">
        <f t="shared" si="5"/>
        <v>0.99932073631659546</v>
      </c>
      <c r="S12" s="30">
        <f>(SUM(R12:$R$112)/Q12)</f>
        <v>76.337890213406439</v>
      </c>
    </row>
    <row r="13" spans="1:29">
      <c r="A13" s="6">
        <v>6</v>
      </c>
      <c r="B13" s="3">
        <v>7</v>
      </c>
      <c r="C13" s="8">
        <v>53683</v>
      </c>
      <c r="D13" s="7">
        <v>9.6800399999999996E-5</v>
      </c>
      <c r="E13" s="4">
        <v>9.6795700000000006E-5</v>
      </c>
      <c r="F13" s="3">
        <v>99713.802115937404</v>
      </c>
      <c r="G13" s="3">
        <v>9.6518645132999996</v>
      </c>
      <c r="H13" s="3">
        <v>99708.976183680803</v>
      </c>
      <c r="I13" s="3">
        <v>7611645.1369866701</v>
      </c>
      <c r="J13" s="2">
        <v>76.334920296600004</v>
      </c>
      <c r="K13" s="28">
        <f t="shared" si="0"/>
        <v>1.3039509714434736E-4</v>
      </c>
      <c r="L13" s="28">
        <f t="shared" si="2"/>
        <v>0.9998696049028557</v>
      </c>
      <c r="M13" s="109">
        <f t="shared" si="3"/>
        <v>0.99715648832438364</v>
      </c>
      <c r="N13" s="110">
        <f>SUM(M13:$M$112)/M13</f>
        <v>76.590886343820458</v>
      </c>
      <c r="O13" s="30">
        <v>0.5</v>
      </c>
      <c r="P13" s="30">
        <f t="shared" si="1"/>
        <v>1.3038659625790467E-4</v>
      </c>
      <c r="Q13" s="30">
        <f t="shared" si="4"/>
        <v>0.99925558305435025</v>
      </c>
      <c r="R13" s="30">
        <f t="shared" si="5"/>
        <v>0.99922773958851496</v>
      </c>
      <c r="S13" s="30">
        <f>(SUM(R13:$R$112)/Q13)</f>
        <v>75.34777974724139</v>
      </c>
    </row>
    <row r="14" spans="1:29">
      <c r="A14" s="6">
        <v>7</v>
      </c>
      <c r="B14" s="3">
        <v>3</v>
      </c>
      <c r="C14" s="8">
        <v>53831</v>
      </c>
      <c r="D14" s="7">
        <v>8.7929800000000006E-5</v>
      </c>
      <c r="E14" s="4">
        <v>8.7925999999999998E-5</v>
      </c>
      <c r="F14" s="3">
        <v>99704.1502514241</v>
      </c>
      <c r="G14" s="3">
        <v>8.7665832072000001</v>
      </c>
      <c r="H14" s="3">
        <v>99699.766959820496</v>
      </c>
      <c r="I14" s="3">
        <v>7511936.1608029902</v>
      </c>
      <c r="J14" s="2">
        <v>75.342261499200006</v>
      </c>
      <c r="K14" s="28">
        <f t="shared" si="0"/>
        <v>5.5729969720049785E-5</v>
      </c>
      <c r="L14" s="28">
        <f t="shared" si="2"/>
        <v>0.99994427003027997</v>
      </c>
      <c r="M14" s="109">
        <f t="shared" si="3"/>
        <v>0.9970264640072205</v>
      </c>
      <c r="N14" s="110">
        <f>SUM(M14:$M$112)/M14</f>
        <v>75.600744310218971</v>
      </c>
      <c r="O14" s="30">
        <v>0.5</v>
      </c>
      <c r="P14" s="30">
        <f t="shared" si="1"/>
        <v>5.572841684855803E-5</v>
      </c>
      <c r="Q14" s="30">
        <f t="shared" si="4"/>
        <v>0.99919989612267957</v>
      </c>
      <c r="R14" s="30">
        <f t="shared" si="5"/>
        <v>0.99913758244035189</v>
      </c>
      <c r="S14" s="30">
        <f>(SUM(R14:$R$112)/Q14)</f>
        <v>74.351951127975795</v>
      </c>
    </row>
    <row r="15" spans="1:29">
      <c r="A15" s="6">
        <v>8</v>
      </c>
      <c r="B15" s="3">
        <v>7</v>
      </c>
      <c r="C15" s="8">
        <v>56119</v>
      </c>
      <c r="D15" s="7">
        <v>7.8247899999999993E-5</v>
      </c>
      <c r="E15" s="4">
        <v>7.8244799999999993E-5</v>
      </c>
      <c r="F15" s="3">
        <v>99695.383668216906</v>
      </c>
      <c r="G15" s="3">
        <v>7.8006453909999998</v>
      </c>
      <c r="H15" s="3">
        <v>99691.483345521396</v>
      </c>
      <c r="I15" s="3">
        <v>7412236.3938431703</v>
      </c>
      <c r="J15" s="2">
        <v>74.348842655699997</v>
      </c>
      <c r="K15" s="28">
        <f>B15/C15</f>
        <v>1.2473493825620557E-4</v>
      </c>
      <c r="L15" s="28">
        <f t="shared" si="2"/>
        <v>0.99987526506174385</v>
      </c>
      <c r="M15" s="109">
        <f t="shared" si="3"/>
        <v>0.99697089975257136</v>
      </c>
      <c r="N15" s="110">
        <f>SUM(M15:$M$112)/M15</f>
        <v>74.604902039150559</v>
      </c>
      <c r="O15" s="30">
        <v>0.5</v>
      </c>
      <c r="P15" s="30">
        <f t="shared" si="1"/>
        <v>1.2472715933894608E-4</v>
      </c>
      <c r="Q15" s="30">
        <f t="shared" si="4"/>
        <v>0.99907526875802433</v>
      </c>
      <c r="R15" s="30">
        <f>Q15-(1-O15)*(Q15-Q16)</f>
        <v>0.99904992674006321</v>
      </c>
      <c r="S15" s="30">
        <f>(SUM(R15:$R$112)/Q15)</f>
        <v>73.361163621099735</v>
      </c>
      <c r="T15" s="6"/>
      <c r="U15" s="6"/>
      <c r="V15" s="6"/>
      <c r="W15" s="118"/>
      <c r="X15" s="102"/>
    </row>
    <row r="16" spans="1:29">
      <c r="A16" s="6">
        <v>9</v>
      </c>
      <c r="B16" s="3">
        <v>3</v>
      </c>
      <c r="C16" s="8">
        <v>59134</v>
      </c>
      <c r="D16" s="7">
        <v>7.2975899999999994E-5</v>
      </c>
      <c r="E16" s="4">
        <v>7.2973199999999994E-5</v>
      </c>
      <c r="F16" s="3">
        <v>99687.5830228259</v>
      </c>
      <c r="G16" s="3">
        <v>7.2745216737999998</v>
      </c>
      <c r="H16" s="3">
        <v>99683.945761989002</v>
      </c>
      <c r="I16" s="3">
        <v>7312544.9104976496</v>
      </c>
      <c r="J16" s="2">
        <v>73.354621395799995</v>
      </c>
      <c r="K16" s="28">
        <f t="shared" si="0"/>
        <v>5.0732235262285654E-5</v>
      </c>
      <c r="L16" s="28">
        <f t="shared" si="2"/>
        <v>0.99994926776473769</v>
      </c>
      <c r="M16" s="109">
        <f t="shared" si="3"/>
        <v>0.99684654264894756</v>
      </c>
      <c r="N16" s="110">
        <f>SUM(M16:$M$112)/M16</f>
        <v>73.614084287408943</v>
      </c>
      <c r="O16" s="30">
        <v>0.5</v>
      </c>
      <c r="P16" s="30">
        <f t="shared" si="1"/>
        <v>5.0730948415080626E-5</v>
      </c>
      <c r="Q16" s="30">
        <f t="shared" si="4"/>
        <v>0.99902458472210209</v>
      </c>
      <c r="R16" s="30">
        <f t="shared" si="5"/>
        <v>0.99899960390314679</v>
      </c>
      <c r="S16" s="30">
        <f>(SUM(R16:$R$112)/Q16)</f>
        <v>72.364860124559982</v>
      </c>
      <c r="T16" s="6"/>
      <c r="U16" s="6"/>
      <c r="V16" s="6"/>
      <c r="W16" s="118"/>
      <c r="X16" s="102"/>
    </row>
    <row r="17" spans="1:29">
      <c r="A17" s="6">
        <v>10</v>
      </c>
      <c r="B17" s="3">
        <v>3</v>
      </c>
      <c r="C17" s="8">
        <v>59986</v>
      </c>
      <c r="D17" s="7">
        <v>7.3246999999999999E-5</v>
      </c>
      <c r="E17" s="4">
        <v>7.3244299999999999E-5</v>
      </c>
      <c r="F17" s="3">
        <v>99680.308501152103</v>
      </c>
      <c r="G17" s="3">
        <v>7.3010120866000001</v>
      </c>
      <c r="H17" s="3">
        <v>99676.657995108806</v>
      </c>
      <c r="I17" s="3">
        <v>7212860.9647356598</v>
      </c>
      <c r="J17" s="2">
        <v>72.359938218400004</v>
      </c>
      <c r="K17" s="28">
        <f t="shared" si="0"/>
        <v>5.0011669389524224E-5</v>
      </c>
      <c r="L17" s="28">
        <f t="shared" si="2"/>
        <v>0.99994998833061044</v>
      </c>
      <c r="M17" s="109">
        <f t="shared" si="3"/>
        <v>0.99679597039562551</v>
      </c>
      <c r="N17" s="110">
        <f>SUM(M17:$M$112)/M17</f>
        <v>72.617768349117028</v>
      </c>
      <c r="O17" s="30">
        <v>0.5</v>
      </c>
      <c r="P17" s="30">
        <f t="shared" si="1"/>
        <v>5.0010418837257768E-5</v>
      </c>
      <c r="Q17" s="30">
        <f t="shared" si="4"/>
        <v>0.99897462308419149</v>
      </c>
      <c r="R17" s="30">
        <f t="shared" si="5"/>
        <v>0.99894091209416047</v>
      </c>
      <c r="S17" s="30">
        <f>(SUM(R17:$R$112)/Q17)</f>
        <v>71.368454296060492</v>
      </c>
      <c r="T17" s="6"/>
      <c r="U17" s="6"/>
      <c r="V17" s="6"/>
      <c r="W17" s="118"/>
      <c r="X17" s="102"/>
    </row>
    <row r="18" spans="1:29">
      <c r="A18" s="6">
        <v>11</v>
      </c>
      <c r="B18" s="3">
        <v>4</v>
      </c>
      <c r="C18" s="8">
        <v>59265</v>
      </c>
      <c r="D18" s="7">
        <v>7.8562700000000006E-5</v>
      </c>
      <c r="E18" s="4">
        <v>7.8559600000000006E-5</v>
      </c>
      <c r="F18" s="3">
        <v>99673.007489065494</v>
      </c>
      <c r="G18" s="3">
        <v>7.8302732016999999</v>
      </c>
      <c r="H18" s="3">
        <v>99669.092352464693</v>
      </c>
      <c r="I18" s="3">
        <v>7113184.3067405503</v>
      </c>
      <c r="J18" s="2">
        <v>71.365201933099996</v>
      </c>
      <c r="K18" s="28">
        <f t="shared" si="0"/>
        <v>6.7493461570910317E-5</v>
      </c>
      <c r="L18" s="28">
        <f t="shared" si="2"/>
        <v>0.99993250653842913</v>
      </c>
      <c r="M18" s="109">
        <f t="shared" si="3"/>
        <v>0.99674611896510523</v>
      </c>
      <c r="N18" s="110">
        <f>SUM(M18:$M$112)/M18</f>
        <v>71.621350252407083</v>
      </c>
      <c r="O18" s="30">
        <v>0.5</v>
      </c>
      <c r="P18" s="30">
        <f t="shared" si="1"/>
        <v>6.7491183964094698E-5</v>
      </c>
      <c r="Q18" s="30">
        <f t="shared" si="4"/>
        <v>0.99890720110412945</v>
      </c>
      <c r="R18" s="30">
        <f t="shared" si="5"/>
        <v>0.99886233019516868</v>
      </c>
      <c r="S18" s="30">
        <f>(SUM(R18:$R$112)/Q18)</f>
        <v>70.373237614778503</v>
      </c>
      <c r="T18" s="97"/>
      <c r="U18" s="97"/>
      <c r="V18" s="95"/>
      <c r="W18" s="119"/>
      <c r="X18" s="103"/>
    </row>
    <row r="19" spans="1:29">
      <c r="A19" s="6">
        <v>12</v>
      </c>
      <c r="B19" s="3">
        <v>5</v>
      </c>
      <c r="C19" s="8">
        <v>55652</v>
      </c>
      <c r="D19" s="7">
        <v>8.9224899999999993E-5</v>
      </c>
      <c r="E19" s="4">
        <v>8.9221000000000005E-5</v>
      </c>
      <c r="F19" s="3">
        <v>99665.177215863805</v>
      </c>
      <c r="G19" s="3">
        <v>8.8922230252999999</v>
      </c>
      <c r="H19" s="3">
        <v>99660.731104351202</v>
      </c>
      <c r="I19" s="3">
        <v>7013515.2143880799</v>
      </c>
      <c r="J19" s="2">
        <v>70.370769513599996</v>
      </c>
      <c r="K19" s="28">
        <f t="shared" si="0"/>
        <v>8.9844030762596127E-5</v>
      </c>
      <c r="L19" s="28">
        <f t="shared" si="2"/>
        <v>0.99991015596923738</v>
      </c>
      <c r="M19" s="109">
        <f t="shared" si="3"/>
        <v>0.996678845119229</v>
      </c>
      <c r="N19" s="110">
        <f>SUM(M19:$M$112)/M19</f>
        <v>70.626117053524354</v>
      </c>
      <c r="O19" s="30">
        <v>0.5</v>
      </c>
      <c r="P19" s="30">
        <f t="shared" si="1"/>
        <v>8.9839994968960268E-5</v>
      </c>
      <c r="Q19" s="30">
        <f t="shared" si="4"/>
        <v>0.9988174592862078</v>
      </c>
      <c r="R19" s="30">
        <f t="shared" si="5"/>
        <v>0.99875955346794087</v>
      </c>
      <c r="S19" s="30">
        <f>(SUM(R19:$R$112)/Q19)</f>
        <v>69.379515590107545</v>
      </c>
      <c r="T19" s="98"/>
      <c r="U19" s="98"/>
      <c r="V19" s="95"/>
      <c r="W19" s="119"/>
      <c r="X19" s="103"/>
    </row>
    <row r="20" spans="1:29">
      <c r="A20" s="6">
        <v>13</v>
      </c>
      <c r="B20" s="3">
        <v>6</v>
      </c>
      <c r="C20" s="8">
        <v>51744</v>
      </c>
      <c r="D20" s="7">
        <v>1.05303E-4</v>
      </c>
      <c r="E20" s="4">
        <v>1.052975E-4</v>
      </c>
      <c r="F20" s="3">
        <v>99656.284992838497</v>
      </c>
      <c r="G20" s="3">
        <v>10.4935550535</v>
      </c>
      <c r="H20" s="3">
        <v>99651.038215311797</v>
      </c>
      <c r="I20" s="3">
        <v>6913854.4832837302</v>
      </c>
      <c r="J20" s="2">
        <v>69.377004007099998</v>
      </c>
      <c r="K20" s="28">
        <f t="shared" si="0"/>
        <v>1.1595547309833024E-4</v>
      </c>
      <c r="L20" s="28">
        <f t="shared" si="2"/>
        <v>0.99988404452690172</v>
      </c>
      <c r="M20" s="109">
        <f t="shared" si="3"/>
        <v>0.99658929947440766</v>
      </c>
      <c r="N20" s="110">
        <f>SUM(M20:$M$112)/M20</f>
        <v>69.632373106595821</v>
      </c>
      <c r="O20" s="30">
        <v>0.5</v>
      </c>
      <c r="P20" s="30">
        <f t="shared" si="1"/>
        <v>1.1594875065221172E-4</v>
      </c>
      <c r="Q20" s="30">
        <f t="shared" si="4"/>
        <v>0.99870164764967395</v>
      </c>
      <c r="R20" s="30">
        <f t="shared" si="5"/>
        <v>0.99864075615827175</v>
      </c>
      <c r="S20" s="30">
        <f>(SUM(R20:$R$112)/Q20)</f>
        <v>68.387503010017099</v>
      </c>
      <c r="T20" s="99"/>
      <c r="U20" s="99"/>
      <c r="V20" s="95"/>
      <c r="W20" s="119"/>
      <c r="X20" s="103"/>
      <c r="AB20" s="21"/>
      <c r="AC20" s="18"/>
    </row>
    <row r="21" spans="1:29">
      <c r="A21" s="6">
        <v>14</v>
      </c>
      <c r="B21" s="3">
        <v>6</v>
      </c>
      <c r="C21" s="8">
        <v>49201</v>
      </c>
      <c r="D21" s="7">
        <v>1.2608150000000001E-4</v>
      </c>
      <c r="E21" s="4">
        <v>1.260736E-4</v>
      </c>
      <c r="F21" s="3">
        <v>99645.791437785098</v>
      </c>
      <c r="G21" s="3">
        <v>12.562702227000001</v>
      </c>
      <c r="H21" s="3">
        <v>99639.510086671595</v>
      </c>
      <c r="I21" s="3">
        <v>6814203.4450684199</v>
      </c>
      <c r="J21" s="2">
        <v>68.384257345400002</v>
      </c>
      <c r="K21" s="28">
        <f t="shared" si="0"/>
        <v>1.2194874087925042E-4</v>
      </c>
      <c r="L21" s="28">
        <f t="shared" si="2"/>
        <v>0.99987805125912077</v>
      </c>
      <c r="M21" s="109">
        <f t="shared" si="3"/>
        <v>0.99647373949070239</v>
      </c>
      <c r="N21" s="110">
        <f>SUM(M21:$M$112)/M21</f>
        <v>68.640332328804632</v>
      </c>
      <c r="O21" s="30">
        <v>0.5</v>
      </c>
      <c r="P21" s="30">
        <f t="shared" si="1"/>
        <v>1.219413055849118E-4</v>
      </c>
      <c r="Q21" s="30">
        <f t="shared" si="4"/>
        <v>0.99857986466686965</v>
      </c>
      <c r="R21" s="30">
        <f>Q21-(1-O21)*(Q21-Q22)</f>
        <v>0.99851629189786084</v>
      </c>
      <c r="S21" s="30">
        <f>(SUM(R21:$R$112)/Q21)</f>
        <v>67.395782310355727</v>
      </c>
      <c r="T21" s="51">
        <v>22</v>
      </c>
      <c r="U21" s="51">
        <v>10</v>
      </c>
      <c r="V21" s="96">
        <f>T21-U21</f>
        <v>12</v>
      </c>
      <c r="W21" s="120">
        <f t="shared" ref="W21:W57" si="6">V21/C21</f>
        <v>2.4389748175850085E-4</v>
      </c>
      <c r="X21" s="104">
        <f>W21*(1-(K21/2))*(1-($K$7/2))</f>
        <v>2.4361059262528926E-4</v>
      </c>
      <c r="Y21" s="15">
        <f t="shared" ref="Y21:Y57" si="7">M21*W21</f>
        <v>2.4303743570025871E-4</v>
      </c>
      <c r="AA21" s="15">
        <f t="shared" ref="AA21:AA57" si="8">Y21*A21</f>
        <v>3.4025240998036221E-3</v>
      </c>
      <c r="AB21" s="19"/>
      <c r="AC21" s="20"/>
    </row>
    <row r="22" spans="1:29">
      <c r="A22" s="6">
        <v>15</v>
      </c>
      <c r="B22" s="3">
        <v>6</v>
      </c>
      <c r="C22" s="8">
        <v>47120</v>
      </c>
      <c r="D22" s="7">
        <v>1.497952E-4</v>
      </c>
      <c r="E22" s="4">
        <v>1.4978389999999999E-4</v>
      </c>
      <c r="F22" s="3">
        <v>99633.228735558107</v>
      </c>
      <c r="G22" s="3">
        <v>14.923458075199999</v>
      </c>
      <c r="H22" s="3">
        <v>99625.767006520502</v>
      </c>
      <c r="I22" s="3">
        <v>6714563.9349817503</v>
      </c>
      <c r="J22" s="2">
        <v>67.3928168363</v>
      </c>
      <c r="K22" s="28">
        <f t="shared" si="0"/>
        <v>1.2733446519524617E-4</v>
      </c>
      <c r="L22" s="28">
        <f t="shared" si="2"/>
        <v>0.99987266553480481</v>
      </c>
      <c r="M22" s="109">
        <f t="shared" si="3"/>
        <v>0.99635222077285224</v>
      </c>
      <c r="N22" s="110">
        <f>SUM(M22:$M$112)/M22</f>
        <v>67.648581988200348</v>
      </c>
      <c r="O22" s="30">
        <v>0.5</v>
      </c>
      <c r="P22" s="30">
        <f t="shared" si="1"/>
        <v>1.2732635867835241E-4</v>
      </c>
      <c r="Q22" s="30">
        <f t="shared" si="4"/>
        <v>0.99845271912885203</v>
      </c>
      <c r="R22" s="30">
        <f t="shared" si="5"/>
        <v>0.99834430714171563</v>
      </c>
      <c r="S22" s="30">
        <f>(SUM(R22:$R$112)/Q22)</f>
        <v>66.404300991380893</v>
      </c>
      <c r="T22" s="51">
        <v>61</v>
      </c>
      <c r="U22" s="51">
        <v>28</v>
      </c>
      <c r="V22" s="96">
        <f t="shared" ref="V22:V57" si="9">T22-U22</f>
        <v>33</v>
      </c>
      <c r="W22" s="120">
        <f t="shared" si="6"/>
        <v>7.0033955857385396E-4</v>
      </c>
      <c r="X22" s="104">
        <f t="shared" ref="X22:X57" si="10">W22*(1-(K22/2))*(1-($K$7/2))</f>
        <v>6.9951388679958106E-4</v>
      </c>
      <c r="Y22" s="15">
        <f t="shared" si="7"/>
        <v>6.9778487448013838E-4</v>
      </c>
      <c r="AA22" s="15">
        <f t="shared" si="8"/>
        <v>1.0466773117202077E-2</v>
      </c>
      <c r="AB22" s="19"/>
      <c r="AC22" s="20"/>
    </row>
    <row r="23" spans="1:29">
      <c r="A23" s="6">
        <v>16</v>
      </c>
      <c r="B23" s="3">
        <v>10</v>
      </c>
      <c r="C23" s="8">
        <v>46044</v>
      </c>
      <c r="D23" s="7">
        <v>1.7459330000000001E-4</v>
      </c>
      <c r="E23" s="4">
        <v>1.745781E-4</v>
      </c>
      <c r="F23" s="3">
        <v>99618.305277482898</v>
      </c>
      <c r="G23" s="3">
        <v>17.391172442399998</v>
      </c>
      <c r="H23" s="3">
        <v>99609.609691261707</v>
      </c>
      <c r="I23" s="3">
        <v>6614938.1679752301</v>
      </c>
      <c r="J23" s="2">
        <v>66.402837807300003</v>
      </c>
      <c r="K23" s="28">
        <f t="shared" si="0"/>
        <v>2.171835635479107E-4</v>
      </c>
      <c r="L23" s="28">
        <f t="shared" si="2"/>
        <v>0.99978281643645206</v>
      </c>
      <c r="M23" s="109">
        <f t="shared" si="3"/>
        <v>0.99622535079567409</v>
      </c>
      <c r="N23" s="110">
        <f>SUM(M23:$M$112)/M23</f>
        <v>66.657069730525976</v>
      </c>
      <c r="O23" s="30">
        <v>0.5</v>
      </c>
      <c r="P23" s="30">
        <f t="shared" si="1"/>
        <v>2.1715998175856152E-4</v>
      </c>
      <c r="Q23" s="30">
        <f t="shared" si="4"/>
        <v>0.99823589515457922</v>
      </c>
      <c r="R23" s="30">
        <f t="shared" si="5"/>
        <v>0.99817028504842154</v>
      </c>
      <c r="S23" s="30">
        <f>(SUM(R23:$R$112)/Q23)</f>
        <v>65.418615876802249</v>
      </c>
      <c r="T23" s="51">
        <v>172</v>
      </c>
      <c r="U23" s="51">
        <v>91</v>
      </c>
      <c r="V23" s="96">
        <f t="shared" si="9"/>
        <v>81</v>
      </c>
      <c r="W23" s="120">
        <f t="shared" si="6"/>
        <v>1.7591868647380765E-3</v>
      </c>
      <c r="X23" s="104">
        <f>W23*(1-(K23/2))*(1-($K$7/2))</f>
        <v>1.7570339126489287E-3</v>
      </c>
      <c r="Y23" s="15">
        <f t="shared" si="7"/>
        <v>1.7525465514388323E-3</v>
      </c>
      <c r="AA23" s="15">
        <f t="shared" si="8"/>
        <v>2.8040744823021317E-2</v>
      </c>
      <c r="AB23" s="19"/>
      <c r="AC23" s="20"/>
    </row>
    <row r="24" spans="1:29">
      <c r="A24" s="6">
        <v>17</v>
      </c>
      <c r="B24" s="3">
        <v>6</v>
      </c>
      <c r="C24" s="8">
        <v>45641</v>
      </c>
      <c r="D24" s="7">
        <v>1.981156E-4</v>
      </c>
      <c r="E24" s="4">
        <v>1.9809600000000001E-4</v>
      </c>
      <c r="F24" s="3">
        <v>99600.914105040501</v>
      </c>
      <c r="G24" s="3">
        <v>19.730544560999999</v>
      </c>
      <c r="H24" s="3">
        <v>99591.048832760003</v>
      </c>
      <c r="I24" s="3">
        <v>6515328.5582839698</v>
      </c>
      <c r="J24" s="2">
        <v>65.414345006999994</v>
      </c>
      <c r="K24" s="28">
        <f t="shared" si="0"/>
        <v>1.3146074801165619E-4</v>
      </c>
      <c r="L24" s="28">
        <f t="shared" si="2"/>
        <v>0.99986853925198838</v>
      </c>
      <c r="M24" s="109">
        <f t="shared" si="3"/>
        <v>0.99600898702389151</v>
      </c>
      <c r="N24" s="110">
        <f>SUM(M24:$M$112)/M24</f>
        <v>65.671332464533577</v>
      </c>
      <c r="O24" s="30">
        <v>0.5</v>
      </c>
      <c r="P24" s="30">
        <f t="shared" si="1"/>
        <v>1.3145210761545875E-4</v>
      </c>
      <c r="Q24" s="30">
        <f t="shared" si="4"/>
        <v>0.99810467494226374</v>
      </c>
      <c r="R24" s="30">
        <f t="shared" si="5"/>
        <v>0.99794003097226236</v>
      </c>
      <c r="S24" s="30">
        <f>(SUM(R24:$R$112)/Q24)</f>
        <v>64.42715068760161</v>
      </c>
      <c r="T24" s="51">
        <v>355</v>
      </c>
      <c r="U24" s="51">
        <v>183</v>
      </c>
      <c r="V24" s="96">
        <f t="shared" si="9"/>
        <v>172</v>
      </c>
      <c r="W24" s="120">
        <f t="shared" si="6"/>
        <v>3.7685414430008108E-3</v>
      </c>
      <c r="X24" s="104">
        <f t="shared" si="10"/>
        <v>3.7640907199879832E-3</v>
      </c>
      <c r="Y24" s="15">
        <f t="shared" si="7"/>
        <v>3.7535011452007917E-3</v>
      </c>
      <c r="AA24" s="15">
        <f t="shared" si="8"/>
        <v>6.3809519468413456E-2</v>
      </c>
      <c r="AB24" s="19"/>
      <c r="AC24" s="20"/>
    </row>
    <row r="25" spans="1:29">
      <c r="A25" s="6">
        <v>18</v>
      </c>
      <c r="B25" s="3">
        <v>15</v>
      </c>
      <c r="C25" s="8">
        <v>45459</v>
      </c>
      <c r="D25" s="7">
        <v>2.1778650000000001E-4</v>
      </c>
      <c r="E25" s="4">
        <v>2.1776280000000001E-4</v>
      </c>
      <c r="F25" s="3">
        <v>99581.183560479505</v>
      </c>
      <c r="G25" s="3">
        <v>21.68507778</v>
      </c>
      <c r="H25" s="3">
        <v>99570.341021589396</v>
      </c>
      <c r="I25" s="3">
        <v>6415737.5094512096</v>
      </c>
      <c r="J25" s="2">
        <v>64.427206828199999</v>
      </c>
      <c r="K25" s="28">
        <f t="shared" si="0"/>
        <v>3.2996766316900942E-4</v>
      </c>
      <c r="L25" s="28">
        <f t="shared" si="2"/>
        <v>0.99967003233683094</v>
      </c>
      <c r="M25" s="109">
        <f t="shared" si="3"/>
        <v>0.99587805093743109</v>
      </c>
      <c r="N25" s="110">
        <f>SUM(M25:$M$112)/M25</f>
        <v>64.679835324066545</v>
      </c>
      <c r="O25" s="30">
        <v>0.5</v>
      </c>
      <c r="P25" s="30">
        <f t="shared" si="1"/>
        <v>3.2991323281976838E-4</v>
      </c>
      <c r="Q25" s="30">
        <f t="shared" si="4"/>
        <v>0.99777538700226109</v>
      </c>
      <c r="R25" s="30">
        <f t="shared" si="5"/>
        <v>0.99766513557828296</v>
      </c>
      <c r="S25" s="30">
        <f>(SUM(R25:$R$112)/Q25)</f>
        <v>63.448248060852521</v>
      </c>
      <c r="T25" s="51">
        <v>644</v>
      </c>
      <c r="U25" s="51">
        <v>319</v>
      </c>
      <c r="V25" s="96">
        <f t="shared" si="9"/>
        <v>325</v>
      </c>
      <c r="W25" s="120">
        <f t="shared" si="6"/>
        <v>7.1492993686618714E-3</v>
      </c>
      <c r="X25" s="104">
        <f t="shared" si="10"/>
        <v>7.1401471015180313E-3</v>
      </c>
      <c r="Y25" s="15">
        <f t="shared" si="7"/>
        <v>7.1198303208311912E-3</v>
      </c>
      <c r="AA25" s="15">
        <f t="shared" si="8"/>
        <v>0.12815694577496145</v>
      </c>
      <c r="AB25" s="19"/>
      <c r="AC25" s="20"/>
    </row>
    <row r="26" spans="1:29">
      <c r="A26" s="6">
        <v>19</v>
      </c>
      <c r="B26" s="3">
        <v>10</v>
      </c>
      <c r="C26" s="8">
        <v>45245</v>
      </c>
      <c r="D26" s="7">
        <v>2.3300409999999999E-4</v>
      </c>
      <c r="E26" s="4">
        <v>2.3297690000000001E-4</v>
      </c>
      <c r="F26" s="3">
        <v>99559.498482699404</v>
      </c>
      <c r="G26" s="3">
        <v>23.195067649999999</v>
      </c>
      <c r="H26" s="3">
        <v>99547.900948874405</v>
      </c>
      <c r="I26" s="3">
        <v>6316167.1684296196</v>
      </c>
      <c r="J26" s="2">
        <v>63.441130828200002</v>
      </c>
      <c r="K26" s="28">
        <f t="shared" si="0"/>
        <v>2.2101889711570338E-4</v>
      </c>
      <c r="L26" s="28">
        <f t="shared" si="2"/>
        <v>0.99977898110288432</v>
      </c>
      <c r="M26" s="109">
        <f t="shared" si="3"/>
        <v>0.99554944338416196</v>
      </c>
      <c r="N26" s="110">
        <f>SUM(M26:$M$112)/M26</f>
        <v>63.700854546183031</v>
      </c>
      <c r="O26" s="30">
        <v>0.5</v>
      </c>
      <c r="P26" s="30">
        <f t="shared" si="1"/>
        <v>2.2099447513812155E-4</v>
      </c>
      <c r="Q26" s="30">
        <f t="shared" si="4"/>
        <v>0.99755488415430482</v>
      </c>
      <c r="R26" s="30">
        <f t="shared" si="5"/>
        <v>0.99743419051366888</v>
      </c>
      <c r="S26" s="30">
        <f>(SUM(R26:$R$112)/Q26)</f>
        <v>62.462162350874806</v>
      </c>
      <c r="T26" s="51">
        <v>1029</v>
      </c>
      <c r="U26" s="51">
        <v>534</v>
      </c>
      <c r="V26" s="96">
        <f t="shared" si="9"/>
        <v>495</v>
      </c>
      <c r="W26" s="120">
        <f t="shared" si="6"/>
        <v>1.0940435407227318E-2</v>
      </c>
      <c r="X26" s="104">
        <f t="shared" si="10"/>
        <v>1.0927025177474866E-2</v>
      </c>
      <c r="Y26" s="15">
        <f t="shared" si="7"/>
        <v>1.0891744380045533E-2</v>
      </c>
      <c r="AA26" s="15">
        <f t="shared" si="8"/>
        <v>0.20694314322086513</v>
      </c>
      <c r="AB26" s="19"/>
      <c r="AC26" s="20"/>
    </row>
    <row r="27" spans="1:29">
      <c r="A27" s="6">
        <v>20</v>
      </c>
      <c r="B27" s="3">
        <v>11</v>
      </c>
      <c r="C27" s="8">
        <v>45453</v>
      </c>
      <c r="D27" s="7">
        <v>2.4424290000000002E-4</v>
      </c>
      <c r="E27" s="4">
        <v>2.4421300000000001E-4</v>
      </c>
      <c r="F27" s="3">
        <v>99536.303415049406</v>
      </c>
      <c r="G27" s="3">
        <v>24.308063240799999</v>
      </c>
      <c r="H27" s="3">
        <v>99524.149383429001</v>
      </c>
      <c r="I27" s="3">
        <v>6216619.2674807403</v>
      </c>
      <c r="J27" s="2">
        <v>62.455798077600001</v>
      </c>
      <c r="K27" s="28">
        <f t="shared" si="0"/>
        <v>2.4200822827976151E-4</v>
      </c>
      <c r="L27" s="28">
        <f t="shared" si="2"/>
        <v>0.9997579917717202</v>
      </c>
      <c r="M27" s="109">
        <f t="shared" si="3"/>
        <v>0.99532940814416104</v>
      </c>
      <c r="N27" s="110">
        <f>SUM(M27:$M$112)/M27</f>
        <v>62.714715683476314</v>
      </c>
      <c r="O27" s="30">
        <v>0.5</v>
      </c>
      <c r="P27" s="30">
        <f t="shared" si="1"/>
        <v>2.4197894783153863E-4</v>
      </c>
      <c r="Q27" s="30">
        <f t="shared" si="4"/>
        <v>0.99731349687303295</v>
      </c>
      <c r="R27" s="30">
        <f t="shared" si="5"/>
        <v>0.99718354528050268</v>
      </c>
      <c r="S27" s="30">
        <f>(SUM(R27:$R$112)/Q27)</f>
        <v>61.477159518724726</v>
      </c>
      <c r="T27" s="51">
        <v>1493</v>
      </c>
      <c r="U27" s="51">
        <v>762</v>
      </c>
      <c r="V27" s="96">
        <f t="shared" si="9"/>
        <v>731</v>
      </c>
      <c r="W27" s="120">
        <f t="shared" si="6"/>
        <v>1.6082546806591425E-2</v>
      </c>
      <c r="X27" s="104">
        <f t="shared" si="10"/>
        <v>1.6062665045298415E-2</v>
      </c>
      <c r="Y27" s="15">
        <f t="shared" si="7"/>
        <v>1.600743179445541E-2</v>
      </c>
      <c r="AA27" s="15">
        <f t="shared" si="8"/>
        <v>0.32014863588910819</v>
      </c>
      <c r="AB27" s="19"/>
      <c r="AC27" s="20"/>
    </row>
    <row r="28" spans="1:29">
      <c r="A28" s="6">
        <v>21</v>
      </c>
      <c r="B28" s="3">
        <v>12</v>
      </c>
      <c r="C28" s="8">
        <v>46041</v>
      </c>
      <c r="D28" s="7">
        <v>2.5243720000000001E-4</v>
      </c>
      <c r="E28" s="4">
        <v>2.5240540000000001E-4</v>
      </c>
      <c r="F28" s="3">
        <v>99511.995351808597</v>
      </c>
      <c r="G28" s="3">
        <v>25.117362111999999</v>
      </c>
      <c r="H28" s="3">
        <v>99499.436670752606</v>
      </c>
      <c r="I28" s="3">
        <v>6117095.1180973202</v>
      </c>
      <c r="J28" s="2">
        <v>61.470932187300001</v>
      </c>
      <c r="K28" s="28">
        <f t="shared" si="0"/>
        <v>2.6063725809604484E-4</v>
      </c>
      <c r="L28" s="28">
        <f t="shared" si="2"/>
        <v>0.999739362741904</v>
      </c>
      <c r="M28" s="109">
        <f t="shared" si="3"/>
        <v>0.99508853023754129</v>
      </c>
      <c r="N28" s="110">
        <f>SUM(M28:$M$112)/M28</f>
        <v>61.72965476785901</v>
      </c>
      <c r="O28" s="30">
        <v>0.5</v>
      </c>
      <c r="P28" s="30">
        <f t="shared" si="1"/>
        <v>2.6060329663170242E-4</v>
      </c>
      <c r="Q28" s="30">
        <f>Q27*(1-P28)</f>
        <v>0.99705359368797253</v>
      </c>
      <c r="R28" s="30">
        <f t="shared" si="5"/>
        <v>0.99694647346690113</v>
      </c>
      <c r="S28" s="30">
        <f>(SUM(R28:$R$112)/Q28)</f>
        <v>60.493054509801617</v>
      </c>
      <c r="T28" s="51">
        <v>1817</v>
      </c>
      <c r="U28" s="51">
        <v>922</v>
      </c>
      <c r="V28" s="96">
        <f t="shared" si="9"/>
        <v>895</v>
      </c>
      <c r="W28" s="120">
        <f t="shared" si="6"/>
        <v>1.9439195499663345E-2</v>
      </c>
      <c r="X28" s="104">
        <f t="shared" si="10"/>
        <v>1.9414983276644194E-2</v>
      </c>
      <c r="Y28" s="15">
        <f t="shared" si="7"/>
        <v>1.9343720478760224E-2</v>
      </c>
      <c r="AA28" s="15">
        <f t="shared" si="8"/>
        <v>0.40621813005396473</v>
      </c>
      <c r="AB28" s="19"/>
      <c r="AC28" s="20"/>
    </row>
    <row r="29" spans="1:29">
      <c r="A29" s="6">
        <v>22</v>
      </c>
      <c r="B29" s="3">
        <v>10</v>
      </c>
      <c r="C29" s="8">
        <v>46534</v>
      </c>
      <c r="D29" s="7">
        <v>2.5867419999999998E-4</v>
      </c>
      <c r="E29" s="4">
        <v>2.5864079999999998E-4</v>
      </c>
      <c r="F29" s="3">
        <v>99486.877989696601</v>
      </c>
      <c r="G29" s="3">
        <v>25.7313616056</v>
      </c>
      <c r="H29" s="3">
        <v>99474.012308893798</v>
      </c>
      <c r="I29" s="3">
        <v>6017595.6814265596</v>
      </c>
      <c r="J29" s="2">
        <v>60.4863254634</v>
      </c>
      <c r="K29" s="28">
        <f t="shared" si="0"/>
        <v>2.148966347187003E-4</v>
      </c>
      <c r="L29" s="28">
        <f t="shared" si="2"/>
        <v>0.99978510336528126</v>
      </c>
      <c r="M29" s="109">
        <f t="shared" si="3"/>
        <v>0.99482917309145735</v>
      </c>
      <c r="N29" s="110">
        <f>SUM(M29:$M$112)/M29</f>
        <v>60.745487305111915</v>
      </c>
      <c r="O29" s="30">
        <v>0.5</v>
      </c>
      <c r="P29" s="30">
        <f t="shared" si="1"/>
        <v>2.1487354691763897E-4</v>
      </c>
      <c r="Q29" s="30">
        <f t="shared" si="4"/>
        <v>0.99683935324582984</v>
      </c>
      <c r="R29" s="30">
        <f t="shared" si="5"/>
        <v>0.9967359767002989</v>
      </c>
      <c r="S29" s="30">
        <f>(SUM(R29:$R$112)/Q29)</f>
        <v>59.505948200727673</v>
      </c>
      <c r="T29" s="51">
        <v>2270</v>
      </c>
      <c r="U29" s="51">
        <v>1171</v>
      </c>
      <c r="V29" s="96">
        <f t="shared" si="9"/>
        <v>1099</v>
      </c>
      <c r="W29" s="120">
        <f t="shared" si="6"/>
        <v>2.3617140155585165E-2</v>
      </c>
      <c r="X29" s="104">
        <f t="shared" si="10"/>
        <v>2.3588263679884629E-2</v>
      </c>
      <c r="Y29" s="15">
        <f t="shared" si="7"/>
        <v>2.349502001176584E-2</v>
      </c>
      <c r="AA29" s="15">
        <f t="shared" si="8"/>
        <v>0.51689044025884845</v>
      </c>
      <c r="AB29" s="19"/>
      <c r="AC29" s="20"/>
    </row>
    <row r="30" spans="1:29">
      <c r="A30" s="6">
        <v>23</v>
      </c>
      <c r="B30" s="3">
        <v>10</v>
      </c>
      <c r="C30" s="8">
        <v>48209</v>
      </c>
      <c r="D30" s="7">
        <v>2.6421080000000002E-4</v>
      </c>
      <c r="E30" s="4">
        <v>2.6417589999999999E-4</v>
      </c>
      <c r="F30" s="3">
        <v>99461.146628090995</v>
      </c>
      <c r="G30" s="3">
        <v>26.275237429099999</v>
      </c>
      <c r="H30" s="3">
        <v>99448.009009376503</v>
      </c>
      <c r="I30" s="3">
        <v>5918121.6691176696</v>
      </c>
      <c r="J30" s="2">
        <v>59.501844386000002</v>
      </c>
      <c r="K30" s="28">
        <f t="shared" si="0"/>
        <v>2.0743014789769546E-4</v>
      </c>
      <c r="L30" s="28">
        <f t="shared" si="2"/>
        <v>0.9997925698521023</v>
      </c>
      <c r="M30" s="109">
        <f t="shared" si="3"/>
        <v>0.99461538765003998</v>
      </c>
      <c r="N30" s="110">
        <f>SUM(M30:$M$112)/M30</f>
        <v>59.758329168946744</v>
      </c>
      <c r="O30" s="30">
        <v>0.5</v>
      </c>
      <c r="P30" s="30">
        <f t="shared" si="1"/>
        <v>2.0740863649562367E-4</v>
      </c>
      <c r="Q30" s="30">
        <f t="shared" si="4"/>
        <v>0.99663260015476796</v>
      </c>
      <c r="R30" s="30">
        <f t="shared" si="5"/>
        <v>0.99647098354356123</v>
      </c>
      <c r="S30" s="30">
        <f>(SUM(R30:$R$112)/Q30)</f>
        <v>58.51818908285378</v>
      </c>
      <c r="T30" s="51">
        <v>2719</v>
      </c>
      <c r="U30" s="51">
        <v>1415</v>
      </c>
      <c r="V30" s="96">
        <f t="shared" si="9"/>
        <v>1304</v>
      </c>
      <c r="W30" s="120">
        <f t="shared" si="6"/>
        <v>2.7048891285859487E-2</v>
      </c>
      <c r="X30" s="104">
        <f t="shared" si="10"/>
        <v>2.7015919704806986E-2</v>
      </c>
      <c r="Y30" s="15">
        <f t="shared" si="7"/>
        <v>2.6903243491788922E-2</v>
      </c>
      <c r="AA30" s="15">
        <f t="shared" si="8"/>
        <v>0.61877460031114517</v>
      </c>
      <c r="AB30" s="19"/>
      <c r="AC30" s="20"/>
    </row>
    <row r="31" spans="1:29">
      <c r="A31" s="6">
        <v>24</v>
      </c>
      <c r="B31" s="3">
        <v>17</v>
      </c>
      <c r="C31" s="8">
        <v>52408</v>
      </c>
      <c r="D31" s="7">
        <v>2.698744E-4</v>
      </c>
      <c r="E31" s="4">
        <v>2.6983790000000002E-4</v>
      </c>
      <c r="F31" s="3">
        <v>99434.871390661996</v>
      </c>
      <c r="G31" s="3">
        <v>26.831301697899999</v>
      </c>
      <c r="H31" s="3">
        <v>99421.455739812998</v>
      </c>
      <c r="I31" s="3">
        <v>5818673.6601082897</v>
      </c>
      <c r="J31" s="2">
        <v>58.517435369799998</v>
      </c>
      <c r="K31" s="28">
        <f t="shared" si="0"/>
        <v>3.2437795756373072E-4</v>
      </c>
      <c r="L31" s="28">
        <f t="shared" si="2"/>
        <v>0.99967562204243632</v>
      </c>
      <c r="M31" s="109">
        <f t="shared" si="3"/>
        <v>0.99440907443307835</v>
      </c>
      <c r="N31" s="110">
        <f>SUM(M31:$M$112)/M31</f>
        <v>58.770519946591293</v>
      </c>
      <c r="O31" s="30">
        <v>0.5</v>
      </c>
      <c r="P31" s="30">
        <f t="shared" si="1"/>
        <v>3.2432535556551847E-4</v>
      </c>
      <c r="Q31" s="30">
        <f t="shared" si="4"/>
        <v>0.99630936693235461</v>
      </c>
      <c r="R31" s="30">
        <f t="shared" si="5"/>
        <v>0.99615650143570633</v>
      </c>
      <c r="S31" s="30">
        <f>(SUM(R31:$R$112)/Q31)</f>
        <v>57.537011957392821</v>
      </c>
      <c r="T31" s="51">
        <v>3556</v>
      </c>
      <c r="U31" s="51">
        <v>1812</v>
      </c>
      <c r="V31" s="96">
        <f t="shared" si="9"/>
        <v>1744</v>
      </c>
      <c r="W31" s="120">
        <f t="shared" si="6"/>
        <v>3.3277362234773317E-2</v>
      </c>
      <c r="X31" s="104">
        <f t="shared" si="10"/>
        <v>3.3234854694938455E-2</v>
      </c>
      <c r="Y31" s="15">
        <f t="shared" si="7"/>
        <v>3.309131097945521E-2</v>
      </c>
      <c r="AA31" s="15">
        <f t="shared" si="8"/>
        <v>0.79419146350692504</v>
      </c>
      <c r="AB31" s="19"/>
      <c r="AC31" s="20"/>
    </row>
    <row r="32" spans="1:29">
      <c r="A32" s="6">
        <v>25</v>
      </c>
      <c r="B32" s="3">
        <v>18</v>
      </c>
      <c r="C32" s="8">
        <v>58649</v>
      </c>
      <c r="D32" s="7">
        <v>2.7572259999999999E-4</v>
      </c>
      <c r="E32" s="4">
        <v>2.7568459999999999E-4</v>
      </c>
      <c r="F32" s="3">
        <v>99408.040088964102</v>
      </c>
      <c r="G32" s="3">
        <v>27.4052666501</v>
      </c>
      <c r="H32" s="3">
        <v>99394.337455639106</v>
      </c>
      <c r="I32" s="3">
        <v>5719252.2043684795</v>
      </c>
      <c r="J32" s="2">
        <v>57.5330949011</v>
      </c>
      <c r="K32" s="28">
        <f t="shared" si="0"/>
        <v>3.0691060376135995E-4</v>
      </c>
      <c r="L32" s="28">
        <f t="shared" si="2"/>
        <v>0.99969308939623869</v>
      </c>
      <c r="M32" s="109">
        <f t="shared" si="3"/>
        <v>0.99408651004853099</v>
      </c>
      <c r="N32" s="110">
        <f>SUM(M32:$M$112)/M32</f>
        <v>57.789265510506695</v>
      </c>
      <c r="O32" s="30">
        <v>0.5</v>
      </c>
      <c r="P32" s="30">
        <f t="shared" si="1"/>
        <v>3.0686351392819394E-4</v>
      </c>
      <c r="Q32" s="30">
        <f t="shared" si="4"/>
        <v>0.99600363593905816</v>
      </c>
      <c r="R32" s="30">
        <f t="shared" si="5"/>
        <v>0.99585182195076394</v>
      </c>
      <c r="S32" s="30">
        <f>(SUM(R32:$R$112)/Q32)</f>
        <v>56.554519907857234</v>
      </c>
      <c r="T32" s="51">
        <v>4922</v>
      </c>
      <c r="U32" s="51">
        <v>2462</v>
      </c>
      <c r="V32" s="96">
        <f t="shared" si="9"/>
        <v>2460</v>
      </c>
      <c r="W32" s="120">
        <f t="shared" si="6"/>
        <v>4.1944449180719191E-2</v>
      </c>
      <c r="X32" s="104">
        <f t="shared" si="10"/>
        <v>4.1891236475427356E-2</v>
      </c>
      <c r="Y32" s="15">
        <f t="shared" si="7"/>
        <v>4.1696411101969102E-2</v>
      </c>
      <c r="AA32" s="15">
        <f t="shared" si="8"/>
        <v>1.0424102775492277</v>
      </c>
      <c r="AB32" s="19"/>
      <c r="AC32" s="20"/>
    </row>
    <row r="33" spans="1:29">
      <c r="A33" s="6">
        <v>26</v>
      </c>
      <c r="B33" s="3">
        <v>19</v>
      </c>
      <c r="C33" s="8">
        <v>62317</v>
      </c>
      <c r="D33" s="7">
        <v>2.8177570000000003E-4</v>
      </c>
      <c r="E33" s="4">
        <v>2.8173599999999999E-4</v>
      </c>
      <c r="F33" s="3">
        <v>99380.634822313994</v>
      </c>
      <c r="G33" s="3">
        <v>27.9991025277</v>
      </c>
      <c r="H33" s="3">
        <v>99366.635271050196</v>
      </c>
      <c r="I33" s="3">
        <v>5619857.8669128399</v>
      </c>
      <c r="J33" s="2">
        <v>56.548822383400001</v>
      </c>
      <c r="K33" s="28">
        <f t="shared" si="0"/>
        <v>3.048927259014394E-4</v>
      </c>
      <c r="L33" s="28">
        <f t="shared" si="2"/>
        <v>0.9996951072740986</v>
      </c>
      <c r="M33" s="109">
        <f t="shared" si="3"/>
        <v>0.99378141435754097</v>
      </c>
      <c r="N33" s="110">
        <f>SUM(M33:$M$112)/M33</f>
        <v>56.806700089128746</v>
      </c>
      <c r="O33" s="30">
        <v>0.5</v>
      </c>
      <c r="P33" s="30">
        <f t="shared" si="1"/>
        <v>3.0484625319888005E-4</v>
      </c>
      <c r="Q33" s="30">
        <f t="shared" si="4"/>
        <v>0.9957000079624696</v>
      </c>
      <c r="R33" s="30">
        <f t="shared" si="5"/>
        <v>0.99556902420390636</v>
      </c>
      <c r="S33" s="30">
        <f>(SUM(R33:$R$112)/Q33)</f>
        <v>55.571613129030439</v>
      </c>
      <c r="T33" s="51">
        <v>6054</v>
      </c>
      <c r="U33" s="51">
        <v>3112</v>
      </c>
      <c r="V33" s="96">
        <f t="shared" si="9"/>
        <v>2942</v>
      </c>
      <c r="W33" s="120">
        <f t="shared" si="6"/>
        <v>4.7210231558001831E-2</v>
      </c>
      <c r="X33" s="104">
        <f t="shared" si="10"/>
        <v>4.7150386012095591E-2</v>
      </c>
      <c r="Y33" s="15">
        <f t="shared" si="7"/>
        <v>4.6916650689858078E-2</v>
      </c>
      <c r="AA33" s="15">
        <f t="shared" si="8"/>
        <v>1.2198329179363101</v>
      </c>
      <c r="AB33" s="19"/>
      <c r="AC33" s="20"/>
    </row>
    <row r="34" spans="1:29">
      <c r="A34" s="6">
        <v>27</v>
      </c>
      <c r="B34" s="3">
        <v>17</v>
      </c>
      <c r="C34" s="8">
        <v>64606</v>
      </c>
      <c r="D34" s="7">
        <v>2.886225E-4</v>
      </c>
      <c r="E34" s="4">
        <v>2.8858079999999998E-4</v>
      </c>
      <c r="F34" s="3">
        <v>99352.635719786296</v>
      </c>
      <c r="G34" s="3">
        <v>28.671263651499999</v>
      </c>
      <c r="H34" s="3">
        <v>99338.300087960495</v>
      </c>
      <c r="I34" s="3">
        <v>5520491.2316417899</v>
      </c>
      <c r="J34" s="2">
        <v>55.564617804500003</v>
      </c>
      <c r="K34" s="28">
        <f t="shared" si="0"/>
        <v>2.6313345509704981E-4</v>
      </c>
      <c r="L34" s="28">
        <f t="shared" si="2"/>
        <v>0.9997368665449029</v>
      </c>
      <c r="M34" s="109">
        <f t="shared" si="3"/>
        <v>0.99347841763316735</v>
      </c>
      <c r="N34" s="110">
        <f>SUM(M34:$M$112)/M34</f>
        <v>55.823720335391748</v>
      </c>
      <c r="O34" s="30">
        <v>0.5</v>
      </c>
      <c r="P34" s="30">
        <f t="shared" si="1"/>
        <v>2.6309884004364345E-4</v>
      </c>
      <c r="Q34" s="30">
        <f t="shared" si="4"/>
        <v>0.99543804044534323</v>
      </c>
      <c r="R34" s="30">
        <f t="shared" si="5"/>
        <v>0.99528279779672746</v>
      </c>
      <c r="S34" s="30">
        <f>(SUM(R34:$R$112)/Q34)</f>
        <v>54.586106219679358</v>
      </c>
      <c r="T34" s="51">
        <v>7054</v>
      </c>
      <c r="U34" s="51">
        <v>3660</v>
      </c>
      <c r="V34" s="96">
        <f t="shared" si="9"/>
        <v>3394</v>
      </c>
      <c r="W34" s="120">
        <f t="shared" si="6"/>
        <v>5.2533820388199239E-2</v>
      </c>
      <c r="X34" s="104">
        <f t="shared" si="10"/>
        <v>5.2468322115348451E-2</v>
      </c>
      <c r="Y34" s="15">
        <f t="shared" si="7"/>
        <v>5.2191216751493207E-2</v>
      </c>
      <c r="AA34" s="15">
        <f t="shared" si="8"/>
        <v>1.4091628522903166</v>
      </c>
      <c r="AB34" s="19"/>
      <c r="AC34" s="20"/>
    </row>
    <row r="35" spans="1:29">
      <c r="A35" s="6">
        <v>28</v>
      </c>
      <c r="B35" s="3">
        <v>21</v>
      </c>
      <c r="C35" s="8">
        <v>67317</v>
      </c>
      <c r="D35" s="7">
        <v>2.9747630000000002E-4</v>
      </c>
      <c r="E35" s="4">
        <v>2.9743199999999998E-4</v>
      </c>
      <c r="F35" s="3">
        <v>99323.964456134796</v>
      </c>
      <c r="G35" s="3">
        <v>29.542126621000001</v>
      </c>
      <c r="H35" s="3">
        <v>99309.193392824294</v>
      </c>
      <c r="I35" s="3">
        <v>5421152.9315538304</v>
      </c>
      <c r="J35" s="2">
        <v>54.580512983299997</v>
      </c>
      <c r="K35" s="28">
        <f t="shared" si="0"/>
        <v>3.1195686082267481E-4</v>
      </c>
      <c r="L35" s="28">
        <f t="shared" si="2"/>
        <v>0.99968804313917736</v>
      </c>
      <c r="M35" s="109">
        <f t="shared" si="3"/>
        <v>0.99321700022457116</v>
      </c>
      <c r="N35" s="110">
        <f>SUM(M35:$M$112)/M35</f>
        <v>54.838150087295361</v>
      </c>
      <c r="O35" s="30">
        <v>0.5</v>
      </c>
      <c r="P35" s="30">
        <f t="shared" si="1"/>
        <v>3.1190820986966696E-4</v>
      </c>
      <c r="Q35" s="30">
        <f t="shared" si="4"/>
        <v>0.99512755514811169</v>
      </c>
      <c r="R35" s="30">
        <f t="shared" si="5"/>
        <v>0.99498817845875687</v>
      </c>
      <c r="S35" s="30">
        <f>(SUM(R35:$R$112)/Q35)</f>
        <v>53.602981383751377</v>
      </c>
      <c r="T35" s="51">
        <v>8083</v>
      </c>
      <c r="U35" s="51">
        <v>4122</v>
      </c>
      <c r="V35" s="96">
        <f t="shared" si="9"/>
        <v>3961</v>
      </c>
      <c r="W35" s="120">
        <f t="shared" si="6"/>
        <v>5.8841005986600713E-2</v>
      </c>
      <c r="X35" s="104">
        <f t="shared" si="10"/>
        <v>5.8766209215091507E-2</v>
      </c>
      <c r="Y35" s="15">
        <f t="shared" si="7"/>
        <v>5.844188745620759E-2</v>
      </c>
      <c r="AA35" s="15">
        <f t="shared" si="8"/>
        <v>1.6363728487738125</v>
      </c>
      <c r="AB35" s="19"/>
      <c r="AC35" s="20"/>
    </row>
    <row r="36" spans="1:29">
      <c r="A36" s="6">
        <v>29</v>
      </c>
      <c r="B36" s="3">
        <v>19</v>
      </c>
      <c r="C36" s="8">
        <v>67819</v>
      </c>
      <c r="D36" s="7">
        <v>3.096757E-4</v>
      </c>
      <c r="E36" s="4">
        <v>3.096277E-4</v>
      </c>
      <c r="F36" s="3">
        <v>99294.422329513705</v>
      </c>
      <c r="G36" s="3">
        <v>30.744307871499998</v>
      </c>
      <c r="H36" s="3">
        <v>99279.050175577999</v>
      </c>
      <c r="I36" s="3">
        <v>5321843.7381610097</v>
      </c>
      <c r="J36" s="2">
        <v>53.596603044799998</v>
      </c>
      <c r="K36" s="28">
        <f t="shared" si="0"/>
        <v>2.8015747799289283E-4</v>
      </c>
      <c r="L36" s="28">
        <f t="shared" si="2"/>
        <v>0.99971984252200707</v>
      </c>
      <c r="M36" s="109">
        <f t="shared" si="3"/>
        <v>0.99290715936706542</v>
      </c>
      <c r="N36" s="110">
        <f>SUM(M36:$M$112)/M36</f>
        <v>53.854950508595778</v>
      </c>
      <c r="O36" s="30">
        <v>0.5</v>
      </c>
      <c r="P36" s="30">
        <f t="shared" si="1"/>
        <v>2.8011823938315012E-4</v>
      </c>
      <c r="Q36" s="30">
        <f t="shared" si="4"/>
        <v>0.99484880176940194</v>
      </c>
      <c r="R36" s="30">
        <f t="shared" si="5"/>
        <v>0.99469732062612626</v>
      </c>
      <c r="S36" s="30">
        <f>(SUM(R36:$R$112)/Q36)</f>
        <v>52.617860665360759</v>
      </c>
      <c r="T36" s="51">
        <v>8506</v>
      </c>
      <c r="U36" s="51">
        <v>4375</v>
      </c>
      <c r="V36" s="96">
        <f t="shared" si="9"/>
        <v>4131</v>
      </c>
      <c r="W36" s="120">
        <f t="shared" si="6"/>
        <v>6.0912133767823173E-2</v>
      </c>
      <c r="X36" s="104">
        <f t="shared" si="10"/>
        <v>6.0835671650013586E-2</v>
      </c>
      <c r="Y36" s="15">
        <f t="shared" si="7"/>
        <v>6.0480093710396012E-2</v>
      </c>
      <c r="AA36" s="15">
        <f t="shared" si="8"/>
        <v>1.7539227176014844</v>
      </c>
      <c r="AB36" s="19"/>
      <c r="AC36" s="20"/>
    </row>
    <row r="37" spans="1:29">
      <c r="A37" s="6">
        <v>30</v>
      </c>
      <c r="B37" s="3">
        <v>21</v>
      </c>
      <c r="C37" s="8">
        <v>68948</v>
      </c>
      <c r="D37" s="7">
        <v>3.2600110000000001E-4</v>
      </c>
      <c r="E37" s="4">
        <v>3.25948E-4</v>
      </c>
      <c r="F37" s="3">
        <v>99263.678021642205</v>
      </c>
      <c r="G37" s="3">
        <v>32.354793964199999</v>
      </c>
      <c r="H37" s="3">
        <v>99247.500624660097</v>
      </c>
      <c r="I37" s="3">
        <v>5222564.6879854295</v>
      </c>
      <c r="J37" s="2">
        <v>52.613048318099999</v>
      </c>
      <c r="K37" s="28">
        <f t="shared" si="0"/>
        <v>3.0457736265011311E-4</v>
      </c>
      <c r="L37" s="28">
        <f t="shared" si="2"/>
        <v>0.9996954226373499</v>
      </c>
      <c r="M37" s="109">
        <f t="shared" si="3"/>
        <v>0.99262898900141605</v>
      </c>
      <c r="N37" s="110">
        <f>SUM(M37:$M$112)/M37</f>
        <v>52.869762367882835</v>
      </c>
      <c r="O37" s="30">
        <v>0.5</v>
      </c>
      <c r="P37" s="30">
        <f t="shared" si="1"/>
        <v>3.0453098602782836E-4</v>
      </c>
      <c r="Q37" s="30">
        <f t="shared" si="4"/>
        <v>0.99454583948285058</v>
      </c>
      <c r="R37" s="30">
        <f t="shared" si="5"/>
        <v>0.99438890354490317</v>
      </c>
      <c r="S37" s="30">
        <f>(SUM(R37:$R$112)/Q37)</f>
        <v>51.633737003695813</v>
      </c>
      <c r="T37" s="51">
        <v>8758</v>
      </c>
      <c r="U37" s="51">
        <v>4529</v>
      </c>
      <c r="V37" s="96">
        <f t="shared" si="9"/>
        <v>4229</v>
      </c>
      <c r="W37" s="120">
        <f t="shared" si="6"/>
        <v>6.1336079364158497E-2</v>
      </c>
      <c r="X37" s="104">
        <f t="shared" si="10"/>
        <v>6.125833699890719E-2</v>
      </c>
      <c r="Y37" s="15">
        <f t="shared" si="7"/>
        <v>6.0883970448555265E-2</v>
      </c>
      <c r="AA37" s="15">
        <f t="shared" si="8"/>
        <v>1.8265191134566579</v>
      </c>
      <c r="AB37" s="19"/>
      <c r="AC37" s="20"/>
    </row>
    <row r="38" spans="1:29">
      <c r="A38" s="6">
        <v>31</v>
      </c>
      <c r="B38" s="3">
        <v>22</v>
      </c>
      <c r="C38" s="8">
        <v>69699</v>
      </c>
      <c r="D38" s="7">
        <v>3.4689740000000001E-4</v>
      </c>
      <c r="E38" s="4">
        <v>3.4683730000000001E-4</v>
      </c>
      <c r="F38" s="3">
        <v>99231.323227678004</v>
      </c>
      <c r="G38" s="3">
        <v>34.417120441800002</v>
      </c>
      <c r="H38" s="3">
        <v>99214.114667457106</v>
      </c>
      <c r="I38" s="3">
        <v>5123317.1873607701</v>
      </c>
      <c r="J38" s="2">
        <v>51.630039998599997</v>
      </c>
      <c r="K38" s="28">
        <f t="shared" si="0"/>
        <v>3.1564297909582632E-4</v>
      </c>
      <c r="L38" s="28">
        <f t="shared" si="2"/>
        <v>0.99968435702090419</v>
      </c>
      <c r="M38" s="109">
        <f t="shared" si="3"/>
        <v>0.99232665668185593</v>
      </c>
      <c r="N38" s="110">
        <f>SUM(M38:$M$112)/M38</f>
        <v>51.885565536593582</v>
      </c>
      <c r="O38" s="30">
        <v>0.5</v>
      </c>
      <c r="P38" s="30">
        <f t="shared" si="1"/>
        <v>3.1559317171137567E-4</v>
      </c>
      <c r="Q38" s="30">
        <f t="shared" si="4"/>
        <v>0.99423196760695587</v>
      </c>
      <c r="R38" s="30">
        <f t="shared" si="5"/>
        <v>0.9940102403957346</v>
      </c>
      <c r="S38" s="30">
        <f>(SUM(R38:$R$112)/Q38)</f>
        <v>50.649879556417666</v>
      </c>
      <c r="T38" s="51">
        <v>8436</v>
      </c>
      <c r="U38" s="51">
        <v>4348</v>
      </c>
      <c r="V38" s="96">
        <f t="shared" si="9"/>
        <v>4088</v>
      </c>
      <c r="W38" s="120">
        <f t="shared" si="6"/>
        <v>5.8652204479260825E-2</v>
      </c>
      <c r="X38" s="104">
        <f t="shared" si="10"/>
        <v>5.8577539727170995E-2</v>
      </c>
      <c r="Y38" s="15">
        <f t="shared" si="7"/>
        <v>5.8202145977925467E-2</v>
      </c>
      <c r="AA38" s="15">
        <f t="shared" si="8"/>
        <v>1.8042665253156895</v>
      </c>
      <c r="AB38" s="19"/>
      <c r="AC38" s="20"/>
    </row>
    <row r="39" spans="1:29">
      <c r="A39" s="6">
        <v>32</v>
      </c>
      <c r="B39" s="3">
        <v>31</v>
      </c>
      <c r="C39" s="8">
        <v>69487</v>
      </c>
      <c r="D39" s="7">
        <v>3.7292260000000002E-4</v>
      </c>
      <c r="E39" s="4">
        <v>3.7285310000000001E-4</v>
      </c>
      <c r="F39" s="3">
        <v>99196.906107236195</v>
      </c>
      <c r="G39" s="3">
        <v>36.985869971</v>
      </c>
      <c r="H39" s="3">
        <v>99178.413172250701</v>
      </c>
      <c r="I39" s="3">
        <v>5024103.0726933097</v>
      </c>
      <c r="J39" s="2">
        <v>50.647779954599997</v>
      </c>
      <c r="K39" s="28">
        <f t="shared" ref="K39:K70" si="11">B39/C39</f>
        <v>4.4612661361117904E-4</v>
      </c>
      <c r="L39" s="28">
        <f t="shared" si="2"/>
        <v>0.99955387338638879</v>
      </c>
      <c r="M39" s="109">
        <f t="shared" si="3"/>
        <v>0.99201343573970469</v>
      </c>
      <c r="N39" s="110">
        <f>SUM(M39:$M$112)/M39</f>
        <v>50.901632279447107</v>
      </c>
      <c r="O39" s="30">
        <v>0.5</v>
      </c>
      <c r="P39" s="30">
        <f t="shared" ref="P39:P70" si="12">K39/(1+(1-O39)*K39)</f>
        <v>4.460271213265709E-4</v>
      </c>
      <c r="Q39" s="30">
        <f t="shared" si="4"/>
        <v>0.99378851318451333</v>
      </c>
      <c r="R39" s="30">
        <f t="shared" si="5"/>
        <v>0.99359202908361544</v>
      </c>
      <c r="S39" s="30">
        <f>(SUM(R39:$R$112)/Q39)</f>
        <v>49.672257744109729</v>
      </c>
      <c r="T39" s="51">
        <v>7872</v>
      </c>
      <c r="U39" s="51">
        <v>4026</v>
      </c>
      <c r="V39" s="96">
        <f t="shared" si="9"/>
        <v>3846</v>
      </c>
      <c r="W39" s="120">
        <f t="shared" si="6"/>
        <v>5.5348482449954668E-2</v>
      </c>
      <c r="X39" s="104">
        <f t="shared" si="10"/>
        <v>5.5274416355972494E-2</v>
      </c>
      <c r="Y39" s="15">
        <f t="shared" si="7"/>
        <v>5.490643823815828E-2</v>
      </c>
      <c r="AA39" s="15">
        <f t="shared" si="8"/>
        <v>1.7570060236210649</v>
      </c>
      <c r="AB39" s="19"/>
      <c r="AC39" s="20"/>
    </row>
    <row r="40" spans="1:29">
      <c r="A40" s="6">
        <v>33</v>
      </c>
      <c r="B40" s="3">
        <v>28</v>
      </c>
      <c r="C40" s="8">
        <v>70796</v>
      </c>
      <c r="D40" s="7">
        <v>4.0457060000000003E-4</v>
      </c>
      <c r="E40" s="4">
        <v>4.044888E-4</v>
      </c>
      <c r="F40" s="3">
        <v>99159.920237265207</v>
      </c>
      <c r="G40" s="3">
        <v>40.1090740263</v>
      </c>
      <c r="H40" s="3">
        <v>99139.865700252107</v>
      </c>
      <c r="I40" s="3">
        <v>4924924.6595210601</v>
      </c>
      <c r="J40" s="2">
        <v>49.666484681900002</v>
      </c>
      <c r="K40" s="28">
        <f t="shared" si="11"/>
        <v>3.9550257076670999E-4</v>
      </c>
      <c r="L40" s="28">
        <f t="shared" si="2"/>
        <v>0.9996044974292333</v>
      </c>
      <c r="M40" s="109">
        <f t="shared" si="3"/>
        <v>0.99157087214496131</v>
      </c>
      <c r="N40" s="110">
        <f>SUM(M40:$M$112)/M40</f>
        <v>49.923904661972195</v>
      </c>
      <c r="O40" s="30">
        <v>0.5</v>
      </c>
      <c r="P40" s="30">
        <f t="shared" si="12"/>
        <v>3.9542437508826434E-4</v>
      </c>
      <c r="Q40" s="30">
        <f t="shared" si="4"/>
        <v>0.99339554498271754</v>
      </c>
      <c r="R40" s="30">
        <f t="shared" si="5"/>
        <v>0.99321512191267025</v>
      </c>
      <c r="S40" s="30">
        <f>(SUM(R40:$R$112)/Q40)</f>
        <v>48.691709345037012</v>
      </c>
      <c r="T40" s="51">
        <v>7416</v>
      </c>
      <c r="U40" s="51">
        <v>3830</v>
      </c>
      <c r="V40" s="96">
        <f t="shared" si="9"/>
        <v>3586</v>
      </c>
      <c r="W40" s="120">
        <f t="shared" si="6"/>
        <v>5.0652579241765069E-2</v>
      </c>
      <c r="X40" s="104">
        <f t="shared" si="10"/>
        <v>5.0586077788950065E-2</v>
      </c>
      <c r="Y40" s="15">
        <f t="shared" si="7"/>
        <v>5.0225622175148754E-2</v>
      </c>
      <c r="AA40" s="15">
        <f t="shared" si="8"/>
        <v>1.6574455317799088</v>
      </c>
      <c r="AB40" s="19"/>
      <c r="AC40" s="20"/>
    </row>
    <row r="41" spans="1:29">
      <c r="A41" s="6">
        <v>34</v>
      </c>
      <c r="B41" s="3">
        <v>26</v>
      </c>
      <c r="C41" s="8">
        <v>71564</v>
      </c>
      <c r="D41" s="7">
        <v>4.4233279999999998E-4</v>
      </c>
      <c r="E41" s="4">
        <v>4.4223500000000002E-4</v>
      </c>
      <c r="F41" s="3">
        <v>99119.811163238905</v>
      </c>
      <c r="G41" s="3">
        <v>43.834253546799999</v>
      </c>
      <c r="H41" s="3">
        <v>99097.894036465499</v>
      </c>
      <c r="I41" s="3">
        <v>4825784.7938208096</v>
      </c>
      <c r="J41" s="2">
        <v>48.686380020199998</v>
      </c>
      <c r="K41" s="28">
        <f t="shared" si="11"/>
        <v>3.6331116203677826E-4</v>
      </c>
      <c r="L41" s="28">
        <f t="shared" si="2"/>
        <v>0.99963668883796319</v>
      </c>
      <c r="M41" s="109">
        <f t="shared" si="3"/>
        <v>0.99117870331593061</v>
      </c>
      <c r="N41" s="110">
        <f>SUM(M41:$M$112)/M41</f>
        <v>48.943261847854721</v>
      </c>
      <c r="O41" s="30">
        <v>0.5</v>
      </c>
      <c r="P41" s="30">
        <f t="shared" si="12"/>
        <v>3.6324517652318485E-4</v>
      </c>
      <c r="Q41" s="30">
        <f t="shared" si="4"/>
        <v>0.99303469884262296</v>
      </c>
      <c r="R41" s="30">
        <f t="shared" si="5"/>
        <v>0.99275746585532765</v>
      </c>
      <c r="S41" s="30">
        <f>(SUM(R41:$R$112)/Q41)</f>
        <v>47.709221112069905</v>
      </c>
      <c r="T41" s="51">
        <v>6565</v>
      </c>
      <c r="U41" s="51">
        <v>3423</v>
      </c>
      <c r="V41" s="96">
        <f t="shared" si="9"/>
        <v>3142</v>
      </c>
      <c r="W41" s="120">
        <f t="shared" si="6"/>
        <v>4.3904756581521438E-2</v>
      </c>
      <c r="X41" s="104">
        <f t="shared" si="10"/>
        <v>4.3847820192430692E-2</v>
      </c>
      <c r="Y41" s="15">
        <f t="shared" si="7"/>
        <v>4.3517459697873989E-2</v>
      </c>
      <c r="AA41" s="15">
        <f t="shared" si="8"/>
        <v>1.4795936297277157</v>
      </c>
      <c r="AB41" s="19"/>
      <c r="AC41" s="20"/>
    </row>
    <row r="42" spans="1:29">
      <c r="A42" s="6">
        <v>35</v>
      </c>
      <c r="B42" s="3">
        <v>40</v>
      </c>
      <c r="C42" s="8">
        <v>71619</v>
      </c>
      <c r="D42" s="7">
        <v>4.8656630000000001E-4</v>
      </c>
      <c r="E42" s="4">
        <v>4.86448E-4</v>
      </c>
      <c r="F42" s="3">
        <v>99075.976909692094</v>
      </c>
      <c r="G42" s="3">
        <v>48.195308032900002</v>
      </c>
      <c r="H42" s="3">
        <v>99051.879255675696</v>
      </c>
      <c r="I42" s="3">
        <v>4726686.8997843396</v>
      </c>
      <c r="J42" s="2">
        <v>47.707699153900002</v>
      </c>
      <c r="K42" s="28">
        <f t="shared" si="11"/>
        <v>5.5851100964827765E-4</v>
      </c>
      <c r="L42" s="28">
        <f t="shared" si="2"/>
        <v>0.99944148899035168</v>
      </c>
      <c r="M42" s="109">
        <f t="shared" si="3"/>
        <v>0.99081859702944275</v>
      </c>
      <c r="N42" s="110">
        <f>SUM(M42:$M$112)/M42</f>
        <v>47.960686500599344</v>
      </c>
      <c r="O42" s="30">
        <v>0.5</v>
      </c>
      <c r="P42" s="30">
        <f t="shared" si="12"/>
        <v>5.583550859168888E-4</v>
      </c>
      <c r="Q42" s="30">
        <f t="shared" si="4"/>
        <v>0.99248023286803233</v>
      </c>
      <c r="R42" s="30">
        <f t="shared" si="5"/>
        <v>0.99229551665123195</v>
      </c>
      <c r="S42" s="30">
        <f>(SUM(R42:$R$112)/Q42)</f>
        <v>46.735595346968189</v>
      </c>
      <c r="T42" s="51">
        <v>5623</v>
      </c>
      <c r="U42" s="51">
        <v>2843</v>
      </c>
      <c r="V42" s="96">
        <f t="shared" si="9"/>
        <v>2780</v>
      </c>
      <c r="W42" s="120">
        <f t="shared" si="6"/>
        <v>3.8816515170555302E-2</v>
      </c>
      <c r="X42" s="104">
        <f t="shared" si="10"/>
        <v>3.8762393030756084E-2</v>
      </c>
      <c r="Y42" s="15">
        <f t="shared" si="7"/>
        <v>3.8460125102861682E-2</v>
      </c>
      <c r="AA42" s="15">
        <f t="shared" si="8"/>
        <v>1.346104378600159</v>
      </c>
      <c r="AB42" s="19"/>
      <c r="AC42" s="20"/>
    </row>
    <row r="43" spans="1:29">
      <c r="A43" s="6">
        <v>36</v>
      </c>
      <c r="B43" s="3">
        <v>27</v>
      </c>
      <c r="C43" s="8">
        <v>72522</v>
      </c>
      <c r="D43" s="7">
        <v>5.3672089999999995E-4</v>
      </c>
      <c r="E43" s="4">
        <v>5.3657689999999996E-4</v>
      </c>
      <c r="F43" s="3">
        <v>99027.781601659197</v>
      </c>
      <c r="G43" s="3">
        <v>53.136022518700003</v>
      </c>
      <c r="H43" s="3">
        <v>99001.213590399901</v>
      </c>
      <c r="I43" s="3">
        <v>4627635.0205286704</v>
      </c>
      <c r="J43" s="2">
        <v>46.730674419700001</v>
      </c>
      <c r="K43" s="28">
        <f t="shared" si="11"/>
        <v>3.7230081906180194E-4</v>
      </c>
      <c r="L43" s="28">
        <f t="shared" si="2"/>
        <v>0.99962769918093819</v>
      </c>
      <c r="M43" s="109">
        <f t="shared" si="3"/>
        <v>0.99026521393443745</v>
      </c>
      <c r="N43" s="110">
        <f>SUM(M43:$M$112)/M43</f>
        <v>46.986929217877098</v>
      </c>
      <c r="O43" s="30">
        <v>0.5</v>
      </c>
      <c r="P43" s="30">
        <f t="shared" si="12"/>
        <v>3.7223152801042249E-4</v>
      </c>
      <c r="Q43" s="30">
        <f t="shared" si="4"/>
        <v>0.99211080043443167</v>
      </c>
      <c r="R43" s="30">
        <f t="shared" si="5"/>
        <v>0.99178684588735111</v>
      </c>
      <c r="S43" s="30">
        <f>(SUM(R43:$R$112)/Q43)</f>
        <v>45.752812101891671</v>
      </c>
      <c r="T43" s="51">
        <v>4739</v>
      </c>
      <c r="U43" s="51">
        <v>2425</v>
      </c>
      <c r="V43" s="96">
        <f t="shared" si="9"/>
        <v>2314</v>
      </c>
      <c r="W43" s="120">
        <f t="shared" si="6"/>
        <v>3.1907559085518879E-2</v>
      </c>
      <c r="X43" s="104">
        <f t="shared" si="10"/>
        <v>3.1866037594583944E-2</v>
      </c>
      <c r="Y43" s="15">
        <f t="shared" si="7"/>
        <v>3.1596945823947058E-2</v>
      </c>
      <c r="AA43" s="15">
        <f t="shared" si="8"/>
        <v>1.1374900496620941</v>
      </c>
      <c r="AB43" s="19"/>
      <c r="AC43" s="20"/>
    </row>
    <row r="44" spans="1:29">
      <c r="A44" s="6">
        <v>37</v>
      </c>
      <c r="B44" s="3">
        <v>48</v>
      </c>
      <c r="C44" s="8">
        <v>73476</v>
      </c>
      <c r="D44" s="7">
        <v>5.9151449999999997E-4</v>
      </c>
      <c r="E44" s="4">
        <v>5.9133959999999996E-4</v>
      </c>
      <c r="F44" s="3">
        <v>98974.645579140604</v>
      </c>
      <c r="G44" s="3">
        <v>58.527623524500001</v>
      </c>
      <c r="H44" s="3">
        <v>98945.381767378305</v>
      </c>
      <c r="I44" s="3">
        <v>4528633.8069382701</v>
      </c>
      <c r="J44" s="2">
        <v>45.755494050400003</v>
      </c>
      <c r="K44" s="28">
        <f t="shared" si="11"/>
        <v>6.5327453862485708E-4</v>
      </c>
      <c r="L44" s="28">
        <f t="shared" si="2"/>
        <v>0.99934672546137515</v>
      </c>
      <c r="M44" s="109">
        <f t="shared" si="3"/>
        <v>0.98989653738420125</v>
      </c>
      <c r="N44" s="110">
        <f>SUM(M44:$M$112)/M44</f>
        <v>46.004056565816718</v>
      </c>
      <c r="O44" s="30">
        <v>0.5</v>
      </c>
      <c r="P44" s="30">
        <f t="shared" si="12"/>
        <v>6.5306122448979592E-4</v>
      </c>
      <c r="Q44" s="30">
        <f t="shared" si="4"/>
        <v>0.99146289134027044</v>
      </c>
      <c r="R44" s="30">
        <f t="shared" si="5"/>
        <v>0.99106858265918651</v>
      </c>
      <c r="S44" s="30">
        <f>(SUM(R44:$R$112)/Q44)</f>
        <v>44.78238427121164</v>
      </c>
      <c r="T44" s="51">
        <v>3732</v>
      </c>
      <c r="U44" s="51">
        <v>1868</v>
      </c>
      <c r="V44" s="96">
        <f t="shared" si="9"/>
        <v>1864</v>
      </c>
      <c r="W44" s="120">
        <f t="shared" si="6"/>
        <v>2.5368827916598616E-2</v>
      </c>
      <c r="X44" s="104">
        <f t="shared" si="10"/>
        <v>2.5332255302470109E-2</v>
      </c>
      <c r="Y44" s="15">
        <f t="shared" si="7"/>
        <v>2.5112514912136629E-2</v>
      </c>
      <c r="AA44" s="15">
        <f t="shared" si="8"/>
        <v>0.92916305174905522</v>
      </c>
      <c r="AB44" s="19"/>
      <c r="AC44" s="20"/>
    </row>
    <row r="45" spans="1:29">
      <c r="A45" s="6">
        <v>38</v>
      </c>
      <c r="B45" s="3">
        <v>60</v>
      </c>
      <c r="C45" s="8">
        <v>75403</v>
      </c>
      <c r="D45" s="7">
        <v>6.4960050000000002E-4</v>
      </c>
      <c r="E45" s="4">
        <v>6.4938959999999999E-4</v>
      </c>
      <c r="F45" s="3">
        <v>98916.117955616006</v>
      </c>
      <c r="G45" s="3">
        <v>64.235100536100006</v>
      </c>
      <c r="H45" s="3">
        <v>98884.000405347993</v>
      </c>
      <c r="I45" s="3">
        <v>4429688.4251708901</v>
      </c>
      <c r="J45" s="2">
        <v>44.782271248800001</v>
      </c>
      <c r="K45" s="28">
        <f t="shared" si="11"/>
        <v>7.9572430805140376E-4</v>
      </c>
      <c r="L45" s="28">
        <f t="shared" si="2"/>
        <v>0.99920427569194858</v>
      </c>
      <c r="M45" s="109">
        <f t="shared" si="3"/>
        <v>0.98924986318045527</v>
      </c>
      <c r="N45" s="110">
        <f>SUM(M45:$M$112)/M45</f>
        <v>45.033475788935412</v>
      </c>
      <c r="O45" s="30">
        <v>0.5</v>
      </c>
      <c r="P45" s="30">
        <f t="shared" si="12"/>
        <v>7.9540784537271479E-4</v>
      </c>
      <c r="Q45" s="30">
        <f t="shared" si="4"/>
        <v>0.99067427397810248</v>
      </c>
      <c r="R45" s="30">
        <f t="shared" si="5"/>
        <v>0.99030881490478562</v>
      </c>
      <c r="S45" s="30">
        <f>(SUM(R45:$R$112)/Q45)</f>
        <v>43.817634865672161</v>
      </c>
      <c r="T45" s="51">
        <v>2960</v>
      </c>
      <c r="U45" s="51">
        <v>1503</v>
      </c>
      <c r="V45" s="96">
        <f t="shared" si="9"/>
        <v>1457</v>
      </c>
      <c r="W45" s="120">
        <f t="shared" si="6"/>
        <v>1.9322838613848255E-2</v>
      </c>
      <c r="X45" s="104">
        <f t="shared" si="10"/>
        <v>1.9293607383287573E-2</v>
      </c>
      <c r="Y45" s="15">
        <f t="shared" si="7"/>
        <v>1.9115115455007405E-2</v>
      </c>
      <c r="AA45" s="15">
        <f t="shared" si="8"/>
        <v>0.72637438729028136</v>
      </c>
      <c r="AB45" s="19"/>
      <c r="AC45" s="20"/>
    </row>
    <row r="46" spans="1:29">
      <c r="A46" s="6">
        <v>39</v>
      </c>
      <c r="B46" s="3">
        <v>60</v>
      </c>
      <c r="C46" s="8">
        <v>81293</v>
      </c>
      <c r="D46" s="7">
        <v>7.1097949999999999E-4</v>
      </c>
      <c r="E46" s="4">
        <v>7.1072690000000005E-4</v>
      </c>
      <c r="F46" s="3">
        <v>98851.882855079893</v>
      </c>
      <c r="G46" s="3">
        <v>70.256691514699995</v>
      </c>
      <c r="H46" s="3">
        <v>98816.754509322505</v>
      </c>
      <c r="I46" s="3">
        <v>4330804.4247655403</v>
      </c>
      <c r="J46" s="2">
        <v>43.811046382500002</v>
      </c>
      <c r="K46" s="28">
        <f t="shared" si="11"/>
        <v>7.3807092861624007E-4</v>
      </c>
      <c r="L46" s="28">
        <f t="shared" si="2"/>
        <v>0.99926192907138378</v>
      </c>
      <c r="M46" s="109">
        <f t="shared" si="3"/>
        <v>0.98846269301758605</v>
      </c>
      <c r="N46" s="110">
        <f>SUM(M46:$M$112)/M46</f>
        <v>44.068542199183682</v>
      </c>
      <c r="O46" s="30">
        <v>0.5</v>
      </c>
      <c r="P46" s="30">
        <f t="shared" si="12"/>
        <v>7.3779865474711949E-4</v>
      </c>
      <c r="Q46" s="30">
        <f t="shared" si="4"/>
        <v>0.98994335583146886</v>
      </c>
      <c r="R46" s="30">
        <f t="shared" si="5"/>
        <v>0.98953285118584389</v>
      </c>
      <c r="S46" s="30">
        <f>(SUM(R46:$R$112)/Q46)</f>
        <v>42.849618155631184</v>
      </c>
      <c r="T46" s="51">
        <v>2606</v>
      </c>
      <c r="U46" s="51">
        <v>1332</v>
      </c>
      <c r="V46" s="96">
        <f t="shared" si="9"/>
        <v>1274</v>
      </c>
      <c r="W46" s="120">
        <f t="shared" si="6"/>
        <v>1.5671706050951497E-2</v>
      </c>
      <c r="X46" s="104">
        <f t="shared" si="10"/>
        <v>1.5648449445293675E-2</v>
      </c>
      <c r="Y46" s="15">
        <f t="shared" si="7"/>
        <v>1.5490896767303515E-2</v>
      </c>
      <c r="AA46" s="15">
        <f t="shared" si="8"/>
        <v>0.60414497392483713</v>
      </c>
      <c r="AB46" s="19"/>
      <c r="AC46" s="20"/>
    </row>
    <row r="47" spans="1:29">
      <c r="A47" s="6">
        <v>40</v>
      </c>
      <c r="B47" s="3">
        <v>72</v>
      </c>
      <c r="C47" s="8">
        <v>86779</v>
      </c>
      <c r="D47" s="7">
        <v>7.7600379999999999E-4</v>
      </c>
      <c r="E47" s="4">
        <v>7.7570280000000002E-4</v>
      </c>
      <c r="F47" s="3">
        <v>98781.626163565204</v>
      </c>
      <c r="G47" s="3">
        <v>76.625182706299995</v>
      </c>
      <c r="H47" s="3">
        <v>98743.313572212093</v>
      </c>
      <c r="I47" s="3">
        <v>4231987.6702562198</v>
      </c>
      <c r="J47" s="2">
        <v>42.841850601300003</v>
      </c>
      <c r="K47" s="28">
        <f t="shared" si="11"/>
        <v>8.2969381993339402E-4</v>
      </c>
      <c r="L47" s="28">
        <f t="shared" si="2"/>
        <v>0.99917030618006664</v>
      </c>
      <c r="M47" s="109">
        <f t="shared" si="3"/>
        <v>0.98773313743984803</v>
      </c>
      <c r="N47" s="110">
        <f>SUM(M47:$M$112)/M47</f>
        <v>43.100353316980041</v>
      </c>
      <c r="O47" s="30">
        <v>0.5</v>
      </c>
      <c r="P47" s="30">
        <f t="shared" si="12"/>
        <v>8.2934976674537808E-4</v>
      </c>
      <c r="Q47" s="30">
        <f t="shared" si="4"/>
        <v>0.9891223465402188</v>
      </c>
      <c r="R47" s="30">
        <f t="shared" si="5"/>
        <v>0.98878839418589037</v>
      </c>
      <c r="S47" s="30">
        <f>(SUM(R47:$R$112)/Q47)</f>
        <v>41.884769954706684</v>
      </c>
      <c r="T47" s="51">
        <v>1850</v>
      </c>
      <c r="U47" s="51">
        <v>962</v>
      </c>
      <c r="V47" s="96">
        <f t="shared" si="9"/>
        <v>888</v>
      </c>
      <c r="W47" s="120">
        <f t="shared" si="6"/>
        <v>1.0232890445845194E-2</v>
      </c>
      <c r="X47" s="104">
        <f t="shared" si="10"/>
        <v>1.0217236710370625E-2</v>
      </c>
      <c r="Y47" s="15">
        <f t="shared" si="7"/>
        <v>1.0107364985152918E-2</v>
      </c>
      <c r="AA47" s="15">
        <f t="shared" si="8"/>
        <v>0.40429459940611673</v>
      </c>
      <c r="AB47" s="19"/>
      <c r="AC47" s="20"/>
    </row>
    <row r="48" spans="1:29">
      <c r="A48" s="6">
        <v>41</v>
      </c>
      <c r="B48" s="3">
        <v>60</v>
      </c>
      <c r="C48" s="8">
        <v>88826</v>
      </c>
      <c r="D48" s="7">
        <v>8.4549759999999995E-4</v>
      </c>
      <c r="E48" s="4">
        <v>8.4514029999999997E-4</v>
      </c>
      <c r="F48" s="3">
        <v>98705.000980858895</v>
      </c>
      <c r="G48" s="3">
        <v>83.419578576000006</v>
      </c>
      <c r="H48" s="3">
        <v>98663.291191570897</v>
      </c>
      <c r="I48" s="3">
        <v>4133244.35668401</v>
      </c>
      <c r="J48" s="2">
        <v>41.874720790300003</v>
      </c>
      <c r="K48" s="28">
        <f t="shared" si="11"/>
        <v>6.7547790061468489E-4</v>
      </c>
      <c r="L48" s="28">
        <f t="shared" si="2"/>
        <v>0.99932452209938527</v>
      </c>
      <c r="M48" s="109">
        <f t="shared" si="3"/>
        <v>0.98691362135997085</v>
      </c>
      <c r="N48" s="110">
        <f>SUM(M48:$M$112)/M48</f>
        <v>42.135312725549397</v>
      </c>
      <c r="O48" s="30">
        <v>0.5</v>
      </c>
      <c r="P48" s="30">
        <f t="shared" si="12"/>
        <v>6.7524984244170336E-4</v>
      </c>
      <c r="Q48" s="30">
        <f t="shared" si="4"/>
        <v>0.98845444183156195</v>
      </c>
      <c r="R48" s="30">
        <f t="shared" si="5"/>
        <v>0.988001220243375</v>
      </c>
      <c r="S48" s="30">
        <f>(SUM(R48:$R$112)/Q48)</f>
        <v>40.912733896745543</v>
      </c>
      <c r="T48" s="51">
        <v>1191</v>
      </c>
      <c r="U48" s="51">
        <v>635</v>
      </c>
      <c r="V48" s="96">
        <f t="shared" si="9"/>
        <v>556</v>
      </c>
      <c r="W48" s="120">
        <f t="shared" si="6"/>
        <v>6.2594285456960804E-3</v>
      </c>
      <c r="X48" s="104">
        <f t="shared" si="10"/>
        <v>6.2503353158566838E-3</v>
      </c>
      <c r="Y48" s="15">
        <f t="shared" si="7"/>
        <v>6.1775152936768942E-3</v>
      </c>
      <c r="AA48" s="15">
        <f t="shared" si="8"/>
        <v>0.25327812704075264</v>
      </c>
      <c r="AB48" s="19"/>
      <c r="AC48" s="20"/>
    </row>
    <row r="49" spans="1:29">
      <c r="A49" s="6">
        <v>42</v>
      </c>
      <c r="B49" s="3">
        <v>83</v>
      </c>
      <c r="C49" s="8">
        <v>90468</v>
      </c>
      <c r="D49" s="7">
        <v>9.2120549999999998E-4</v>
      </c>
      <c r="E49" s="4">
        <v>9.2078139999999999E-4</v>
      </c>
      <c r="F49" s="3">
        <v>98621.5814022829</v>
      </c>
      <c r="G49" s="3">
        <v>90.808917775300003</v>
      </c>
      <c r="H49" s="3">
        <v>98576.176943395301</v>
      </c>
      <c r="I49" s="3">
        <v>4034581.0654924298</v>
      </c>
      <c r="J49" s="2">
        <v>40.909717813500002</v>
      </c>
      <c r="K49" s="28">
        <f t="shared" si="11"/>
        <v>9.1745147455453858E-4</v>
      </c>
      <c r="L49" s="28">
        <f t="shared" si="2"/>
        <v>0.99908254852544542</v>
      </c>
      <c r="M49" s="109">
        <f t="shared" si="3"/>
        <v>0.98624698301892655</v>
      </c>
      <c r="N49" s="110">
        <f>SUM(M49:$M$112)/M49</f>
        <v>41.163117501742228</v>
      </c>
      <c r="O49" s="30">
        <v>0.5</v>
      </c>
      <c r="P49" s="30">
        <f t="shared" si="12"/>
        <v>9.170308089206105E-4</v>
      </c>
      <c r="Q49" s="30">
        <f t="shared" si="4"/>
        <v>0.98754799865518805</v>
      </c>
      <c r="R49" s="30">
        <f t="shared" si="5"/>
        <v>0.98700891784975209</v>
      </c>
      <c r="S49" s="30">
        <f>(SUM(R49:$R$112)/Q49)</f>
        <v>39.94982763490227</v>
      </c>
      <c r="T49" s="51">
        <v>772</v>
      </c>
      <c r="U49" s="51">
        <v>407</v>
      </c>
      <c r="V49" s="96">
        <f t="shared" si="9"/>
        <v>365</v>
      </c>
      <c r="W49" s="120">
        <f t="shared" si="6"/>
        <v>4.0345757615952603E-3</v>
      </c>
      <c r="X49" s="104">
        <f t="shared" si="10"/>
        <v>4.028227045636064E-3</v>
      </c>
      <c r="Y49" s="15">
        <f t="shared" si="7"/>
        <v>3.9790881726346136E-3</v>
      </c>
      <c r="AA49" s="15">
        <f t="shared" si="8"/>
        <v>0.16712170325065379</v>
      </c>
      <c r="AB49" s="19"/>
      <c r="AC49" s="20"/>
    </row>
    <row r="50" spans="1:29">
      <c r="A50" s="6">
        <v>43</v>
      </c>
      <c r="B50" s="3">
        <v>101</v>
      </c>
      <c r="C50" s="8">
        <v>92461</v>
      </c>
      <c r="D50" s="7">
        <v>1.0054624000000001E-3</v>
      </c>
      <c r="E50" s="4">
        <v>1.0049572E-3</v>
      </c>
      <c r="F50" s="3">
        <v>98530.772484507601</v>
      </c>
      <c r="G50" s="3">
        <v>99.019208429399995</v>
      </c>
      <c r="H50" s="3">
        <v>98481.262880292896</v>
      </c>
      <c r="I50" s="3">
        <v>3936004.8885490401</v>
      </c>
      <c r="J50" s="2">
        <v>39.946960622600002</v>
      </c>
      <c r="K50" s="28">
        <f t="shared" si="11"/>
        <v>1.0923524513037929E-3</v>
      </c>
      <c r="L50" s="28">
        <f t="shared" si="2"/>
        <v>0.99890764754869621</v>
      </c>
      <c r="M50" s="109">
        <f t="shared" si="3"/>
        <v>0.98534214927008079</v>
      </c>
      <c r="N50" s="110">
        <f>SUM(M50:$M$112)/M50</f>
        <v>40.199999050147881</v>
      </c>
      <c r="O50" s="30">
        <v>0.5</v>
      </c>
      <c r="P50" s="30">
        <f t="shared" si="12"/>
        <v>1.0917561600449672E-3</v>
      </c>
      <c r="Q50" s="30">
        <f t="shared" si="4"/>
        <v>0.98646983704431612</v>
      </c>
      <c r="R50" s="30">
        <f t="shared" si="5"/>
        <v>0.98593803034376548</v>
      </c>
      <c r="S50" s="30">
        <f>(SUM(R50:$R$112)/Q50)</f>
        <v>38.992944300120243</v>
      </c>
      <c r="T50" s="51">
        <v>409</v>
      </c>
      <c r="U50" s="51">
        <v>200</v>
      </c>
      <c r="V50" s="96">
        <f t="shared" si="9"/>
        <v>209</v>
      </c>
      <c r="W50" s="120">
        <f t="shared" si="6"/>
        <v>2.2604124982425022E-3</v>
      </c>
      <c r="X50" s="104">
        <f t="shared" si="10"/>
        <v>2.2566581112380738E-3</v>
      </c>
      <c r="Y50" s="15">
        <f t="shared" si="7"/>
        <v>2.2272797092552196E-3</v>
      </c>
      <c r="AA50" s="15">
        <f t="shared" si="8"/>
        <v>9.577302749797445E-2</v>
      </c>
      <c r="AB50" s="19"/>
      <c r="AC50" s="20"/>
    </row>
    <row r="51" spans="1:29">
      <c r="A51" s="6">
        <v>44</v>
      </c>
      <c r="B51" s="3">
        <v>101</v>
      </c>
      <c r="C51" s="8">
        <v>93624</v>
      </c>
      <c r="D51" s="7">
        <v>1.1002506000000001E-3</v>
      </c>
      <c r="E51" s="4">
        <v>1.0996457E-3</v>
      </c>
      <c r="F51" s="3">
        <v>98431.753276078103</v>
      </c>
      <c r="G51" s="3">
        <v>108.2400496372</v>
      </c>
      <c r="H51" s="3">
        <v>98377.633251259598</v>
      </c>
      <c r="I51" s="3">
        <v>3837523.6256687501</v>
      </c>
      <c r="J51" s="2">
        <v>38.986643008400002</v>
      </c>
      <c r="K51" s="28">
        <f t="shared" si="11"/>
        <v>1.0787832179782963E-3</v>
      </c>
      <c r="L51" s="28">
        <f t="shared" si="2"/>
        <v>0.99892121678202173</v>
      </c>
      <c r="M51" s="109">
        <f t="shared" si="3"/>
        <v>0.98426580835795263</v>
      </c>
      <c r="N51" s="110">
        <f>SUM(M51:$M$112)/M51</f>
        <v>39.242866091118714</v>
      </c>
      <c r="O51" s="30">
        <v>0.5</v>
      </c>
      <c r="P51" s="30">
        <f t="shared" si="12"/>
        <v>1.0782016450581536E-3</v>
      </c>
      <c r="Q51" s="30">
        <f t="shared" si="4"/>
        <v>0.98540622364321473</v>
      </c>
      <c r="R51" s="30">
        <f t="shared" si="5"/>
        <v>0.98485166555745507</v>
      </c>
      <c r="S51" s="30">
        <f>(SUM(R51:$R$112)/Q51)</f>
        <v>38.034492253058971</v>
      </c>
      <c r="T51" s="51">
        <v>236</v>
      </c>
      <c r="U51" s="51">
        <v>113</v>
      </c>
      <c r="V51" s="96">
        <f t="shared" si="9"/>
        <v>123</v>
      </c>
      <c r="W51" s="120">
        <f t="shared" si="6"/>
        <v>1.3137657011022814E-3</v>
      </c>
      <c r="X51" s="104">
        <f t="shared" si="10"/>
        <v>1.3115925316484953E-3</v>
      </c>
      <c r="Y51" s="15">
        <f t="shared" si="7"/>
        <v>1.2930946597883893E-3</v>
      </c>
      <c r="AA51" s="15">
        <f t="shared" si="8"/>
        <v>5.689616503068913E-2</v>
      </c>
      <c r="AB51" s="19"/>
      <c r="AC51" s="20"/>
    </row>
    <row r="52" spans="1:29">
      <c r="A52" s="6">
        <v>45</v>
      </c>
      <c r="B52" s="3">
        <v>102</v>
      </c>
      <c r="C52" s="8">
        <v>90572</v>
      </c>
      <c r="D52" s="7">
        <v>1.2067333999999999E-3</v>
      </c>
      <c r="E52" s="4">
        <v>1.2060057E-3</v>
      </c>
      <c r="F52" s="3">
        <v>98323.513226440904</v>
      </c>
      <c r="G52" s="3">
        <v>118.5787198892</v>
      </c>
      <c r="H52" s="3">
        <v>98264.223866496395</v>
      </c>
      <c r="I52" s="3">
        <v>3739145.9924174901</v>
      </c>
      <c r="J52" s="2">
        <v>38.029011268200001</v>
      </c>
      <c r="K52" s="28">
        <f t="shared" si="11"/>
        <v>1.1261758600892109E-3</v>
      </c>
      <c r="L52" s="28">
        <f t="shared" si="2"/>
        <v>0.99887382413991077</v>
      </c>
      <c r="M52" s="109">
        <f t="shared" si="3"/>
        <v>0.98320399892186627</v>
      </c>
      <c r="N52" s="110">
        <f>SUM(M52:$M$112)/M52</f>
        <v>38.284166407353247</v>
      </c>
      <c r="O52" s="30">
        <v>0.5</v>
      </c>
      <c r="P52" s="30">
        <f t="shared" si="12"/>
        <v>1.1255420809286826E-3</v>
      </c>
      <c r="Q52" s="30">
        <f t="shared" si="4"/>
        <v>0.9842971074716953</v>
      </c>
      <c r="R52" s="30">
        <f t="shared" si="5"/>
        <v>0.98363099433548906</v>
      </c>
      <c r="S52" s="30">
        <f>(SUM(R52:$R$112)/Q52)</f>
        <v>37.076786507539275</v>
      </c>
      <c r="T52" s="51">
        <v>156</v>
      </c>
      <c r="U52" s="51">
        <v>86</v>
      </c>
      <c r="V52" s="96">
        <f t="shared" si="9"/>
        <v>70</v>
      </c>
      <c r="W52" s="120">
        <f t="shared" si="6"/>
        <v>7.7286578633573293E-4</v>
      </c>
      <c r="X52" s="104">
        <f t="shared" si="10"/>
        <v>7.7156905444064085E-4</v>
      </c>
      <c r="Y52" s="15">
        <f t="shared" si="7"/>
        <v>7.5988473175518526E-4</v>
      </c>
      <c r="AA52" s="15">
        <f t="shared" si="8"/>
        <v>3.419481292898334E-2</v>
      </c>
      <c r="AB52" s="19"/>
      <c r="AC52" s="20"/>
    </row>
    <row r="53" spans="1:29">
      <c r="A53" s="6">
        <v>46</v>
      </c>
      <c r="B53" s="3">
        <v>113</v>
      </c>
      <c r="C53" s="8">
        <v>83432</v>
      </c>
      <c r="D53" s="7">
        <v>1.3260952000000001E-3</v>
      </c>
      <c r="E53" s="4">
        <v>1.3252165000000001E-3</v>
      </c>
      <c r="F53" s="3">
        <v>98204.934506551799</v>
      </c>
      <c r="G53" s="3">
        <v>130.14280383089999</v>
      </c>
      <c r="H53" s="3">
        <v>98139.863104636301</v>
      </c>
      <c r="I53" s="3">
        <v>3640881.7685509901</v>
      </c>
      <c r="J53" s="2">
        <v>37.074326120599999</v>
      </c>
      <c r="K53" s="28">
        <f t="shared" si="11"/>
        <v>1.3543963946687123E-3</v>
      </c>
      <c r="L53" s="28">
        <f t="shared" si="2"/>
        <v>0.99864560360533128</v>
      </c>
      <c r="M53" s="109">
        <f t="shared" si="3"/>
        <v>0.98209673831273725</v>
      </c>
      <c r="N53" s="110">
        <f>SUM(M53:$M$112)/M53</f>
        <v>37.326202275304503</v>
      </c>
      <c r="O53" s="30">
        <v>0.5</v>
      </c>
      <c r="P53" s="30">
        <f t="shared" si="12"/>
        <v>1.3534798205740912E-3</v>
      </c>
      <c r="Q53" s="30">
        <f t="shared" si="4"/>
        <v>0.98296488119928294</v>
      </c>
      <c r="R53" s="30">
        <f t="shared" si="5"/>
        <v>0.98220215384238729</v>
      </c>
      <c r="S53" s="30">
        <f>(SUM(R53:$R$112)/Q53)</f>
        <v>36.126359546085993</v>
      </c>
      <c r="T53" s="51">
        <v>74</v>
      </c>
      <c r="U53" s="51">
        <v>37</v>
      </c>
      <c r="V53" s="96">
        <f t="shared" si="9"/>
        <v>37</v>
      </c>
      <c r="W53" s="120">
        <f t="shared" si="6"/>
        <v>4.4347492568798543E-4</v>
      </c>
      <c r="X53" s="104">
        <f t="shared" si="10"/>
        <v>4.4268030471416437E-4</v>
      </c>
      <c r="Y53" s="15">
        <f t="shared" si="7"/>
        <v>4.3553527804165401E-4</v>
      </c>
      <c r="AA53" s="15">
        <f t="shared" si="8"/>
        <v>2.0034622789916086E-2</v>
      </c>
      <c r="AB53" s="19"/>
      <c r="AC53" s="20"/>
    </row>
    <row r="54" spans="1:29">
      <c r="A54" s="6">
        <v>47</v>
      </c>
      <c r="B54" s="3">
        <v>120</v>
      </c>
      <c r="C54" s="8">
        <v>77265</v>
      </c>
      <c r="D54" s="7">
        <v>1.4594829999999999E-3</v>
      </c>
      <c r="E54" s="4">
        <v>1.4584187E-3</v>
      </c>
      <c r="F54" s="3">
        <v>98074.791702720802</v>
      </c>
      <c r="G54" s="3">
        <v>143.0341107367</v>
      </c>
      <c r="H54" s="3">
        <v>98003.274647352504</v>
      </c>
      <c r="I54" s="3">
        <v>3542741.9054463501</v>
      </c>
      <c r="J54" s="2">
        <v>36.1228593397</v>
      </c>
      <c r="K54" s="28">
        <f t="shared" si="11"/>
        <v>1.5530964861192001E-3</v>
      </c>
      <c r="L54" s="28">
        <f t="shared" si="2"/>
        <v>0.99844690351388077</v>
      </c>
      <c r="M54" s="109">
        <f t="shared" si="3"/>
        <v>0.98076659003115052</v>
      </c>
      <c r="N54" s="110">
        <f>SUM(M54:$M$112)/M54</f>
        <v>36.375469079480141</v>
      </c>
      <c r="O54" s="30">
        <v>0.5</v>
      </c>
      <c r="P54" s="30">
        <f t="shared" si="12"/>
        <v>1.5518913676042679E-3</v>
      </c>
      <c r="Q54" s="30">
        <f t="shared" si="4"/>
        <v>0.98143942648549165</v>
      </c>
      <c r="R54" s="30">
        <f t="shared" si="5"/>
        <v>0.98071271581625097</v>
      </c>
      <c r="S54" s="30">
        <f>(SUM(R54:$R$112)/Q54)</f>
        <v>35.181733720628195</v>
      </c>
      <c r="T54" s="51">
        <v>27</v>
      </c>
      <c r="U54" s="51">
        <v>14</v>
      </c>
      <c r="V54" s="96">
        <f t="shared" si="9"/>
        <v>13</v>
      </c>
      <c r="W54" s="120">
        <f t="shared" si="6"/>
        <v>1.6825211932958002E-4</v>
      </c>
      <c r="X54" s="104">
        <f t="shared" si="10"/>
        <v>1.6793394698348801E-4</v>
      </c>
      <c r="Y54" s="15">
        <f t="shared" si="7"/>
        <v>1.6501605734038643E-4</v>
      </c>
      <c r="AA54" s="15">
        <f t="shared" si="8"/>
        <v>7.7557546949981624E-3</v>
      </c>
      <c r="AB54" s="19"/>
      <c r="AC54" s="20"/>
    </row>
    <row r="55" spans="1:29">
      <c r="A55" s="6">
        <v>48</v>
      </c>
      <c r="B55" s="3">
        <v>109</v>
      </c>
      <c r="C55" s="8">
        <v>73549</v>
      </c>
      <c r="D55" s="7">
        <v>1.6079670999999999E-3</v>
      </c>
      <c r="E55" s="4">
        <v>1.6066754E-3</v>
      </c>
      <c r="F55" s="3">
        <v>97931.757591984206</v>
      </c>
      <c r="G55" s="3">
        <v>157.34454395949999</v>
      </c>
      <c r="H55" s="3">
        <v>97853.085320004393</v>
      </c>
      <c r="I55" s="3">
        <v>3444738.6307990002</v>
      </c>
      <c r="J55" s="2">
        <v>35.174888264000003</v>
      </c>
      <c r="K55" s="28">
        <f t="shared" si="11"/>
        <v>1.4820051938163673E-3</v>
      </c>
      <c r="L55" s="28">
        <f t="shared" si="2"/>
        <v>0.99851799480618364</v>
      </c>
      <c r="M55" s="109">
        <f t="shared" si="3"/>
        <v>0.97924336488647001</v>
      </c>
      <c r="N55" s="110">
        <f>SUM(M55:$M$112)/M55</f>
        <v>35.430496058409922</v>
      </c>
      <c r="O55" s="30">
        <v>0.5</v>
      </c>
      <c r="P55" s="30">
        <f t="shared" si="12"/>
        <v>1.4809078372631736E-3</v>
      </c>
      <c r="Q55" s="30">
        <f t="shared" si="4"/>
        <v>0.97998600514701018</v>
      </c>
      <c r="R55" s="30">
        <f t="shared" si="5"/>
        <v>0.97903498701531966</v>
      </c>
      <c r="S55" s="30">
        <f>(SUM(R55:$R$112)/Q55)</f>
        <v>34.233170344804812</v>
      </c>
      <c r="T55" s="51">
        <v>28</v>
      </c>
      <c r="U55" s="51">
        <v>14</v>
      </c>
      <c r="V55" s="96">
        <f t="shared" si="9"/>
        <v>14</v>
      </c>
      <c r="W55" s="120">
        <f t="shared" si="6"/>
        <v>1.903492909488912E-4</v>
      </c>
      <c r="X55" s="104">
        <f t="shared" si="10"/>
        <v>1.8999609039654575E-4</v>
      </c>
      <c r="Y55" s="15">
        <f t="shared" si="7"/>
        <v>1.8639828017254592E-4</v>
      </c>
      <c r="AA55" s="15">
        <f t="shared" si="8"/>
        <v>8.947117448282204E-3</v>
      </c>
      <c r="AB55" s="19"/>
      <c r="AC55" s="20"/>
    </row>
    <row r="56" spans="1:29">
      <c r="A56" s="6">
        <v>49</v>
      </c>
      <c r="B56" s="3">
        <v>137</v>
      </c>
      <c r="C56" s="8">
        <v>70518</v>
      </c>
      <c r="D56" s="7">
        <v>1.7726702999999999E-3</v>
      </c>
      <c r="E56" s="4">
        <v>1.7711005E-3</v>
      </c>
      <c r="F56" s="3">
        <v>97774.413048024697</v>
      </c>
      <c r="G56" s="3">
        <v>173.16831261120001</v>
      </c>
      <c r="H56" s="3">
        <v>97687.828891719095</v>
      </c>
      <c r="I56" s="3">
        <v>3346885.5454790001</v>
      </c>
      <c r="J56" s="2">
        <v>34.230689207399998</v>
      </c>
      <c r="K56" s="28">
        <f t="shared" si="11"/>
        <v>1.9427663858872912E-3</v>
      </c>
      <c r="L56" s="28">
        <f t="shared" si="2"/>
        <v>0.99805723361411269</v>
      </c>
      <c r="M56" s="109">
        <f t="shared" si="3"/>
        <v>0.97779212113369807</v>
      </c>
      <c r="N56" s="110">
        <f>SUM(M56:$M$112)/M56</f>
        <v>34.481597965686149</v>
      </c>
      <c r="O56" s="30">
        <v>0.5</v>
      </c>
      <c r="P56" s="30">
        <f t="shared" si="12"/>
        <v>1.9408810466590638E-3</v>
      </c>
      <c r="Q56" s="30">
        <f t="shared" si="4"/>
        <v>0.97808396888362925</v>
      </c>
      <c r="R56" s="30">
        <f t="shared" si="5"/>
        <v>0.97719954667636721</v>
      </c>
      <c r="S56" s="30">
        <f>(SUM(R56:$R$112)/Q56)</f>
        <v>33.298769736386554</v>
      </c>
      <c r="T56" s="51">
        <v>13</v>
      </c>
      <c r="U56" s="51">
        <v>6</v>
      </c>
      <c r="V56" s="96">
        <f t="shared" si="9"/>
        <v>7</v>
      </c>
      <c r="W56" s="120">
        <f t="shared" si="6"/>
        <v>9.9265435775263048E-5</v>
      </c>
      <c r="X56" s="104">
        <f t="shared" si="10"/>
        <v>9.9058401554517433E-5</v>
      </c>
      <c r="Y56" s="15">
        <f t="shared" si="7"/>
        <v>9.7060961001955336E-5</v>
      </c>
      <c r="AA56" s="15">
        <f t="shared" si="8"/>
        <v>4.7559870890958112E-3</v>
      </c>
      <c r="AB56" s="19"/>
      <c r="AC56" s="20"/>
    </row>
    <row r="57" spans="1:29">
      <c r="A57" s="6">
        <v>50</v>
      </c>
      <c r="B57" s="3">
        <v>122</v>
      </c>
      <c r="C57" s="8">
        <v>67399</v>
      </c>
      <c r="D57" s="7">
        <v>1.9556462000000002E-3</v>
      </c>
      <c r="E57" s="4">
        <v>1.9537358000000001E-3</v>
      </c>
      <c r="F57" s="3">
        <v>97601.244735413406</v>
      </c>
      <c r="G57" s="3">
        <v>190.68704713080001</v>
      </c>
      <c r="H57" s="3">
        <v>97505.901211848002</v>
      </c>
      <c r="I57" s="3">
        <v>3249197.7165872799</v>
      </c>
      <c r="J57" s="2">
        <v>33.290535642199998</v>
      </c>
      <c r="K57" s="28">
        <f t="shared" si="11"/>
        <v>1.8101158770901645E-3</v>
      </c>
      <c r="L57" s="28">
        <f t="shared" si="2"/>
        <v>0.99818988412290988</v>
      </c>
      <c r="M57" s="109">
        <f t="shared" si="3"/>
        <v>0.97589249946837409</v>
      </c>
      <c r="N57" s="110">
        <f>SUM(M57:$M$112)/M57</f>
        <v>33.546771505722504</v>
      </c>
      <c r="O57" s="30">
        <v>0.5</v>
      </c>
      <c r="P57" s="30">
        <f t="shared" si="12"/>
        <v>1.8084790987251706E-3</v>
      </c>
      <c r="Q57" s="30">
        <f t="shared" si="4"/>
        <v>0.97631512446910507</v>
      </c>
      <c r="R57" s="30">
        <f t="shared" si="5"/>
        <v>0.97522549532621894</v>
      </c>
      <c r="S57" s="30">
        <f>(SUM(R57:$R$112)/Q57)</f>
        <v>32.358193091814975</v>
      </c>
      <c r="T57" s="51">
        <v>11</v>
      </c>
      <c r="U57" s="51">
        <v>6</v>
      </c>
      <c r="V57" s="96">
        <f t="shared" si="9"/>
        <v>5</v>
      </c>
      <c r="W57" s="120">
        <f t="shared" si="6"/>
        <v>7.4185076929924774E-5</v>
      </c>
      <c r="X57" s="104">
        <f t="shared" si="10"/>
        <v>7.4035266735253708E-5</v>
      </c>
      <c r="Y57" s="15">
        <f t="shared" si="7"/>
        <v>7.2396660148397904E-5</v>
      </c>
      <c r="AA57" s="15">
        <f t="shared" si="8"/>
        <v>3.6198330074198952E-3</v>
      </c>
      <c r="AB57" s="19"/>
      <c r="AC57" s="20"/>
    </row>
    <row r="58" spans="1:29">
      <c r="A58" s="6">
        <v>51</v>
      </c>
      <c r="B58" s="3">
        <v>147</v>
      </c>
      <c r="C58" s="8">
        <v>65783</v>
      </c>
      <c r="D58" s="7">
        <v>2.1597903000000001E-3</v>
      </c>
      <c r="E58" s="4">
        <v>2.1574605000000001E-3</v>
      </c>
      <c r="F58" s="3">
        <v>97410.557688282599</v>
      </c>
      <c r="G58" s="3">
        <v>210.159432022</v>
      </c>
      <c r="H58" s="3">
        <v>97305.477972271605</v>
      </c>
      <c r="I58" s="3">
        <v>3151691.81537543</v>
      </c>
      <c r="J58" s="2">
        <v>32.354725095200003</v>
      </c>
      <c r="K58" s="28">
        <f t="shared" si="11"/>
        <v>2.2346198865968413E-3</v>
      </c>
      <c r="L58" s="28">
        <f t="shared" si="2"/>
        <v>0.99776538011340321</v>
      </c>
      <c r="M58" s="109">
        <f t="shared" si="3"/>
        <v>0.97412602096075318</v>
      </c>
      <c r="N58" s="110">
        <f>SUM(M58:$M$112)/M58</f>
        <v>32.605791767085186</v>
      </c>
      <c r="O58" s="30">
        <v>0.5</v>
      </c>
      <c r="P58" s="30">
        <f t="shared" si="12"/>
        <v>2.2321259101227672E-3</v>
      </c>
      <c r="Q58" s="30">
        <f t="shared" si="4"/>
        <v>0.97413586618333281</v>
      </c>
      <c r="R58" s="30">
        <f t="shared" si="5"/>
        <v>0.97293889549856494</v>
      </c>
      <c r="S58" s="30">
        <f>(SUM(R58:$R$112)/Q58)</f>
        <v>31.429463674980219</v>
      </c>
    </row>
    <row r="59" spans="1:29">
      <c r="A59" s="6">
        <v>52</v>
      </c>
      <c r="B59" s="3">
        <v>163</v>
      </c>
      <c r="C59" s="8">
        <v>66246</v>
      </c>
      <c r="D59" s="7">
        <v>2.3884266000000001E-3</v>
      </c>
      <c r="E59" s="4">
        <v>2.3855777000000001E-3</v>
      </c>
      <c r="F59" s="3">
        <v>97200.398256260596</v>
      </c>
      <c r="G59" s="3">
        <v>231.87910488099999</v>
      </c>
      <c r="H59" s="3">
        <v>97084.458703820099</v>
      </c>
      <c r="I59" s="3">
        <v>3054386.3374031601</v>
      </c>
      <c r="J59" s="2">
        <v>31.423598999599999</v>
      </c>
      <c r="K59" s="28">
        <f t="shared" si="11"/>
        <v>2.4605259185460256E-3</v>
      </c>
      <c r="L59" s="28">
        <f t="shared" si="2"/>
        <v>0.99753947408145394</v>
      </c>
      <c r="M59" s="109">
        <f t="shared" si="3"/>
        <v>0.97194921958226288</v>
      </c>
      <c r="N59" s="110">
        <f>SUM(M59:$M$112)/M59</f>
        <v>31.676576875710968</v>
      </c>
      <c r="O59" s="30">
        <v>0.5</v>
      </c>
      <c r="P59" s="30">
        <f t="shared" si="12"/>
        <v>2.457502544193585E-3</v>
      </c>
      <c r="Q59" s="30">
        <f t="shared" si="4"/>
        <v>0.97174192481379695</v>
      </c>
      <c r="R59" s="30">
        <f t="shared" si="5"/>
        <v>0.97054846350514534</v>
      </c>
      <c r="S59" s="30">
        <f>(SUM(R59:$R$112)/Q59)</f>
        <v>30.505660163716957</v>
      </c>
    </row>
    <row r="60" spans="1:29">
      <c r="A60" s="6">
        <v>53</v>
      </c>
      <c r="B60" s="3">
        <v>167</v>
      </c>
      <c r="C60" s="8">
        <v>67904</v>
      </c>
      <c r="D60" s="7">
        <v>2.6446516999999998E-3</v>
      </c>
      <c r="E60" s="4">
        <v>2.6411592999999998E-3</v>
      </c>
      <c r="F60" s="3">
        <v>96968.519151379704</v>
      </c>
      <c r="G60" s="3">
        <v>256.10930185519999</v>
      </c>
      <c r="H60" s="3">
        <v>96840.464500452101</v>
      </c>
      <c r="I60" s="3">
        <v>2957301.8786993399</v>
      </c>
      <c r="J60" s="2">
        <v>30.497546054899999</v>
      </c>
      <c r="K60" s="28">
        <f t="shared" si="11"/>
        <v>2.4593543826578698E-3</v>
      </c>
      <c r="L60" s="28">
        <f t="shared" si="2"/>
        <v>0.99754064561734213</v>
      </c>
      <c r="M60" s="109">
        <f t="shared" si="3"/>
        <v>0.96955771333597007</v>
      </c>
      <c r="N60" s="110">
        <f>SUM(M60:$M$112)/M60</f>
        <v>30.752243568063626</v>
      </c>
      <c r="O60" s="30">
        <v>0.5</v>
      </c>
      <c r="P60" s="30">
        <f t="shared" si="12"/>
        <v>2.4563338849053133E-3</v>
      </c>
      <c r="Q60" s="30">
        <f t="shared" si="4"/>
        <v>0.96935500219649373</v>
      </c>
      <c r="R60" s="30">
        <f t="shared" si="5"/>
        <v>0.96801805538156771</v>
      </c>
      <c r="S60" s="30">
        <f>(SUM(R60:$R$112)/Q60)</f>
        <v>29.57954557074493</v>
      </c>
    </row>
    <row r="61" spans="1:29">
      <c r="A61" s="6">
        <v>54</v>
      </c>
      <c r="B61" s="3">
        <v>195</v>
      </c>
      <c r="C61" s="8">
        <v>70595</v>
      </c>
      <c r="D61" s="7">
        <v>2.9316597999999999E-3</v>
      </c>
      <c r="E61" s="4">
        <v>2.9273687999999999E-3</v>
      </c>
      <c r="F61" s="3">
        <v>96712.409849524498</v>
      </c>
      <c r="G61" s="3">
        <v>283.1128917419</v>
      </c>
      <c r="H61" s="3">
        <v>96570.853403653498</v>
      </c>
      <c r="I61" s="3">
        <v>2860461.4141988899</v>
      </c>
      <c r="J61" s="2">
        <v>29.576984159999999</v>
      </c>
      <c r="K61" s="28">
        <f t="shared" si="11"/>
        <v>2.7622352857851122E-3</v>
      </c>
      <c r="L61" s="28">
        <f t="shared" si="2"/>
        <v>0.99723776471421488</v>
      </c>
      <c r="M61" s="109">
        <f t="shared" si="3"/>
        <v>0.96717322732443756</v>
      </c>
      <c r="N61" s="110">
        <f>SUM(M61:$M$112)/M61</f>
        <v>29.825595276522325</v>
      </c>
      <c r="O61" s="30">
        <v>0.5</v>
      </c>
      <c r="P61" s="30">
        <f t="shared" si="12"/>
        <v>2.7584255755561055E-3</v>
      </c>
      <c r="Q61" s="30">
        <f t="shared" si="4"/>
        <v>0.96668110856664169</v>
      </c>
      <c r="R61" s="30">
        <f t="shared" si="5"/>
        <v>0.9648387493758126</v>
      </c>
      <c r="S61" s="30">
        <f>(SUM(R61:$R$112)/Q61)</f>
        <v>28.659981208693726</v>
      </c>
    </row>
    <row r="62" spans="1:29">
      <c r="A62" s="6">
        <v>55</v>
      </c>
      <c r="B62" s="3">
        <v>271</v>
      </c>
      <c r="C62" s="8">
        <v>70961</v>
      </c>
      <c r="D62" s="7">
        <v>3.2531234999999999E-3</v>
      </c>
      <c r="E62" s="4">
        <v>3.2478406999999999E-3</v>
      </c>
      <c r="F62" s="3">
        <v>96429.296957782601</v>
      </c>
      <c r="G62" s="3">
        <v>313.18699694399999</v>
      </c>
      <c r="H62" s="3">
        <v>96272.703459310593</v>
      </c>
      <c r="I62" s="3">
        <v>2763890.5607952299</v>
      </c>
      <c r="J62" s="2">
        <v>28.662353122900001</v>
      </c>
      <c r="K62" s="28">
        <f t="shared" si="11"/>
        <v>3.8189991685573764E-3</v>
      </c>
      <c r="L62" s="28">
        <f t="shared" si="2"/>
        <v>0.99618100083144268</v>
      </c>
      <c r="M62" s="109">
        <f t="shared" si="3"/>
        <v>0.96450166730845532</v>
      </c>
      <c r="N62" s="110">
        <f>SUM(M62:$M$112)/M62</f>
        <v>28.905438899802462</v>
      </c>
      <c r="O62" s="30">
        <v>0.5</v>
      </c>
      <c r="P62" s="30">
        <f t="shared" si="12"/>
        <v>3.8117206894854173E-3</v>
      </c>
      <c r="Q62" s="30">
        <f t="shared" si="4"/>
        <v>0.96299639018498351</v>
      </c>
      <c r="R62" s="30">
        <f t="shared" si="5"/>
        <v>0.96141694743121175</v>
      </c>
      <c r="S62" s="30">
        <f>(SUM(R62:$R$112)/Q62)</f>
        <v>27.767729899596802</v>
      </c>
    </row>
    <row r="63" spans="1:29">
      <c r="A63" s="6">
        <v>56</v>
      </c>
      <c r="B63" s="3">
        <v>218</v>
      </c>
      <c r="C63" s="8">
        <v>66349</v>
      </c>
      <c r="D63" s="7">
        <v>3.6136819E-3</v>
      </c>
      <c r="E63" s="4">
        <v>3.6071643E-3</v>
      </c>
      <c r="F63" s="3">
        <v>96116.109960838599</v>
      </c>
      <c r="G63" s="3">
        <v>346.70660390210003</v>
      </c>
      <c r="H63" s="3">
        <v>95942.756658887505</v>
      </c>
      <c r="I63" s="3">
        <v>2667617.85733592</v>
      </c>
      <c r="J63" s="2">
        <v>27.7541179977</v>
      </c>
      <c r="K63" s="28">
        <f t="shared" si="11"/>
        <v>3.2856561515621939E-3</v>
      </c>
      <c r="L63" s="28">
        <f t="shared" si="2"/>
        <v>0.99671434384843782</v>
      </c>
      <c r="M63" s="109">
        <f t="shared" si="3"/>
        <v>0.96081823624293217</v>
      </c>
      <c r="N63" s="110">
        <f>SUM(M63:$M$112)/M63</f>
        <v>28.012418302007102</v>
      </c>
      <c r="O63" s="30">
        <v>0.5</v>
      </c>
      <c r="P63" s="30">
        <f t="shared" si="12"/>
        <v>3.2802672364500886E-3</v>
      </c>
      <c r="Q63" s="30">
        <f t="shared" si="4"/>
        <v>0.95983750467744</v>
      </c>
      <c r="R63" s="30">
        <f t="shared" si="5"/>
        <v>0.9580011596122211</v>
      </c>
      <c r="S63" s="30">
        <f>(SUM(R63:$R$112)/Q63)</f>
        <v>26.857469711162505</v>
      </c>
    </row>
    <row r="64" spans="1:29">
      <c r="A64" s="6">
        <v>57</v>
      </c>
      <c r="B64" s="3">
        <v>238</v>
      </c>
      <c r="C64" s="8">
        <v>62081</v>
      </c>
      <c r="D64" s="7">
        <v>4.0187812E-3</v>
      </c>
      <c r="E64" s="4">
        <v>4.0107221E-3</v>
      </c>
      <c r="F64" s="3">
        <v>95769.403356936498</v>
      </c>
      <c r="G64" s="3">
        <v>384.10446545069999</v>
      </c>
      <c r="H64" s="3">
        <v>95577.351124211098</v>
      </c>
      <c r="I64" s="3">
        <v>2571675.1006770302</v>
      </c>
      <c r="J64" s="2">
        <v>26.852783984599998</v>
      </c>
      <c r="K64" s="28">
        <f t="shared" si="11"/>
        <v>3.8337011323915531E-3</v>
      </c>
      <c r="L64" s="28">
        <f t="shared" si="2"/>
        <v>0.99616629886760844</v>
      </c>
      <c r="M64" s="109">
        <f t="shared" si="3"/>
        <v>0.9576613178944875</v>
      </c>
      <c r="N64" s="110">
        <f>SUM(M64:$M$112)/M64</f>
        <v>27.101464395213583</v>
      </c>
      <c r="O64" s="30">
        <v>0.5</v>
      </c>
      <c r="P64" s="30">
        <f t="shared" si="12"/>
        <v>3.8263665594855307E-3</v>
      </c>
      <c r="Q64" s="30">
        <f t="shared" si="4"/>
        <v>0.9561648145470022</v>
      </c>
      <c r="R64" s="30">
        <f t="shared" si="5"/>
        <v>0.9539287610619529</v>
      </c>
      <c r="S64" s="30">
        <f>(SUM(R64:$R$112)/Q64)</f>
        <v>25.95871043598186</v>
      </c>
    </row>
    <row r="65" spans="1:19">
      <c r="A65" s="6">
        <v>58</v>
      </c>
      <c r="B65" s="3">
        <v>284</v>
      </c>
      <c r="C65" s="8">
        <v>60579</v>
      </c>
      <c r="D65" s="7">
        <v>4.4731776000000003E-3</v>
      </c>
      <c r="E65" s="4">
        <v>4.4631951999999997E-3</v>
      </c>
      <c r="F65" s="3">
        <v>95385.2988914858</v>
      </c>
      <c r="G65" s="3">
        <v>425.7232124839</v>
      </c>
      <c r="H65" s="3">
        <v>95172.437285243795</v>
      </c>
      <c r="I65" s="3">
        <v>2476097.7495528199</v>
      </c>
      <c r="J65" s="2">
        <v>25.958903293599999</v>
      </c>
      <c r="K65" s="28">
        <f t="shared" si="11"/>
        <v>4.688093233628815E-3</v>
      </c>
      <c r="L65" s="28">
        <f t="shared" si="2"/>
        <v>0.99531190676637116</v>
      </c>
      <c r="M65" s="109">
        <f t="shared" si="3"/>
        <v>0.95398993061562776</v>
      </c>
      <c r="N65" s="110">
        <f>SUM(M65:$M$112)/M65</f>
        <v>26.201914705290079</v>
      </c>
      <c r="O65" s="30">
        <v>0.5</v>
      </c>
      <c r="P65" s="30">
        <f t="shared" si="12"/>
        <v>4.6771298232901309E-3</v>
      </c>
      <c r="Q65" s="30">
        <f t="shared" si="4"/>
        <v>0.95169270757690372</v>
      </c>
      <c r="R65" s="30">
        <f t="shared" si="5"/>
        <v>0.94945692520211522</v>
      </c>
      <c r="S65" s="30">
        <f>(SUM(R65:$R$112)/Q65)</f>
        <v>25.078343669991142</v>
      </c>
    </row>
    <row r="66" spans="1:19">
      <c r="A66" s="6">
        <v>59</v>
      </c>
      <c r="B66" s="3">
        <v>280</v>
      </c>
      <c r="C66" s="8">
        <v>59453</v>
      </c>
      <c r="D66" s="7">
        <v>4.9784340999999999E-3</v>
      </c>
      <c r="E66" s="4">
        <v>4.9660724999999999E-3</v>
      </c>
      <c r="F66" s="3">
        <v>94959.575679001806</v>
      </c>
      <c r="G66" s="3">
        <v>471.57613335680003</v>
      </c>
      <c r="H66" s="3">
        <v>94723.787612323402</v>
      </c>
      <c r="I66" s="3">
        <v>2380925.3122675801</v>
      </c>
      <c r="J66" s="2">
        <v>25.0730407675</v>
      </c>
      <c r="K66" s="28">
        <f t="shared" si="11"/>
        <v>4.7096025431853736E-3</v>
      </c>
      <c r="L66" s="28">
        <f t="shared" si="2"/>
        <v>0.99529039745681458</v>
      </c>
      <c r="M66" s="109">
        <f t="shared" si="3"/>
        <v>0.94951753687695861</v>
      </c>
      <c r="N66" s="110">
        <f>SUM(M66:$M$112)/M66</f>
        <v>25.320620133207857</v>
      </c>
      <c r="O66" s="30">
        <v>0.5</v>
      </c>
      <c r="P66" s="30">
        <f t="shared" si="12"/>
        <v>4.6985384189418226E-3</v>
      </c>
      <c r="Q66" s="30">
        <f t="shared" si="4"/>
        <v>0.94722114282732683</v>
      </c>
      <c r="R66" s="30">
        <f t="shared" si="5"/>
        <v>0.94454624045529556</v>
      </c>
      <c r="S66" s="30">
        <f>(SUM(R66:$R$112)/Q66)</f>
        <v>24.194371121436824</v>
      </c>
    </row>
    <row r="67" spans="1:19">
      <c r="A67" s="6">
        <v>60</v>
      </c>
      <c r="B67" s="3">
        <v>350</v>
      </c>
      <c r="C67" s="8">
        <v>61795</v>
      </c>
      <c r="D67" s="7">
        <v>5.5343066999999999E-3</v>
      </c>
      <c r="E67" s="4">
        <v>5.5190346999999997E-3</v>
      </c>
      <c r="F67" s="3">
        <v>94487.999545644998</v>
      </c>
      <c r="G67" s="3">
        <v>521.48255054449999</v>
      </c>
      <c r="H67" s="3">
        <v>94227.258270372797</v>
      </c>
      <c r="I67" s="3">
        <v>2286201.5246552601</v>
      </c>
      <c r="J67" s="2">
        <v>24.195681310299999</v>
      </c>
      <c r="K67" s="28">
        <f t="shared" si="11"/>
        <v>5.6638886641314024E-3</v>
      </c>
      <c r="L67" s="28">
        <f t="shared" si="2"/>
        <v>0.99433611133586863</v>
      </c>
      <c r="M67" s="109">
        <f t="shared" si="3"/>
        <v>0.94504568667048372</v>
      </c>
      <c r="N67" s="110">
        <f>SUM(M67:$M$112)/M67</f>
        <v>24.435702580224202</v>
      </c>
      <c r="O67" s="30">
        <v>0.5</v>
      </c>
      <c r="P67" s="30">
        <f t="shared" si="12"/>
        <v>5.6478941423269329E-3</v>
      </c>
      <c r="Q67" s="30">
        <f t="shared" si="4"/>
        <v>0.94187133808326418</v>
      </c>
      <c r="R67" s="30">
        <f t="shared" si="5"/>
        <v>0.93911804896052253</v>
      </c>
      <c r="S67" s="30">
        <f>(SUM(R67:$R$112)/Q67)</f>
        <v>23.328954534168126</v>
      </c>
    </row>
    <row r="68" spans="1:19">
      <c r="A68" s="6">
        <v>61</v>
      </c>
      <c r="B68" s="3">
        <v>391</v>
      </c>
      <c r="C68" s="8">
        <v>66683</v>
      </c>
      <c r="D68" s="7">
        <v>6.1375767999999999E-3</v>
      </c>
      <c r="E68" s="4">
        <v>6.1187995E-3</v>
      </c>
      <c r="F68" s="3">
        <v>93966.516995100494</v>
      </c>
      <c r="G68" s="3">
        <v>574.96227275549995</v>
      </c>
      <c r="H68" s="3">
        <v>93679.035858722695</v>
      </c>
      <c r="I68" s="3">
        <v>2191974.2663848801</v>
      </c>
      <c r="J68" s="2">
        <v>23.327184368200001</v>
      </c>
      <c r="K68" s="28">
        <f t="shared" si="11"/>
        <v>5.8635634269603946E-3</v>
      </c>
      <c r="L68" s="28">
        <f t="shared" si="2"/>
        <v>0.99413643657303963</v>
      </c>
      <c r="M68" s="109">
        <f t="shared" si="3"/>
        <v>0.93969305311866458</v>
      </c>
      <c r="N68" s="110">
        <f>SUM(M68:$M$112)/M68</f>
        <v>23.569195881600692</v>
      </c>
      <c r="O68" s="30">
        <v>0.5</v>
      </c>
      <c r="P68" s="30">
        <f t="shared" si="12"/>
        <v>5.8464229909462682E-3</v>
      </c>
      <c r="Q68" s="30">
        <f t="shared" si="4"/>
        <v>0.93636475983778089</v>
      </c>
      <c r="R68" s="30">
        <f t="shared" si="5"/>
        <v>0.93304994741158676</v>
      </c>
      <c r="S68" s="30">
        <f>(SUM(R68:$R$112)/Q68)</f>
        <v>22.463207156433356</v>
      </c>
    </row>
    <row r="69" spans="1:19">
      <c r="A69" s="6">
        <v>62</v>
      </c>
      <c r="B69" s="3">
        <v>499</v>
      </c>
      <c r="C69" s="8">
        <v>70229</v>
      </c>
      <c r="D69" s="7">
        <v>6.7806415000000002E-3</v>
      </c>
      <c r="E69" s="4">
        <v>6.7577306000000002E-3</v>
      </c>
      <c r="F69" s="3">
        <v>93391.554722344998</v>
      </c>
      <c r="G69" s="3">
        <v>631.11496534160005</v>
      </c>
      <c r="H69" s="3">
        <v>93075.997239674194</v>
      </c>
      <c r="I69" s="3">
        <v>2098295.23052616</v>
      </c>
      <c r="J69" s="2">
        <v>22.467719236099999</v>
      </c>
      <c r="K69" s="28">
        <f t="shared" si="11"/>
        <v>7.1053268592746587E-3</v>
      </c>
      <c r="L69" s="28">
        <f t="shared" si="2"/>
        <v>0.99289467314072533</v>
      </c>
      <c r="M69" s="109">
        <f t="shared" si="3"/>
        <v>0.93418310329982923</v>
      </c>
      <c r="N69" s="110">
        <f>SUM(M69:$M$112)/M69</f>
        <v>22.702312329885643</v>
      </c>
      <c r="O69" s="30">
        <v>0.5</v>
      </c>
      <c r="P69" s="30">
        <f t="shared" si="12"/>
        <v>7.0801733862099802E-3</v>
      </c>
      <c r="Q69" s="30">
        <f t="shared" si="4"/>
        <v>0.92973513498539251</v>
      </c>
      <c r="R69" s="30">
        <f t="shared" si="5"/>
        <v>0.92611287400888098</v>
      </c>
      <c r="S69" s="30">
        <f>(SUM(R69:$R$112)/Q69)</f>
        <v>21.619819312437052</v>
      </c>
    </row>
    <row r="70" spans="1:19">
      <c r="A70" s="6">
        <v>63</v>
      </c>
      <c r="B70" s="3">
        <v>562</v>
      </c>
      <c r="C70" s="8">
        <v>71844</v>
      </c>
      <c r="D70" s="7">
        <v>7.4525739000000004E-3</v>
      </c>
      <c r="E70" s="4">
        <v>7.4249066000000004E-3</v>
      </c>
      <c r="F70" s="3">
        <v>92760.439757003405</v>
      </c>
      <c r="G70" s="3">
        <v>688.73759732420001</v>
      </c>
      <c r="H70" s="3">
        <v>92416.070958341399</v>
      </c>
      <c r="I70" s="3">
        <v>2005219.23328649</v>
      </c>
      <c r="J70" s="2">
        <v>21.6171811878</v>
      </c>
      <c r="K70" s="28">
        <f t="shared" si="11"/>
        <v>7.8225043149045149E-3</v>
      </c>
      <c r="L70" s="28">
        <f t="shared" si="2"/>
        <v>0.9921774956850955</v>
      </c>
      <c r="M70" s="109">
        <f t="shared" si="3"/>
        <v>0.9275454270044724</v>
      </c>
      <c r="N70" s="110">
        <f>SUM(M70:$M$112)/M70</f>
        <v>21.85761784906839</v>
      </c>
      <c r="O70" s="30">
        <v>0.5</v>
      </c>
      <c r="P70" s="30">
        <f t="shared" si="12"/>
        <v>7.7920277296360477E-3</v>
      </c>
      <c r="Q70" s="30">
        <f t="shared" si="4"/>
        <v>0.92249061303236946</v>
      </c>
      <c r="R70" s="30">
        <f t="shared" si="5"/>
        <v>0.91871813882105924</v>
      </c>
      <c r="S70" s="30">
        <f>(SUM(R70:$R$112)/Q70)</f>
        <v>20.785677904916255</v>
      </c>
    </row>
    <row r="71" spans="1:19">
      <c r="A71" s="6">
        <v>64</v>
      </c>
      <c r="B71" s="3">
        <v>594</v>
      </c>
      <c r="C71" s="8">
        <v>72329</v>
      </c>
      <c r="D71" s="7">
        <v>8.1559131000000003E-3</v>
      </c>
      <c r="E71" s="4">
        <v>8.1227886999999995E-3</v>
      </c>
      <c r="F71" s="3">
        <v>92071.702159679306</v>
      </c>
      <c r="G71" s="3">
        <v>747.87898199289998</v>
      </c>
      <c r="H71" s="3">
        <v>91697.762668682801</v>
      </c>
      <c r="I71" s="3">
        <v>1912803.1623281499</v>
      </c>
      <c r="J71" s="2">
        <v>20.775147167499998</v>
      </c>
      <c r="K71" s="28">
        <f t="shared" ref="K71:K102" si="13">B71/C71</f>
        <v>8.2124735583237705E-3</v>
      </c>
      <c r="L71" s="28">
        <f t="shared" si="2"/>
        <v>0.99178752644167623</v>
      </c>
      <c r="M71" s="109">
        <f t="shared" si="3"/>
        <v>0.92028969889946</v>
      </c>
      <c r="N71" s="110">
        <f>SUM(M71:$M$112)/M71</f>
        <v>21.022063027811637</v>
      </c>
      <c r="O71" s="30">
        <v>0.5</v>
      </c>
      <c r="P71" s="30">
        <f t="shared" ref="P71:P102" si="14">K71/(1+(1-O71)*K71)</f>
        <v>8.1788891030760338E-3</v>
      </c>
      <c r="Q71" s="30">
        <f t="shared" si="4"/>
        <v>0.91494566460974902</v>
      </c>
      <c r="R71" s="30">
        <f t="shared" si="5"/>
        <v>0.91094412399940217</v>
      </c>
      <c r="S71" s="30">
        <f>(SUM(R71:$R$112)/Q71)</f>
        <v>19.952960399856291</v>
      </c>
    </row>
    <row r="72" spans="1:19">
      <c r="A72" s="6">
        <v>65</v>
      </c>
      <c r="B72" s="3">
        <v>637</v>
      </c>
      <c r="C72" s="8">
        <v>72506</v>
      </c>
      <c r="D72" s="7">
        <v>8.9120054000000008E-3</v>
      </c>
      <c r="E72" s="4">
        <v>8.8724696999999998E-3</v>
      </c>
      <c r="F72" s="3">
        <v>91323.823177686398</v>
      </c>
      <c r="G72" s="3">
        <v>810.26785104340001</v>
      </c>
      <c r="H72" s="3">
        <v>90918.689252164695</v>
      </c>
      <c r="I72" s="3">
        <v>1821105.3996594599</v>
      </c>
      <c r="J72" s="2">
        <v>19.941186607100001</v>
      </c>
      <c r="K72" s="28">
        <f t="shared" si="13"/>
        <v>8.7854798223595282E-3</v>
      </c>
      <c r="L72" s="28">
        <f t="shared" ref="L72:L112" si="15">1-K72</f>
        <v>0.99121452017764045</v>
      </c>
      <c r="M72" s="109">
        <f t="shared" si="3"/>
        <v>0.91273184408125041</v>
      </c>
      <c r="N72" s="110">
        <f>SUM(M72:$M$112)/M72</f>
        <v>20.187855255295016</v>
      </c>
      <c r="O72" s="30">
        <v>0.5</v>
      </c>
      <c r="P72" s="30">
        <f t="shared" si="14"/>
        <v>8.7470562791368278E-3</v>
      </c>
      <c r="Q72" s="30">
        <f t="shared" si="4"/>
        <v>0.90694258338905531</v>
      </c>
      <c r="R72" s="30">
        <f t="shared" ref="R72:R112" si="16">Q72-(1-O72)*(Q72-Q73)</f>
        <v>0.90264351727401149</v>
      </c>
      <c r="S72" s="30">
        <f>(SUM(R72:$R$112)/Q72)</f>
        <v>19.124618038293804</v>
      </c>
    </row>
    <row r="73" spans="1:19">
      <c r="A73" s="6">
        <v>66</v>
      </c>
      <c r="B73" s="3">
        <v>697</v>
      </c>
      <c r="C73" s="8">
        <v>73172</v>
      </c>
      <c r="D73" s="7">
        <v>9.7499109000000004E-3</v>
      </c>
      <c r="E73" s="4">
        <v>9.7026110999999995E-3</v>
      </c>
      <c r="F73" s="3">
        <v>90513.555326642905</v>
      </c>
      <c r="G73" s="3">
        <v>878.21782583139998</v>
      </c>
      <c r="H73" s="3">
        <v>90074.446413727201</v>
      </c>
      <c r="I73" s="3">
        <v>1730186.7104072999</v>
      </c>
      <c r="J73" s="2">
        <v>19.1152220699</v>
      </c>
      <c r="K73" s="28">
        <f t="shared" si="13"/>
        <v>9.5255015579729947E-3</v>
      </c>
      <c r="L73" s="28">
        <f t="shared" si="15"/>
        <v>0.99047449844202695</v>
      </c>
      <c r="M73" s="109">
        <f t="shared" ref="M73:M112" si="17">M72*L72</f>
        <v>0.90471305688184955</v>
      </c>
      <c r="N73" s="110">
        <f>SUM(M73:$M$112)/M73</f>
        <v>19.357923905166633</v>
      </c>
      <c r="O73" s="30">
        <v>0.5</v>
      </c>
      <c r="P73" s="30">
        <f t="shared" si="14"/>
        <v>9.4803490183010177E-3</v>
      </c>
      <c r="Q73" s="30">
        <f t="shared" ref="Q73:Q112" si="18">Q72*(1-P73)</f>
        <v>0.89834445115896755</v>
      </c>
      <c r="R73" s="30">
        <f t="shared" si="16"/>
        <v>0.89363791383977897</v>
      </c>
      <c r="S73" s="30">
        <f>(SUM(R73:$R$112)/Q73)</f>
        <v>18.302875864032629</v>
      </c>
    </row>
    <row r="74" spans="1:19">
      <c r="A74" s="6">
        <v>67</v>
      </c>
      <c r="B74" s="3">
        <v>779</v>
      </c>
      <c r="C74" s="8">
        <v>73955</v>
      </c>
      <c r="D74" s="7">
        <v>1.06964183E-2</v>
      </c>
      <c r="E74" s="4">
        <v>1.06395159E-2</v>
      </c>
      <c r="F74" s="3">
        <v>89635.337500811598</v>
      </c>
      <c r="G74" s="3">
        <v>953.67660172679996</v>
      </c>
      <c r="H74" s="3">
        <v>89158.499199948201</v>
      </c>
      <c r="I74" s="3">
        <v>1640112.2639935701</v>
      </c>
      <c r="J74" s="2">
        <v>18.297607949300001</v>
      </c>
      <c r="K74" s="28">
        <f t="shared" si="13"/>
        <v>1.0533432492732068E-2</v>
      </c>
      <c r="L74" s="28">
        <f t="shared" si="15"/>
        <v>0.98946656750726791</v>
      </c>
      <c r="M74" s="109">
        <f t="shared" si="17"/>
        <v>0.89609521124900293</v>
      </c>
      <c r="N74" s="110">
        <f>SUM(M74:$M$112)/M74</f>
        <v>18.534474066765824</v>
      </c>
      <c r="O74" s="30">
        <v>0.5</v>
      </c>
      <c r="P74" s="30">
        <f t="shared" si="14"/>
        <v>1.0478246541438844E-2</v>
      </c>
      <c r="Q74" s="30">
        <f t="shared" si="18"/>
        <v>0.8889313765205904</v>
      </c>
      <c r="R74" s="30">
        <f t="shared" si="16"/>
        <v>0.88364004641831106</v>
      </c>
      <c r="S74" s="30">
        <f>(SUM(R74:$R$112)/Q74)</f>
        <v>17.491394127322906</v>
      </c>
    </row>
    <row r="75" spans="1:19">
      <c r="A75" s="6">
        <v>68</v>
      </c>
      <c r="B75" s="3">
        <v>876</v>
      </c>
      <c r="C75" s="8">
        <v>73145</v>
      </c>
      <c r="D75" s="7">
        <v>1.17784925E-2</v>
      </c>
      <c r="E75" s="4">
        <v>1.1709532200000001E-2</v>
      </c>
      <c r="F75" s="3">
        <v>88681.660899084804</v>
      </c>
      <c r="G75" s="3">
        <v>1038.4207639271001</v>
      </c>
      <c r="H75" s="3">
        <v>88162.450517121193</v>
      </c>
      <c r="I75" s="3">
        <v>1550953.76479362</v>
      </c>
      <c r="J75" s="2">
        <v>17.489002225099998</v>
      </c>
      <c r="K75" s="28">
        <f t="shared" si="13"/>
        <v>1.1976211634424772E-2</v>
      </c>
      <c r="L75" s="28">
        <f t="shared" si="15"/>
        <v>0.98802378836557525</v>
      </c>
      <c r="M75" s="109">
        <f t="shared" si="17"/>
        <v>0.88665625283425109</v>
      </c>
      <c r="N75" s="110">
        <f>SUM(M75:$M$112)/M75</f>
        <v>17.721138482667353</v>
      </c>
      <c r="O75" s="30">
        <v>0.5</v>
      </c>
      <c r="P75" s="30">
        <f t="shared" si="14"/>
        <v>1.1904923691613551E-2</v>
      </c>
      <c r="Q75" s="30">
        <f t="shared" si="18"/>
        <v>0.87834871631603173</v>
      </c>
      <c r="R75" s="30">
        <f t="shared" si="16"/>
        <v>0.87282899492558674</v>
      </c>
      <c r="S75" s="30">
        <f>(SUM(R75:$R$112)/Q75)</f>
        <v>16.696112534842605</v>
      </c>
    </row>
    <row r="76" spans="1:19">
      <c r="A76" s="6">
        <v>69</v>
      </c>
      <c r="B76" s="3">
        <v>898</v>
      </c>
      <c r="C76" s="8">
        <v>71000</v>
      </c>
      <c r="D76" s="7">
        <v>1.30271842E-2</v>
      </c>
      <c r="E76" s="4">
        <v>1.29428796E-2</v>
      </c>
      <c r="F76" s="3">
        <v>87643.240135157699</v>
      </c>
      <c r="G76" s="3">
        <v>1134.3559048712</v>
      </c>
      <c r="H76" s="3">
        <v>87076.062182722104</v>
      </c>
      <c r="I76" s="3">
        <v>1462791.3142764999</v>
      </c>
      <c r="J76" s="2">
        <v>16.690292508799999</v>
      </c>
      <c r="K76" s="28">
        <f t="shared" si="13"/>
        <v>1.2647887323943662E-2</v>
      </c>
      <c r="L76" s="28">
        <f t="shared" si="15"/>
        <v>0.98735211267605638</v>
      </c>
      <c r="M76" s="109">
        <f t="shared" si="17"/>
        <v>0.8760374699033221</v>
      </c>
      <c r="N76" s="110">
        <f>SUM(M76:$M$112)/M76</f>
        <v>16.923821753652376</v>
      </c>
      <c r="O76" s="30">
        <v>0.5</v>
      </c>
      <c r="P76" s="30">
        <f t="shared" si="14"/>
        <v>1.2568405436045291E-2</v>
      </c>
      <c r="Q76" s="30">
        <f t="shared" si="18"/>
        <v>0.86730927353514187</v>
      </c>
      <c r="R76" s="30">
        <f t="shared" si="16"/>
        <v>0.86103309492614477</v>
      </c>
      <c r="S76" s="30">
        <f>(SUM(R76:$R$112)/Q76)</f>
        <v>15.902262824084275</v>
      </c>
    </row>
    <row r="77" spans="1:19">
      <c r="A77" s="6">
        <v>70</v>
      </c>
      <c r="B77" s="3">
        <v>1028</v>
      </c>
      <c r="C77" s="8">
        <v>70516</v>
      </c>
      <c r="D77" s="7">
        <v>1.44609544E-2</v>
      </c>
      <c r="E77" s="4">
        <v>1.43571454E-2</v>
      </c>
      <c r="F77" s="3">
        <v>86508.884230286494</v>
      </c>
      <c r="G77" s="3">
        <v>1242.0206269150999</v>
      </c>
      <c r="H77" s="3">
        <v>85887.873916829005</v>
      </c>
      <c r="I77" s="3">
        <v>1375715.2520937801</v>
      </c>
      <c r="J77" s="2">
        <v>15.9025892466</v>
      </c>
      <c r="K77" s="28">
        <f t="shared" si="13"/>
        <v>1.4578251744284985E-2</v>
      </c>
      <c r="L77" s="28">
        <f t="shared" si="15"/>
        <v>0.98542174825571505</v>
      </c>
      <c r="M77" s="109">
        <f t="shared" si="17"/>
        <v>0.86495744669243224</v>
      </c>
      <c r="N77" s="110">
        <f>SUM(M77:$M$112)/M77</f>
        <v>16.127804406569265</v>
      </c>
      <c r="O77" s="30">
        <v>0.5</v>
      </c>
      <c r="P77" s="30">
        <f t="shared" si="14"/>
        <v>1.4472757989581865E-2</v>
      </c>
      <c r="Q77" s="30">
        <f t="shared" si="18"/>
        <v>0.85475691631714767</v>
      </c>
      <c r="R77" s="30">
        <f t="shared" si="16"/>
        <v>0.84791031153844765</v>
      </c>
      <c r="S77" s="30">
        <f>(SUM(R77:$R$112)/Q77)</f>
        <v>15.128449592793149</v>
      </c>
    </row>
    <row r="78" spans="1:19">
      <c r="A78" s="6">
        <v>71</v>
      </c>
      <c r="B78" s="3">
        <v>1166</v>
      </c>
      <c r="C78" s="8">
        <v>72201</v>
      </c>
      <c r="D78" s="7">
        <v>1.60905584E-2</v>
      </c>
      <c r="E78" s="4">
        <v>1.5962138599999998E-2</v>
      </c>
      <c r="F78" s="3">
        <v>85266.863603371399</v>
      </c>
      <c r="G78" s="3">
        <v>1361.0414934682001</v>
      </c>
      <c r="H78" s="3">
        <v>84586.342856637304</v>
      </c>
      <c r="I78" s="3">
        <v>1289827.3781769499</v>
      </c>
      <c r="J78" s="2">
        <v>15.1269476051</v>
      </c>
      <c r="K78" s="28">
        <f t="shared" si="13"/>
        <v>1.6149360812177115E-2</v>
      </c>
      <c r="L78" s="28">
        <f t="shared" si="15"/>
        <v>0.9838506391878229</v>
      </c>
      <c r="M78" s="109">
        <f t="shared" si="17"/>
        <v>0.85234787928645606</v>
      </c>
      <c r="N78" s="110">
        <f>SUM(M78:$M$112)/M78</f>
        <v>15.351603953684638</v>
      </c>
      <c r="O78" s="30">
        <v>0.5</v>
      </c>
      <c r="P78" s="30">
        <f t="shared" si="14"/>
        <v>1.6020004396570673E-2</v>
      </c>
      <c r="Q78" s="30">
        <f t="shared" si="18"/>
        <v>0.84106370675974773</v>
      </c>
      <c r="R78" s="30">
        <f t="shared" si="16"/>
        <v>0.8334560836598458</v>
      </c>
      <c r="S78" s="30">
        <f>(SUM(R78:$R$112)/Q78)</f>
        <v>14.366612795133298</v>
      </c>
    </row>
    <row r="79" spans="1:19">
      <c r="A79" s="6">
        <v>72</v>
      </c>
      <c r="B79" s="3">
        <v>1309</v>
      </c>
      <c r="C79" s="8">
        <v>71704</v>
      </c>
      <c r="D79" s="7">
        <v>1.7914032699999999E-2</v>
      </c>
      <c r="E79" s="4">
        <v>1.7755000900000002E-2</v>
      </c>
      <c r="F79" s="3">
        <v>83905.822109903194</v>
      </c>
      <c r="G79" s="3">
        <v>1489.7479454446</v>
      </c>
      <c r="H79" s="3">
        <v>83160.948137180894</v>
      </c>
      <c r="I79" s="3">
        <v>1205241.0353203099</v>
      </c>
      <c r="J79" s="2">
        <v>14.364212220500001</v>
      </c>
      <c r="K79" s="28">
        <f t="shared" si="13"/>
        <v>1.8255606381791811E-2</v>
      </c>
      <c r="L79" s="28">
        <f t="shared" si="15"/>
        <v>0.9817443936182082</v>
      </c>
      <c r="M79" s="109">
        <f t="shared" si="17"/>
        <v>0.83858300584636514</v>
      </c>
      <c r="N79" s="110">
        <f>SUM(M79:$M$112)/M79</f>
        <v>14.58717754712444</v>
      </c>
      <c r="O79" s="30">
        <v>0.5</v>
      </c>
      <c r="P79" s="30">
        <f t="shared" si="14"/>
        <v>1.8090480040354621E-2</v>
      </c>
      <c r="Q79" s="30">
        <f t="shared" si="18"/>
        <v>0.82584846055994388</v>
      </c>
      <c r="R79" s="30">
        <f t="shared" si="16"/>
        <v>0.81765285435821999</v>
      </c>
      <c r="S79" s="30">
        <f>(SUM(R79:$R$112)/Q79)</f>
        <v>13.622088148919456</v>
      </c>
    </row>
    <row r="80" spans="1:19">
      <c r="A80" s="6">
        <v>73</v>
      </c>
      <c r="B80" s="3">
        <v>1263</v>
      </c>
      <c r="C80" s="8">
        <v>63003</v>
      </c>
      <c r="D80" s="7">
        <v>1.9964609899999999E-2</v>
      </c>
      <c r="E80" s="4">
        <v>1.9767286799999999E-2</v>
      </c>
      <c r="F80" s="3">
        <v>82416.074164458696</v>
      </c>
      <c r="G80" s="3">
        <v>1629.1421768272</v>
      </c>
      <c r="H80" s="3">
        <v>81601.503076045105</v>
      </c>
      <c r="I80" s="3">
        <v>1122080.08718313</v>
      </c>
      <c r="J80" s="2">
        <v>13.6148208776</v>
      </c>
      <c r="K80" s="28">
        <f t="shared" si="13"/>
        <v>2.004666444455026E-2</v>
      </c>
      <c r="L80" s="28">
        <f t="shared" si="15"/>
        <v>0.97995333555544972</v>
      </c>
      <c r="M80" s="109">
        <f t="shared" si="17"/>
        <v>0.82327416457317404</v>
      </c>
      <c r="N80" s="110">
        <f>SUM(M80:$M$112)/M80</f>
        <v>13.839832073854835</v>
      </c>
      <c r="O80" s="30">
        <v>0.5</v>
      </c>
      <c r="P80" s="30">
        <f t="shared" si="14"/>
        <v>1.9847724111920421E-2</v>
      </c>
      <c r="Q80" s="30">
        <f t="shared" si="18"/>
        <v>0.809457248156496</v>
      </c>
      <c r="R80" s="30">
        <f t="shared" si="16"/>
        <v>0.8007338271196015</v>
      </c>
      <c r="S80" s="30">
        <f>(SUM(R80:$R$112)/Q80)</f>
        <v>12.887805621356145</v>
      </c>
    </row>
    <row r="81" spans="1:19">
      <c r="A81" s="6">
        <v>74</v>
      </c>
      <c r="B81" s="3">
        <v>1236</v>
      </c>
      <c r="C81" s="8">
        <v>56727</v>
      </c>
      <c r="D81" s="7">
        <v>2.2298430899999999E-2</v>
      </c>
      <c r="E81" s="4">
        <v>2.20525622E-2</v>
      </c>
      <c r="F81" s="3">
        <v>80786.931987631397</v>
      </c>
      <c r="G81" s="3">
        <v>1781.5588407373</v>
      </c>
      <c r="H81" s="3">
        <v>79896.152567262703</v>
      </c>
      <c r="I81" s="3">
        <v>1040478.58410709</v>
      </c>
      <c r="J81" s="2">
        <v>12.8792932038</v>
      </c>
      <c r="K81" s="28">
        <f t="shared" si="13"/>
        <v>2.1788566291184093E-2</v>
      </c>
      <c r="L81" s="28">
        <f t="shared" si="15"/>
        <v>0.97821143370881591</v>
      </c>
      <c r="M81" s="109">
        <f t="shared" si="17"/>
        <v>0.80677026365010818</v>
      </c>
      <c r="N81" s="110">
        <f>SUM(M81:$M$112)/M81</f>
        <v>13.10249336166304</v>
      </c>
      <c r="O81" s="30">
        <v>0.5</v>
      </c>
      <c r="P81" s="30">
        <f t="shared" si="14"/>
        <v>2.1553753596651844E-2</v>
      </c>
      <c r="Q81" s="30">
        <f t="shared" si="18"/>
        <v>0.79201040608270701</v>
      </c>
      <c r="R81" s="30">
        <f t="shared" si="16"/>
        <v>0.78203560489681379</v>
      </c>
      <c r="S81" s="30">
        <f>(SUM(R81:$R$112)/Q81)</f>
        <v>12.160691036316246</v>
      </c>
    </row>
    <row r="82" spans="1:19">
      <c r="A82" s="6">
        <v>75</v>
      </c>
      <c r="B82" s="3">
        <v>1426</v>
      </c>
      <c r="C82" s="8">
        <v>55900</v>
      </c>
      <c r="D82" s="7">
        <v>2.4981372000000002E-2</v>
      </c>
      <c r="E82" s="4">
        <v>2.4673186999999999E-2</v>
      </c>
      <c r="F82" s="3">
        <v>79005.373146894097</v>
      </c>
      <c r="G82" s="3">
        <v>1949.3143419016999</v>
      </c>
      <c r="H82" s="3">
        <v>78030.715975943298</v>
      </c>
      <c r="I82" s="3">
        <v>960582.431539824</v>
      </c>
      <c r="J82" s="2">
        <v>12.1584443346</v>
      </c>
      <c r="K82" s="28">
        <f t="shared" si="13"/>
        <v>2.550983899821109E-2</v>
      </c>
      <c r="L82" s="28">
        <f t="shared" si="15"/>
        <v>0.97449016100178887</v>
      </c>
      <c r="M82" s="109">
        <f t="shared" si="17"/>
        <v>0.7891918962788117</v>
      </c>
      <c r="N82" s="110">
        <f>SUM(M82:$M$112)/M82</f>
        <v>12.37206287374636</v>
      </c>
      <c r="O82" s="30">
        <v>0.5</v>
      </c>
      <c r="P82" s="30">
        <f t="shared" si="14"/>
        <v>2.5188560931234876E-2</v>
      </c>
      <c r="Q82" s="30">
        <f t="shared" si="18"/>
        <v>0.77206080371092067</v>
      </c>
      <c r="R82" s="30">
        <f t="shared" si="16"/>
        <v>0.76139766451866886</v>
      </c>
      <c r="S82" s="30">
        <f>(SUM(R82:$R$112)/Q82)</f>
        <v>11.461996514377875</v>
      </c>
    </row>
    <row r="83" spans="1:19">
      <c r="A83" s="6">
        <v>76</v>
      </c>
      <c r="B83" s="3">
        <v>1421</v>
      </c>
      <c r="C83" s="8">
        <v>50733</v>
      </c>
      <c r="D83" s="7">
        <v>2.8089625900000002E-2</v>
      </c>
      <c r="E83" s="4">
        <v>2.7700576500000001E-2</v>
      </c>
      <c r="F83" s="3">
        <v>77056.058804992397</v>
      </c>
      <c r="G83" s="3">
        <v>2134.4972488495</v>
      </c>
      <c r="H83" s="3">
        <v>75988.8101805677</v>
      </c>
      <c r="I83" s="3">
        <v>882551.71556388098</v>
      </c>
      <c r="J83" s="2">
        <v>11.453372119599999</v>
      </c>
      <c r="K83" s="28">
        <f t="shared" si="13"/>
        <v>2.8009382453235566E-2</v>
      </c>
      <c r="L83" s="28">
        <f t="shared" si="15"/>
        <v>0.97199061754676441</v>
      </c>
      <c r="M83" s="109">
        <f t="shared" si="17"/>
        <v>0.76905973806604633</v>
      </c>
      <c r="N83" s="110">
        <f>SUM(M83:$M$112)/M83</f>
        <v>11.669756482770154</v>
      </c>
      <c r="O83" s="30">
        <v>0.5</v>
      </c>
      <c r="P83" s="30">
        <f t="shared" si="14"/>
        <v>2.762253734679794E-2</v>
      </c>
      <c r="Q83" s="30">
        <f t="shared" si="18"/>
        <v>0.75073452532641693</v>
      </c>
      <c r="R83" s="30">
        <f t="shared" si="16"/>
        <v>0.7392476199242688</v>
      </c>
      <c r="S83" s="30">
        <f>(SUM(R83:$R$112)/Q83)</f>
        <v>10.773396325401526</v>
      </c>
    </row>
    <row r="84" spans="1:19">
      <c r="A84" s="6">
        <v>77</v>
      </c>
      <c r="B84" s="3">
        <v>1417</v>
      </c>
      <c r="C84" s="8">
        <v>45596</v>
      </c>
      <c r="D84" s="7">
        <v>3.170978E-2</v>
      </c>
      <c r="E84" s="4">
        <v>3.1214871700000001E-2</v>
      </c>
      <c r="F84" s="3">
        <v>74921.5615561429</v>
      </c>
      <c r="G84" s="3">
        <v>2338.6669290231998</v>
      </c>
      <c r="H84" s="3">
        <v>73752.228091631303</v>
      </c>
      <c r="I84" s="3">
        <v>806562.90538331296</v>
      </c>
      <c r="J84" s="2">
        <v>10.7654310539</v>
      </c>
      <c r="K84" s="28">
        <f t="shared" si="13"/>
        <v>3.1077287481358015E-2</v>
      </c>
      <c r="L84" s="28">
        <f t="shared" si="15"/>
        <v>0.96892271251864204</v>
      </c>
      <c r="M84" s="109">
        <f t="shared" si="17"/>
        <v>0.74751884973316929</v>
      </c>
      <c r="N84" s="110">
        <f>SUM(M84:$M$112)/M84</f>
        <v>10.97722168316796</v>
      </c>
      <c r="O84" s="30">
        <v>0.5</v>
      </c>
      <c r="P84" s="30">
        <f t="shared" si="14"/>
        <v>3.0601777365050913E-2</v>
      </c>
      <c r="Q84" s="30">
        <f t="shared" si="18"/>
        <v>0.72776071452212077</v>
      </c>
      <c r="R84" s="30">
        <f t="shared" si="16"/>
        <v>0.71487431776630084</v>
      </c>
      <c r="S84" s="30">
        <f>(SUM(R84:$R$112)/Q84)</f>
        <v>10.097704932320916</v>
      </c>
    </row>
    <row r="85" spans="1:19">
      <c r="A85" s="6">
        <v>78</v>
      </c>
      <c r="B85" s="3">
        <v>1547</v>
      </c>
      <c r="C85" s="8">
        <v>42910</v>
      </c>
      <c r="D85" s="7">
        <v>3.59375719E-2</v>
      </c>
      <c r="E85" s="4">
        <v>3.5303215899999997E-2</v>
      </c>
      <c r="F85" s="3">
        <v>72582.894627119706</v>
      </c>
      <c r="G85" s="3">
        <v>2562.4096030003002</v>
      </c>
      <c r="H85" s="3">
        <v>71301.689825619498</v>
      </c>
      <c r="I85" s="3">
        <v>732810.67729168199</v>
      </c>
      <c r="J85" s="2">
        <v>10.096189757299999</v>
      </c>
      <c r="K85" s="28">
        <f t="shared" si="13"/>
        <v>3.6052202283849921E-2</v>
      </c>
      <c r="L85" s="28">
        <f t="shared" si="15"/>
        <v>0.96394779771615013</v>
      </c>
      <c r="M85" s="109">
        <f t="shared" si="17"/>
        <v>0.72428799154227752</v>
      </c>
      <c r="N85" s="110">
        <f>SUM(M85:$M$112)/M85</f>
        <v>10.297231713387044</v>
      </c>
      <c r="O85" s="30">
        <v>0.5</v>
      </c>
      <c r="P85" s="30">
        <f t="shared" si="14"/>
        <v>3.5413829020110574E-2</v>
      </c>
      <c r="Q85" s="30">
        <f t="shared" si="18"/>
        <v>0.70198792101048091</v>
      </c>
      <c r="R85" s="30">
        <f t="shared" si="16"/>
        <v>0.68767826259743114</v>
      </c>
      <c r="S85" s="30">
        <f>(SUM(R85:$R$112)/Q85)</f>
        <v>9.4500751939776855</v>
      </c>
    </row>
    <row r="86" spans="1:19">
      <c r="A86" s="6">
        <v>79</v>
      </c>
      <c r="B86" s="3">
        <v>1616</v>
      </c>
      <c r="C86" s="8">
        <v>38830</v>
      </c>
      <c r="D86" s="7">
        <v>4.0876465100000002E-2</v>
      </c>
      <c r="E86" s="4">
        <v>4.0057755399999999E-2</v>
      </c>
      <c r="F86" s="3">
        <v>70020.485024119305</v>
      </c>
      <c r="G86" s="3">
        <v>2804.8634595776998</v>
      </c>
      <c r="H86" s="3">
        <v>68618.053294330501</v>
      </c>
      <c r="I86" s="3">
        <v>661508.98746606195</v>
      </c>
      <c r="J86" s="2">
        <v>9.4473636855999992</v>
      </c>
      <c r="K86" s="28">
        <f t="shared" si="13"/>
        <v>4.1617306206541332E-2</v>
      </c>
      <c r="L86" s="28">
        <f t="shared" si="15"/>
        <v>0.95838269379345864</v>
      </c>
      <c r="M86" s="109">
        <f t="shared" si="17"/>
        <v>0.69817581435943199</v>
      </c>
      <c r="N86" s="110">
        <f>SUM(M86:$M$112)/M86</f>
        <v>9.6449535290341135</v>
      </c>
      <c r="O86" s="30">
        <v>0.5</v>
      </c>
      <c r="P86" s="30">
        <f t="shared" si="14"/>
        <v>4.076895907967102E-2</v>
      </c>
      <c r="Q86" s="30">
        <f t="shared" si="18"/>
        <v>0.67336860418438127</v>
      </c>
      <c r="R86" s="30">
        <f t="shared" si="16"/>
        <v>0.65909078690020162</v>
      </c>
      <c r="S86" s="30">
        <f>(SUM(R86:$R$112)/Q86)</f>
        <v>8.8304686902027107</v>
      </c>
    </row>
    <row r="87" spans="1:19">
      <c r="A87" s="6">
        <v>80</v>
      </c>
      <c r="B87" s="3">
        <v>1495</v>
      </c>
      <c r="C87" s="8">
        <v>34506</v>
      </c>
      <c r="D87" s="7">
        <v>4.6636210900000002E-2</v>
      </c>
      <c r="E87" s="4">
        <v>4.5573522700000001E-2</v>
      </c>
      <c r="F87" s="3">
        <v>67215.621564541594</v>
      </c>
      <c r="G87" s="3">
        <v>3063.2526553532998</v>
      </c>
      <c r="H87" s="3">
        <v>65683.995236864997</v>
      </c>
      <c r="I87" s="3">
        <v>592890.93417173205</v>
      </c>
      <c r="J87" s="2">
        <v>8.8207312582000004</v>
      </c>
      <c r="K87" s="28">
        <f t="shared" si="13"/>
        <v>4.3325798411870398E-2</v>
      </c>
      <c r="L87" s="28">
        <f t="shared" si="15"/>
        <v>0.95667420158812955</v>
      </c>
      <c r="M87" s="109">
        <f t="shared" si="17"/>
        <v>0.66911961770723416</v>
      </c>
      <c r="N87" s="110">
        <f>SUM(M87:$M$112)/M87</f>
        <v>9.0203564661792495</v>
      </c>
      <c r="O87" s="30">
        <v>0.5</v>
      </c>
      <c r="P87" s="30">
        <f t="shared" si="14"/>
        <v>4.2407136880026099E-2</v>
      </c>
      <c r="Q87" s="30">
        <f t="shared" si="18"/>
        <v>0.64481296961602208</v>
      </c>
      <c r="R87" s="30">
        <f t="shared" si="16"/>
        <v>0.62773739282132823</v>
      </c>
      <c r="S87" s="30">
        <f>(SUM(R87:$R$112)/Q87)</f>
        <v>8.1993846874138754</v>
      </c>
    </row>
    <row r="88" spans="1:19">
      <c r="A88" s="6">
        <v>81</v>
      </c>
      <c r="B88" s="3">
        <v>1708</v>
      </c>
      <c r="C88" s="8">
        <v>31395</v>
      </c>
      <c r="D88" s="7">
        <v>5.3328067700000002E-2</v>
      </c>
      <c r="E88" s="4">
        <v>5.1943056299999998E-2</v>
      </c>
      <c r="F88" s="3">
        <v>64152.368909188299</v>
      </c>
      <c r="G88" s="3">
        <v>3332.2701086534998</v>
      </c>
      <c r="H88" s="3">
        <v>62486.233854861603</v>
      </c>
      <c r="I88" s="3">
        <v>527206.93893486704</v>
      </c>
      <c r="J88" s="2">
        <v>8.2180431978000001</v>
      </c>
      <c r="K88" s="28">
        <f t="shared" si="13"/>
        <v>5.4403567447045706E-2</v>
      </c>
      <c r="L88" s="28">
        <f t="shared" si="15"/>
        <v>0.94559643255295434</v>
      </c>
      <c r="M88" s="109">
        <f t="shared" si="17"/>
        <v>0.64012947603702275</v>
      </c>
      <c r="N88" s="110">
        <f>SUM(M88:$M$112)/M88</f>
        <v>8.3835818430820392</v>
      </c>
      <c r="O88" s="30">
        <v>0.5</v>
      </c>
      <c r="P88" s="30">
        <f t="shared" si="14"/>
        <v>5.2962882570002173E-2</v>
      </c>
      <c r="Q88" s="30">
        <f t="shared" si="18"/>
        <v>0.61066181602663439</v>
      </c>
      <c r="R88" s="30">
        <f t="shared" si="16"/>
        <v>0.59322668630997022</v>
      </c>
      <c r="S88" s="30">
        <f>(SUM(R88:$R$112)/Q88)</f>
        <v>7.6299714084152477</v>
      </c>
    </row>
    <row r="89" spans="1:19">
      <c r="A89" s="6">
        <v>82</v>
      </c>
      <c r="B89" s="3">
        <v>1694</v>
      </c>
      <c r="C89" s="8">
        <v>28819</v>
      </c>
      <c r="D89" s="7">
        <v>6.0936948499999997E-2</v>
      </c>
      <c r="E89" s="4">
        <v>5.9135189499999997E-2</v>
      </c>
      <c r="F89" s="3">
        <v>60820.098800534797</v>
      </c>
      <c r="G89" s="3">
        <v>3596.6080653150002</v>
      </c>
      <c r="H89" s="3">
        <v>59021.794767877298</v>
      </c>
      <c r="I89" s="3">
        <v>464720.70508000499</v>
      </c>
      <c r="J89" s="2">
        <v>7.6409067765999996</v>
      </c>
      <c r="K89" s="28">
        <f t="shared" si="13"/>
        <v>5.878066553315521E-2</v>
      </c>
      <c r="L89" s="28">
        <f t="shared" si="15"/>
        <v>0.9412193344668448</v>
      </c>
      <c r="M89" s="109">
        <f t="shared" si="17"/>
        <v>0.60530414891260054</v>
      </c>
      <c r="N89" s="110">
        <f>SUM(M89:$M$112)/M89</f>
        <v>7.8083858915875854</v>
      </c>
      <c r="O89" s="30">
        <v>0.5</v>
      </c>
      <c r="P89" s="30">
        <f t="shared" si="14"/>
        <v>5.7102406795658325E-2</v>
      </c>
      <c r="Q89" s="30">
        <f t="shared" si="18"/>
        <v>0.57579155659330605</v>
      </c>
      <c r="R89" s="30">
        <f t="shared" si="16"/>
        <v>0.55652838773936475</v>
      </c>
      <c r="S89" s="30">
        <f>(SUM(R89:$R$112)/Q89)</f>
        <v>7.0617664736896462</v>
      </c>
    </row>
    <row r="90" spans="1:19">
      <c r="A90" s="6">
        <v>83</v>
      </c>
      <c r="B90" s="3">
        <v>1859</v>
      </c>
      <c r="C90" s="8">
        <v>26854</v>
      </c>
      <c r="D90" s="7">
        <v>6.9678435799999994E-2</v>
      </c>
      <c r="E90" s="4">
        <v>6.7332619999999996E-2</v>
      </c>
      <c r="F90" s="3">
        <v>57223.490735219799</v>
      </c>
      <c r="G90" s="3">
        <v>3853.0075549724002</v>
      </c>
      <c r="H90" s="3">
        <v>55296.986957733599</v>
      </c>
      <c r="I90" s="3">
        <v>405698.91031212802</v>
      </c>
      <c r="J90" s="2">
        <v>7.0897267031000002</v>
      </c>
      <c r="K90" s="28">
        <f t="shared" si="13"/>
        <v>6.9226186043047588E-2</v>
      </c>
      <c r="L90" s="28">
        <f t="shared" si="15"/>
        <v>0.93077381395695236</v>
      </c>
      <c r="M90" s="109">
        <f t="shared" si="17"/>
        <v>0.56972396818953774</v>
      </c>
      <c r="N90" s="110">
        <f>SUM(M90:$M$112)/M90</f>
        <v>7.2335805717847981</v>
      </c>
      <c r="O90" s="30">
        <v>0.5</v>
      </c>
      <c r="P90" s="30">
        <f t="shared" si="14"/>
        <v>6.691021649540195E-2</v>
      </c>
      <c r="Q90" s="30">
        <f t="shared" si="18"/>
        <v>0.53726521888542345</v>
      </c>
      <c r="R90" s="30">
        <f t="shared" si="16"/>
        <v>0.51729862071735755</v>
      </c>
      <c r="S90" s="30">
        <f>(SUM(R90:$R$112)/Q90)</f>
        <v>6.5322991310056597</v>
      </c>
    </row>
    <row r="91" spans="1:19">
      <c r="A91" s="6">
        <v>84</v>
      </c>
      <c r="B91" s="3">
        <v>1939</v>
      </c>
      <c r="C91" s="8">
        <v>25118</v>
      </c>
      <c r="D91" s="7">
        <v>7.9693681299999999E-2</v>
      </c>
      <c r="E91" s="4">
        <v>7.66398264E-2</v>
      </c>
      <c r="F91" s="3">
        <v>53370.4831802474</v>
      </c>
      <c r="G91" s="3">
        <v>4090.3045641202998</v>
      </c>
      <c r="H91" s="3">
        <v>51325.330898187203</v>
      </c>
      <c r="I91" s="3">
        <v>350401.92335439398</v>
      </c>
      <c r="J91" s="2">
        <v>6.5654628265000001</v>
      </c>
      <c r="K91" s="28">
        <f t="shared" si="13"/>
        <v>7.7195636595270317E-2</v>
      </c>
      <c r="L91" s="28">
        <f t="shared" si="15"/>
        <v>0.92280436340472971</v>
      </c>
      <c r="M91" s="109">
        <f t="shared" si="17"/>
        <v>0.53028415077446545</v>
      </c>
      <c r="N91" s="110">
        <f>SUM(M91:$M$112)/M91</f>
        <v>6.6972023474578481</v>
      </c>
      <c r="O91" s="30">
        <v>0.5</v>
      </c>
      <c r="P91" s="30">
        <f t="shared" si="14"/>
        <v>7.432678485864877E-2</v>
      </c>
      <c r="Q91" s="30">
        <f t="shared" si="18"/>
        <v>0.49733202254929176</v>
      </c>
      <c r="R91" s="30">
        <f t="shared" si="16"/>
        <v>0.4758701718159446</v>
      </c>
      <c r="S91" s="30">
        <f>(SUM(R91:$R$112)/Q91)</f>
        <v>6.0166616386156546</v>
      </c>
    </row>
    <row r="92" spans="1:19">
      <c r="A92" s="6">
        <v>85</v>
      </c>
      <c r="B92" s="3">
        <v>2106</v>
      </c>
      <c r="C92" s="8">
        <v>23348</v>
      </c>
      <c r="D92" s="7">
        <v>9.1132382200000001E-2</v>
      </c>
      <c r="E92" s="4">
        <v>8.7160796700000001E-2</v>
      </c>
      <c r="F92" s="3">
        <v>49280.178616127101</v>
      </c>
      <c r="G92" s="3">
        <v>4295.2996289154999</v>
      </c>
      <c r="H92" s="3">
        <v>47132.528801669403</v>
      </c>
      <c r="I92" s="3">
        <v>299076.59245620703</v>
      </c>
      <c r="J92" s="2">
        <v>6.0689023631000003</v>
      </c>
      <c r="K92" s="28">
        <f t="shared" si="13"/>
        <v>9.0200445434298435E-2</v>
      </c>
      <c r="L92" s="28">
        <f t="shared" si="15"/>
        <v>0.90979955456570161</v>
      </c>
      <c r="M92" s="109">
        <f t="shared" si="17"/>
        <v>0.48934852817904828</v>
      </c>
      <c r="N92" s="110">
        <f>SUM(M92:$M$112)/M92</f>
        <v>6.1737921637450368</v>
      </c>
      <c r="O92" s="30">
        <v>0.5</v>
      </c>
      <c r="P92" s="30">
        <f t="shared" si="14"/>
        <v>8.6307938199254114E-2</v>
      </c>
      <c r="Q92" s="30">
        <f t="shared" si="18"/>
        <v>0.45440832108259743</v>
      </c>
      <c r="R92" s="30">
        <f t="shared" si="16"/>
        <v>0.43190142686875371</v>
      </c>
      <c r="S92" s="30">
        <f>(SUM(R92:$R$112)/Q92)</f>
        <v>5.5377690353828477</v>
      </c>
    </row>
    <row r="93" spans="1:19">
      <c r="A93" s="6">
        <v>86</v>
      </c>
      <c r="B93" s="3">
        <v>2261</v>
      </c>
      <c r="C93" s="8">
        <v>21694</v>
      </c>
      <c r="D93" s="7">
        <v>0.1041501801</v>
      </c>
      <c r="E93" s="4">
        <v>9.8995006299999994E-2</v>
      </c>
      <c r="F93" s="3">
        <v>44984.878987211698</v>
      </c>
      <c r="G93" s="3">
        <v>4453.2783774796999</v>
      </c>
      <c r="H93" s="3">
        <v>42758.239798471797</v>
      </c>
      <c r="I93" s="3">
        <v>251944.06365453801</v>
      </c>
      <c r="J93" s="2">
        <v>5.6006389107999999</v>
      </c>
      <c r="K93" s="28">
        <f t="shared" si="13"/>
        <v>0.10422236563105006</v>
      </c>
      <c r="L93" s="28">
        <f t="shared" si="15"/>
        <v>0.89577763436894997</v>
      </c>
      <c r="M93" s="109">
        <f t="shared" si="17"/>
        <v>0.44520907296467982</v>
      </c>
      <c r="N93" s="110">
        <f>SUM(M93:$M$112)/M93</f>
        <v>5.6867385104566024</v>
      </c>
      <c r="O93" s="30">
        <v>0.5</v>
      </c>
      <c r="P93" s="30">
        <f t="shared" si="14"/>
        <v>9.9060220377226227E-2</v>
      </c>
      <c r="Q93" s="30">
        <f t="shared" si="18"/>
        <v>0.40939453265490999</v>
      </c>
      <c r="R93" s="30">
        <f t="shared" si="16"/>
        <v>0.38536323431942598</v>
      </c>
      <c r="S93" s="30">
        <f>(SUM(R93:$R$112)/Q93)</f>
        <v>5.0916823180925324</v>
      </c>
    </row>
    <row r="94" spans="1:19">
      <c r="A94" s="6">
        <v>87</v>
      </c>
      <c r="B94" s="3">
        <v>2452</v>
      </c>
      <c r="C94" s="8">
        <v>19660</v>
      </c>
      <c r="D94" s="7">
        <v>0.118904865</v>
      </c>
      <c r="E94" s="4">
        <v>0.1122323772</v>
      </c>
      <c r="F94" s="3">
        <v>40531.600609731897</v>
      </c>
      <c r="G94" s="3">
        <v>4548.9578875123998</v>
      </c>
      <c r="H94" s="3">
        <v>38257.121665975697</v>
      </c>
      <c r="I94" s="3">
        <v>209185.82385606601</v>
      </c>
      <c r="J94" s="2">
        <v>5.1610550955000001</v>
      </c>
      <c r="K94" s="28">
        <f t="shared" si="13"/>
        <v>0.12472024415055952</v>
      </c>
      <c r="L94" s="28">
        <f t="shared" si="15"/>
        <v>0.87527975584944051</v>
      </c>
      <c r="M94" s="109">
        <f t="shared" si="17"/>
        <v>0.39880833017989414</v>
      </c>
      <c r="N94" s="110">
        <f>SUM(M94:$M$112)/M94</f>
        <v>5.2320334094501879</v>
      </c>
      <c r="O94" s="30">
        <v>0.5</v>
      </c>
      <c r="P94" s="30">
        <f t="shared" si="14"/>
        <v>0.11739921478502345</v>
      </c>
      <c r="Q94" s="30">
        <f t="shared" si="18"/>
        <v>0.36133193598394192</v>
      </c>
      <c r="R94" s="30">
        <f t="shared" si="16"/>
        <v>0.33782741141315575</v>
      </c>
      <c r="S94" s="30">
        <f>(SUM(R94:$R$112)/Q94)</f>
        <v>4.7024453127742571</v>
      </c>
    </row>
    <row r="95" spans="1:19">
      <c r="A95" s="6">
        <v>88</v>
      </c>
      <c r="B95" s="3">
        <v>2403</v>
      </c>
      <c r="C95" s="8">
        <v>17269</v>
      </c>
      <c r="D95" s="7">
        <v>0.13555119639999999</v>
      </c>
      <c r="E95" s="4">
        <v>0.1269472693</v>
      </c>
      <c r="F95" s="3">
        <v>35982.642722219498</v>
      </c>
      <c r="G95" s="3">
        <v>4567.8982345574004</v>
      </c>
      <c r="H95" s="3">
        <v>33698.693604940803</v>
      </c>
      <c r="I95" s="3">
        <v>170928.70219009</v>
      </c>
      <c r="J95" s="2">
        <v>4.7503098509999999</v>
      </c>
      <c r="K95" s="28">
        <f t="shared" si="13"/>
        <v>0.13915107996988824</v>
      </c>
      <c r="L95" s="28">
        <f t="shared" si="15"/>
        <v>0.86084892003011171</v>
      </c>
      <c r="M95" s="109">
        <f t="shared" si="17"/>
        <v>0.34906885787058078</v>
      </c>
      <c r="N95" s="110">
        <f>SUM(M95:$M$112)/M95</f>
        <v>4.8350637395275884</v>
      </c>
      <c r="O95" s="30">
        <v>0.5</v>
      </c>
      <c r="P95" s="30">
        <f t="shared" si="14"/>
        <v>0.13009934760834846</v>
      </c>
      <c r="Q95" s="30">
        <f t="shared" si="18"/>
        <v>0.31432288684236953</v>
      </c>
      <c r="R95" s="30">
        <f t="shared" si="16"/>
        <v>0.29153856057821675</v>
      </c>
      <c r="S95" s="30">
        <f>(SUM(R95:$R$112)/Q95)</f>
        <v>4.3309485700698263</v>
      </c>
    </row>
    <row r="96" spans="1:19">
      <c r="A96" s="6">
        <v>89</v>
      </c>
      <c r="B96" s="3">
        <v>2260</v>
      </c>
      <c r="C96" s="8">
        <v>14459</v>
      </c>
      <c r="D96" s="7">
        <v>0.1542342166</v>
      </c>
      <c r="E96" s="4">
        <v>0.14319168769999999</v>
      </c>
      <c r="F96" s="3">
        <v>31414.744487662101</v>
      </c>
      <c r="G96" s="3">
        <v>4498.3302809320003</v>
      </c>
      <c r="H96" s="3">
        <v>29165.579347196101</v>
      </c>
      <c r="I96" s="3">
        <v>137230.00858514899</v>
      </c>
      <c r="J96" s="2">
        <v>4.3683312032000003</v>
      </c>
      <c r="K96" s="28">
        <f t="shared" si="13"/>
        <v>0.15630403209073934</v>
      </c>
      <c r="L96" s="28">
        <f t="shared" si="15"/>
        <v>0.8436959679092606</v>
      </c>
      <c r="M96" s="109">
        <f t="shared" si="17"/>
        <v>0.30049554931403405</v>
      </c>
      <c r="N96" s="110">
        <f>SUM(M96:$M$112)/M96</f>
        <v>4.4549788590005326</v>
      </c>
      <c r="O96" s="30">
        <v>0.5</v>
      </c>
      <c r="P96" s="30">
        <f t="shared" si="14"/>
        <v>0.14497402014240812</v>
      </c>
      <c r="Q96" s="30">
        <f t="shared" si="18"/>
        <v>0.26875423431406398</v>
      </c>
      <c r="R96" s="30">
        <f t="shared" si="16"/>
        <v>0.24650056450755731</v>
      </c>
      <c r="S96" s="30">
        <f>(SUM(R96:$R$112)/Q96)</f>
        <v>3.9805054586854616</v>
      </c>
    </row>
    <row r="97" spans="1:19">
      <c r="A97" s="6">
        <v>90</v>
      </c>
      <c r="B97" s="3">
        <v>2108</v>
      </c>
      <c r="C97" s="8">
        <v>11675</v>
      </c>
      <c r="D97" s="7">
        <v>0.17508103899999999</v>
      </c>
      <c r="E97" s="4">
        <v>0.1609880605</v>
      </c>
      <c r="F97" s="3">
        <v>26916.4142067301</v>
      </c>
      <c r="G97" s="3">
        <v>4333.2213198628997</v>
      </c>
      <c r="H97" s="3">
        <v>24749.803546798699</v>
      </c>
      <c r="I97" s="3">
        <v>108064.42923795299</v>
      </c>
      <c r="J97" s="2">
        <v>4.0148152131000003</v>
      </c>
      <c r="K97" s="28">
        <f t="shared" si="13"/>
        <v>0.18055674518201284</v>
      </c>
      <c r="L97" s="28">
        <f t="shared" si="15"/>
        <v>0.81944325481798719</v>
      </c>
      <c r="M97" s="109">
        <f t="shared" si="17"/>
        <v>0.25352688333092893</v>
      </c>
      <c r="N97" s="110">
        <f>SUM(M97:$M$112)/M97</f>
        <v>4.0950519978923445</v>
      </c>
      <c r="O97" s="30">
        <v>0.5</v>
      </c>
      <c r="P97" s="30">
        <f t="shared" si="14"/>
        <v>0.16560609631550005</v>
      </c>
      <c r="Q97" s="30">
        <f t="shared" si="18"/>
        <v>0.22424689470105064</v>
      </c>
      <c r="R97" s="30">
        <f t="shared" si="16"/>
        <v>0.20383321799222404</v>
      </c>
      <c r="S97" s="30">
        <f>(SUM(R97:$R$112)/Q97)</f>
        <v>3.6712978046895048</v>
      </c>
    </row>
    <row r="98" spans="1:19">
      <c r="A98" s="6">
        <v>91</v>
      </c>
      <c r="B98" s="3">
        <v>1883</v>
      </c>
      <c r="C98" s="8">
        <v>9401</v>
      </c>
      <c r="D98" s="7">
        <v>0.1981912633</v>
      </c>
      <c r="E98" s="4">
        <v>0.18032212810000001</v>
      </c>
      <c r="F98" s="3">
        <v>22583.192886867299</v>
      </c>
      <c r="G98" s="3">
        <v>4072.2494008473</v>
      </c>
      <c r="H98" s="3">
        <v>20547.068186443601</v>
      </c>
      <c r="I98" s="3">
        <v>83314.625691154404</v>
      </c>
      <c r="J98" s="2">
        <v>3.6892314610999999</v>
      </c>
      <c r="K98" s="28">
        <f t="shared" si="13"/>
        <v>0.20029784065524944</v>
      </c>
      <c r="L98" s="28">
        <f t="shared" si="15"/>
        <v>0.79970215934475053</v>
      </c>
      <c r="M98" s="109">
        <f t="shared" si="17"/>
        <v>0.2077508944605565</v>
      </c>
      <c r="N98" s="110">
        <f>SUM(M98:$M$112)/M98</f>
        <v>3.7770180908741628</v>
      </c>
      <c r="O98" s="30">
        <v>0.5</v>
      </c>
      <c r="P98" s="30">
        <f t="shared" si="14"/>
        <v>0.18206429780033842</v>
      </c>
      <c r="Q98" s="30">
        <f t="shared" si="18"/>
        <v>0.18341954128339744</v>
      </c>
      <c r="R98" s="30">
        <f t="shared" si="16"/>
        <v>0.16446836181264074</v>
      </c>
      <c r="S98" s="30">
        <f>(SUM(R98:$R$112)/Q98)</f>
        <v>3.3771969436729354</v>
      </c>
    </row>
    <row r="99" spans="1:19">
      <c r="A99" s="6">
        <v>92</v>
      </c>
      <c r="B99" s="3">
        <v>1686</v>
      </c>
      <c r="C99" s="8">
        <v>7316</v>
      </c>
      <c r="D99" s="7">
        <v>0.22362639379999999</v>
      </c>
      <c r="E99" s="4">
        <v>0.20113666080000001</v>
      </c>
      <c r="F99" s="3">
        <v>18510.943486020002</v>
      </c>
      <c r="G99" s="3">
        <v>3723.2293601122001</v>
      </c>
      <c r="H99" s="3">
        <v>16649.328805963902</v>
      </c>
      <c r="I99" s="3">
        <v>62767.5575047108</v>
      </c>
      <c r="J99" s="2">
        <v>3.3908351322999999</v>
      </c>
      <c r="K99" s="28">
        <f t="shared" si="13"/>
        <v>0.23045379989065062</v>
      </c>
      <c r="L99" s="28">
        <f t="shared" si="15"/>
        <v>0.76954620010934938</v>
      </c>
      <c r="M99" s="109">
        <f t="shared" si="17"/>
        <v>0.16613883890591041</v>
      </c>
      <c r="N99" s="110">
        <f>SUM(M99:$M$112)/M99</f>
        <v>3.4725654525549361</v>
      </c>
      <c r="O99" s="30">
        <v>0.5</v>
      </c>
      <c r="P99" s="30">
        <f t="shared" si="14"/>
        <v>0.20664297095232259</v>
      </c>
      <c r="Q99" s="30">
        <f t="shared" si="18"/>
        <v>0.14551718234188402</v>
      </c>
      <c r="R99" s="30">
        <f t="shared" si="16"/>
        <v>0.12882265317127434</v>
      </c>
      <c r="S99" s="30">
        <f>(SUM(R99:$R$112)/Q99)</f>
        <v>3.1266105149741201</v>
      </c>
    </row>
    <row r="100" spans="1:19">
      <c r="A100" s="6">
        <v>93</v>
      </c>
      <c r="B100" s="3">
        <v>1446</v>
      </c>
      <c r="C100" s="8">
        <v>5579</v>
      </c>
      <c r="D100" s="7">
        <v>0.25139890910000001</v>
      </c>
      <c r="E100" s="4">
        <v>0.22332684629999999</v>
      </c>
      <c r="F100" s="3">
        <v>14787.7141259078</v>
      </c>
      <c r="G100" s="3">
        <v>3302.4935596968999</v>
      </c>
      <c r="H100" s="3">
        <v>13136.4673460593</v>
      </c>
      <c r="I100" s="3">
        <v>46118.228698746898</v>
      </c>
      <c r="J100" s="2">
        <v>3.1186854374999999</v>
      </c>
      <c r="K100" s="28">
        <f t="shared" si="13"/>
        <v>0.25918623409213121</v>
      </c>
      <c r="L100" s="28">
        <f t="shared" si="15"/>
        <v>0.74081376590786885</v>
      </c>
      <c r="M100" s="109">
        <f t="shared" si="17"/>
        <v>0.12785151217062268</v>
      </c>
      <c r="N100" s="110">
        <f>SUM(M100:$M$112)/M100</f>
        <v>3.213017557884887</v>
      </c>
      <c r="O100" s="30">
        <v>0.5</v>
      </c>
      <c r="P100" s="30">
        <f t="shared" si="14"/>
        <v>0.2294509679466836</v>
      </c>
      <c r="Q100" s="30">
        <f t="shared" si="18"/>
        <v>0.11212812400066467</v>
      </c>
      <c r="R100" s="30">
        <f t="shared" si="16"/>
        <v>9.7972374900780146E-2</v>
      </c>
      <c r="S100" s="30">
        <f>(SUM(R100:$R$112)/Q100)</f>
        <v>2.9087519492106475</v>
      </c>
    </row>
    <row r="101" spans="1:19">
      <c r="A101" s="6">
        <v>94</v>
      </c>
      <c r="B101" s="3">
        <v>1203</v>
      </c>
      <c r="C101" s="8">
        <v>4163</v>
      </c>
      <c r="D101" s="7">
        <v>0.28146191149999999</v>
      </c>
      <c r="E101" s="4">
        <v>0.24673820769999999</v>
      </c>
      <c r="F101" s="3">
        <v>11485.220566210901</v>
      </c>
      <c r="G101" s="3">
        <v>2833.8427375782999</v>
      </c>
      <c r="H101" s="3">
        <v>10068.2991974217</v>
      </c>
      <c r="I101" s="3">
        <v>32981.761352687601</v>
      </c>
      <c r="J101" s="2">
        <v>2.8716698266999998</v>
      </c>
      <c r="K101" s="28">
        <f t="shared" si="13"/>
        <v>0.28897429738169589</v>
      </c>
      <c r="L101" s="28">
        <f t="shared" si="15"/>
        <v>0.71102570261830411</v>
      </c>
      <c r="M101" s="109">
        <f t="shared" si="17"/>
        <v>9.4714160208134723E-2</v>
      </c>
      <c r="N101" s="110">
        <f>SUM(M101:$M$112)/M101</f>
        <v>2.9872792052842443</v>
      </c>
      <c r="O101" s="30">
        <v>0.5</v>
      </c>
      <c r="P101" s="30">
        <f t="shared" si="14"/>
        <v>0.25249239164655263</v>
      </c>
      <c r="Q101" s="30">
        <f t="shared" si="18"/>
        <v>8.3816625800895619E-2</v>
      </c>
      <c r="R101" s="30">
        <f t="shared" si="16"/>
        <v>7.2356505915580793E-2</v>
      </c>
      <c r="S101" s="30">
        <f>(SUM(R101:$R$112)/Q101)</f>
        <v>2.7223778357473352</v>
      </c>
    </row>
    <row r="102" spans="1:19">
      <c r="A102" s="6">
        <v>95</v>
      </c>
      <c r="B102" s="5">
        <v>988</v>
      </c>
      <c r="C102" s="5">
        <v>3119</v>
      </c>
      <c r="D102" s="7">
        <v>0.31370052809999999</v>
      </c>
      <c r="E102" s="4">
        <v>0.27116778879999998</v>
      </c>
      <c r="F102" s="3">
        <v>8651.3778286324996</v>
      </c>
      <c r="G102" s="3">
        <v>2345.9749962475998</v>
      </c>
      <c r="H102" s="3">
        <v>7478.3903305087997</v>
      </c>
      <c r="I102" s="3">
        <v>22913.462155265901</v>
      </c>
      <c r="J102" s="2">
        <v>2.6485332867000002</v>
      </c>
      <c r="K102" s="28">
        <f t="shared" si="13"/>
        <v>0.31676819493427383</v>
      </c>
      <c r="L102" s="28">
        <f t="shared" si="15"/>
        <v>0.68323180506572623</v>
      </c>
      <c r="M102" s="109">
        <f t="shared" si="17"/>
        <v>6.7344202309891618E-2</v>
      </c>
      <c r="N102" s="110">
        <f>SUM(M102:$M$112)/M102</f>
        <v>2.7949470714859146</v>
      </c>
      <c r="O102" s="30">
        <v>0.5</v>
      </c>
      <c r="P102" s="30">
        <f t="shared" si="14"/>
        <v>0.27345696097425964</v>
      </c>
      <c r="Q102" s="30">
        <f t="shared" si="18"/>
        <v>6.0896386030265981E-2</v>
      </c>
      <c r="R102" s="30">
        <f t="shared" si="16"/>
        <v>5.2049220590416834E-2</v>
      </c>
      <c r="S102" s="30">
        <f>(SUM(R102:$R$112)/Q102)</f>
        <v>2.5588385221162371</v>
      </c>
    </row>
    <row r="103" spans="1:19">
      <c r="A103" s="6">
        <v>96</v>
      </c>
      <c r="B103" s="5">
        <v>736</v>
      </c>
      <c r="C103" s="5">
        <v>2165</v>
      </c>
      <c r="D103" s="7">
        <v>0.3479263642</v>
      </c>
      <c r="E103" s="4">
        <v>0.29636905949999998</v>
      </c>
      <c r="F103" s="3">
        <v>6305.4028323849998</v>
      </c>
      <c r="G103" s="3">
        <v>1868.7263071661</v>
      </c>
      <c r="H103" s="3">
        <v>5371.0396788018998</v>
      </c>
      <c r="I103" s="3">
        <v>15435.0718247571</v>
      </c>
      <c r="J103" s="2">
        <v>2.4479120898</v>
      </c>
      <c r="K103" s="28">
        <f t="shared" ref="K103:K111" si="19">B103/C103</f>
        <v>0.33995381062355656</v>
      </c>
      <c r="L103" s="28">
        <f t="shared" si="15"/>
        <v>0.66004618937644344</v>
      </c>
      <c r="M103" s="109">
        <f t="shared" si="17"/>
        <v>4.60117009048987E-2</v>
      </c>
      <c r="N103" s="110">
        <f>SUM(M103:$M$112)/M103</f>
        <v>2.6271421473320351</v>
      </c>
      <c r="O103" s="30">
        <v>0.5</v>
      </c>
      <c r="P103" s="30">
        <f t="shared" ref="P103:P112" si="20">K103/(1+(1-O103)*K103)</f>
        <v>0.29056454796683773</v>
      </c>
      <c r="Q103" s="30">
        <f t="shared" si="18"/>
        <v>4.3202055150567693E-2</v>
      </c>
      <c r="R103" s="30">
        <f t="shared" si="16"/>
        <v>3.6318571401235969E-2</v>
      </c>
      <c r="S103" s="30">
        <f>(SUM(R103:$R$112)/Q103)</f>
        <v>2.4020801204899445</v>
      </c>
    </row>
    <row r="104" spans="1:19">
      <c r="A104" s="6">
        <v>97</v>
      </c>
      <c r="B104" s="5">
        <v>525</v>
      </c>
      <c r="C104" s="5">
        <v>1385</v>
      </c>
      <c r="D104" s="7">
        <v>0.38387626009999998</v>
      </c>
      <c r="E104" s="4">
        <v>0.3220605587</v>
      </c>
      <c r="F104" s="3">
        <v>4436.6765252188998</v>
      </c>
      <c r="G104" s="3">
        <v>1428.8785203811999</v>
      </c>
      <c r="H104" s="3">
        <v>3722.2372650283</v>
      </c>
      <c r="I104" s="3">
        <v>10064.0321459552</v>
      </c>
      <c r="J104" s="2">
        <v>2.2683718519</v>
      </c>
      <c r="K104" s="28">
        <f t="shared" si="19"/>
        <v>0.37906137184115524</v>
      </c>
      <c r="L104" s="28">
        <f t="shared" si="15"/>
        <v>0.62093862815884471</v>
      </c>
      <c r="M104" s="109">
        <f t="shared" si="17"/>
        <v>3.036984784900704E-2</v>
      </c>
      <c r="N104" s="110">
        <f>SUM(M104:$M$112)/M104</f>
        <v>2.4651943659719069</v>
      </c>
      <c r="O104" s="30">
        <v>0.5</v>
      </c>
      <c r="P104" s="30">
        <f t="shared" si="20"/>
        <v>0.31866464339908951</v>
      </c>
      <c r="Q104" s="30">
        <f t="shared" si="18"/>
        <v>2.9435087651904241E-2</v>
      </c>
      <c r="R104" s="30">
        <f t="shared" si="16"/>
        <v>2.4742974756085574E-2</v>
      </c>
      <c r="S104" s="30">
        <f>(SUM(R104:$R$112)/Q104)</f>
        <v>2.2916944307413654</v>
      </c>
    </row>
    <row r="105" spans="1:19">
      <c r="A105" s="6">
        <v>98</v>
      </c>
      <c r="B105" s="5">
        <v>311</v>
      </c>
      <c r="C105" s="5">
        <v>820</v>
      </c>
      <c r="D105" s="7">
        <v>0.42121631770000001</v>
      </c>
      <c r="E105" s="4">
        <v>0.34793778199999997</v>
      </c>
      <c r="F105" s="3">
        <v>3007.7980048376999</v>
      </c>
      <c r="G105" s="3">
        <v>1046.5265665244999</v>
      </c>
      <c r="H105" s="3">
        <v>2484.5347215754</v>
      </c>
      <c r="I105" s="3">
        <v>6341.7948809269001</v>
      </c>
      <c r="J105" s="2">
        <v>2.1084510564999999</v>
      </c>
      <c r="K105" s="28">
        <f t="shared" si="19"/>
        <v>0.37926829268292683</v>
      </c>
      <c r="L105" s="28">
        <f t="shared" si="15"/>
        <v>0.62073170731707317</v>
      </c>
      <c r="M105" s="109">
        <f t="shared" si="17"/>
        <v>1.8857811660755272E-2</v>
      </c>
      <c r="N105" s="110">
        <f>SUM(M105:$M$112)/M105</f>
        <v>2.3596444149663851</v>
      </c>
      <c r="O105" s="30">
        <v>0.5</v>
      </c>
      <c r="P105" s="30">
        <f t="shared" si="20"/>
        <v>0.31881086622245003</v>
      </c>
      <c r="Q105" s="30">
        <f t="shared" si="18"/>
        <v>2.0050861860266906E-2</v>
      </c>
      <c r="R105" s="30">
        <f t="shared" si="16"/>
        <v>1.6243736190595975E-2</v>
      </c>
      <c r="S105" s="30">
        <f>(SUM(R105:$R$112)/Q105)</f>
        <v>2.1302451725932308</v>
      </c>
    </row>
    <row r="106" spans="1:19">
      <c r="A106" s="6">
        <v>99</v>
      </c>
      <c r="B106" s="5">
        <v>195</v>
      </c>
      <c r="C106" s="5">
        <v>416</v>
      </c>
      <c r="D106" s="7">
        <v>0.45955163129999999</v>
      </c>
      <c r="E106" s="4">
        <v>0.37368732199999999</v>
      </c>
      <c r="F106" s="3">
        <v>1961.2714383132</v>
      </c>
      <c r="G106" s="3">
        <v>732.90227158719995</v>
      </c>
      <c r="H106" s="3">
        <v>1594.8203025196001</v>
      </c>
      <c r="I106" s="3">
        <v>3857.2601593515001</v>
      </c>
      <c r="J106" s="2">
        <v>1.9667140835000001</v>
      </c>
      <c r="K106" s="28">
        <f t="shared" si="19"/>
        <v>0.46875</v>
      </c>
      <c r="L106" s="28">
        <f t="shared" si="15"/>
        <v>0.53125</v>
      </c>
      <c r="M106" s="109">
        <f t="shared" si="17"/>
        <v>1.1705641628444431E-2</v>
      </c>
      <c r="N106" s="110">
        <f>SUM(M106:$M$112)/M106</f>
        <v>2.1903898237179487</v>
      </c>
      <c r="O106" s="30">
        <v>0.5</v>
      </c>
      <c r="P106" s="30">
        <f t="shared" si="20"/>
        <v>0.379746835443038</v>
      </c>
      <c r="Q106" s="30">
        <f t="shared" si="18"/>
        <v>1.2436610520925042E-2</v>
      </c>
      <c r="R106" s="30">
        <f t="shared" si="16"/>
        <v>1.0115903294532332E-2</v>
      </c>
      <c r="S106" s="30">
        <f>(SUM(R106:$R$112)/Q106)</f>
        <v>2.1283544619360262</v>
      </c>
    </row>
    <row r="107" spans="1:19">
      <c r="A107" s="6">
        <v>100</v>
      </c>
      <c r="B107" s="5">
        <v>78</v>
      </c>
      <c r="C107" s="5">
        <v>170</v>
      </c>
      <c r="D107" s="7">
        <v>0.49844144460000001</v>
      </c>
      <c r="E107" s="4">
        <v>0.39900190229999999</v>
      </c>
      <c r="F107" s="3">
        <v>1228.369166726</v>
      </c>
      <c r="G107" s="3">
        <v>490.12163427159999</v>
      </c>
      <c r="H107" s="3">
        <v>983.30834959020001</v>
      </c>
      <c r="I107" s="3">
        <v>2262.4398568319002</v>
      </c>
      <c r="J107" s="2">
        <v>1.8418240364</v>
      </c>
      <c r="K107" s="28">
        <f t="shared" si="19"/>
        <v>0.45882352941176469</v>
      </c>
      <c r="L107" s="28">
        <f t="shared" si="15"/>
        <v>0.54117647058823537</v>
      </c>
      <c r="M107" s="109">
        <f t="shared" si="17"/>
        <v>6.2186221151111038E-3</v>
      </c>
      <c r="N107" s="110">
        <f>SUM(M107:$M$112)/M107</f>
        <v>2.2407337858220209</v>
      </c>
      <c r="O107" s="30">
        <v>0.5</v>
      </c>
      <c r="P107" s="30">
        <f t="shared" si="20"/>
        <v>0.37320574162679421</v>
      </c>
      <c r="Q107" s="30">
        <f t="shared" si="18"/>
        <v>7.7951960681396197E-3</v>
      </c>
      <c r="R107" s="30">
        <f t="shared" si="16"/>
        <v>6.4703208470724121E-3</v>
      </c>
      <c r="S107" s="30">
        <f>(SUM(R107:$R$112)/Q107)</f>
        <v>2.0979090270582397</v>
      </c>
    </row>
    <row r="108" spans="1:19">
      <c r="A108" s="6">
        <v>101</v>
      </c>
      <c r="B108" s="5">
        <v>43</v>
      </c>
      <c r="C108" s="5">
        <v>105</v>
      </c>
      <c r="D108" s="7">
        <v>0.5374186701</v>
      </c>
      <c r="E108" s="4">
        <v>0.42359479449999998</v>
      </c>
      <c r="F108" s="3">
        <v>738.24753245440002</v>
      </c>
      <c r="G108" s="3">
        <v>312.7178118347</v>
      </c>
      <c r="H108" s="3">
        <v>581.88862653700005</v>
      </c>
      <c r="I108" s="3">
        <v>1279.1315072417001</v>
      </c>
      <c r="J108" s="2">
        <v>1.7326593737</v>
      </c>
      <c r="K108" s="28">
        <f t="shared" si="19"/>
        <v>0.40952380952380951</v>
      </c>
      <c r="L108" s="28">
        <f t="shared" si="15"/>
        <v>0.59047619047619049</v>
      </c>
      <c r="M108" s="109">
        <f t="shared" si="17"/>
        <v>3.3653719681777743E-3</v>
      </c>
      <c r="N108" s="110">
        <f>SUM(M108:$M$112)/M108</f>
        <v>2.2926602564102563</v>
      </c>
      <c r="O108" s="30">
        <v>0.5</v>
      </c>
      <c r="P108" s="30">
        <f t="shared" si="20"/>
        <v>0.33992094861660077</v>
      </c>
      <c r="Q108" s="30">
        <f t="shared" si="18"/>
        <v>5.1454456260052036E-3</v>
      </c>
      <c r="R108" s="30">
        <f t="shared" si="16"/>
        <v>4.3559328050837703E-3</v>
      </c>
      <c r="S108" s="30">
        <f>(SUM(R108:$R$112)/Q108)</f>
        <v>1.920784334405597</v>
      </c>
    </row>
    <row r="109" spans="1:19">
      <c r="A109" s="6">
        <v>102</v>
      </c>
      <c r="B109" s="5">
        <v>29</v>
      </c>
      <c r="C109" s="5">
        <v>80</v>
      </c>
      <c r="D109" s="7">
        <v>0.57601201800000001</v>
      </c>
      <c r="E109" s="4">
        <v>0.44721221329999999</v>
      </c>
      <c r="F109" s="3">
        <v>425.52972061960003</v>
      </c>
      <c r="G109" s="3">
        <v>190.30208816659999</v>
      </c>
      <c r="H109" s="3">
        <v>330.37867653630002</v>
      </c>
      <c r="I109" s="3">
        <v>697.24288070470004</v>
      </c>
      <c r="J109" s="2">
        <v>1.6385292188</v>
      </c>
      <c r="K109" s="28">
        <f t="shared" si="19"/>
        <v>0.36249999999999999</v>
      </c>
      <c r="L109" s="28">
        <f t="shared" si="15"/>
        <v>0.63749999999999996</v>
      </c>
      <c r="M109" s="109">
        <f t="shared" si="17"/>
        <v>1.9871720193049714E-3</v>
      </c>
      <c r="N109" s="110">
        <f>SUM(M109:$M$112)/M109</f>
        <v>2.1891826923076922</v>
      </c>
      <c r="O109" s="30">
        <v>0.5</v>
      </c>
      <c r="P109" s="30">
        <f t="shared" si="20"/>
        <v>0.30687830687830692</v>
      </c>
      <c r="Q109" s="30">
        <f t="shared" si="18"/>
        <v>3.5664199841623366E-3</v>
      </c>
      <c r="R109" s="30">
        <f t="shared" si="16"/>
        <v>2.8752533205649846E-3</v>
      </c>
      <c r="S109" s="30">
        <f>(SUM(R109:$R$112)/Q109)</f>
        <v>1.5498338870431898</v>
      </c>
    </row>
    <row r="110" spans="1:19">
      <c r="A110" s="6">
        <v>103</v>
      </c>
      <c r="B110" s="5">
        <v>25</v>
      </c>
      <c r="C110" s="5">
        <v>52</v>
      </c>
      <c r="D110" s="7">
        <v>0.61376854869999997</v>
      </c>
      <c r="E110" s="4">
        <v>0.46964261540000002</v>
      </c>
      <c r="F110" s="3">
        <v>235.22763245300001</v>
      </c>
      <c r="G110" s="3">
        <v>110.4729205271</v>
      </c>
      <c r="H110" s="3">
        <v>179.99117218949999</v>
      </c>
      <c r="I110" s="3">
        <v>366.86420416840002</v>
      </c>
      <c r="J110" s="2">
        <v>1.5596135553999999</v>
      </c>
      <c r="K110" s="28">
        <f t="shared" si="19"/>
        <v>0.48076923076923078</v>
      </c>
      <c r="L110" s="28">
        <f t="shared" si="15"/>
        <v>0.51923076923076916</v>
      </c>
      <c r="M110" s="109">
        <f t="shared" si="17"/>
        <v>1.2668221623069191E-3</v>
      </c>
      <c r="N110" s="110">
        <f>SUM(M110:$M$112)/M110</f>
        <v>1.8653846153846152</v>
      </c>
      <c r="O110" s="30">
        <v>0.5</v>
      </c>
      <c r="P110" s="30">
        <f t="shared" si="20"/>
        <v>0.38759689922480622</v>
      </c>
      <c r="Q110" s="30">
        <f t="shared" si="18"/>
        <v>2.1840866569676322E-3</v>
      </c>
      <c r="R110" s="30">
        <f t="shared" si="16"/>
        <v>1.8720742774008276E-3</v>
      </c>
      <c r="S110" s="30">
        <f>(SUM(R110:$R$112)/Q110)</f>
        <v>1.2142857142857151</v>
      </c>
    </row>
    <row r="111" spans="1:19">
      <c r="A111" s="6">
        <v>104</v>
      </c>
      <c r="B111" s="5">
        <v>12</v>
      </c>
      <c r="C111" s="5">
        <v>36</v>
      </c>
      <c r="D111" s="4">
        <v>0.65027439050000002</v>
      </c>
      <c r="E111" s="4">
        <v>0.49072231379999998</v>
      </c>
      <c r="F111" s="3">
        <v>124.7547119259</v>
      </c>
      <c r="G111" s="3">
        <v>61.219920891500003</v>
      </c>
      <c r="H111" s="3">
        <v>94.1447514802</v>
      </c>
      <c r="I111" s="3">
        <v>186.87303197899999</v>
      </c>
      <c r="J111" s="2">
        <v>1.4979236383000001</v>
      </c>
      <c r="K111" s="28">
        <f t="shared" si="19"/>
        <v>0.33333333333333331</v>
      </c>
      <c r="L111" s="28">
        <f t="shared" si="15"/>
        <v>0.66666666666666674</v>
      </c>
      <c r="M111" s="109">
        <f t="shared" si="17"/>
        <v>6.5777304581320789E-4</v>
      </c>
      <c r="N111" s="110">
        <f>SUM(M111:$M$112)/M111</f>
        <v>1.6666666666666667</v>
      </c>
      <c r="O111" s="30">
        <v>0.5</v>
      </c>
      <c r="P111" s="30">
        <f t="shared" si="20"/>
        <v>0.2857142857142857</v>
      </c>
      <c r="Q111" s="30">
        <f t="shared" si="18"/>
        <v>1.560061897834023E-3</v>
      </c>
      <c r="R111" s="30">
        <f t="shared" si="16"/>
        <v>7.8003094891701172E-4</v>
      </c>
      <c r="S111" s="30">
        <f>(SUM(R111:$R$112)/Q111)</f>
        <v>0.500000000000001</v>
      </c>
    </row>
    <row r="112" spans="1:19">
      <c r="A112" s="6">
        <v>105</v>
      </c>
      <c r="B112" s="5">
        <v>18</v>
      </c>
      <c r="C112" s="5">
        <v>50</v>
      </c>
      <c r="D112" s="4">
        <v>0.6851716725</v>
      </c>
      <c r="E112" s="4">
        <v>1</v>
      </c>
      <c r="F112" s="3">
        <v>63.534791034400001</v>
      </c>
      <c r="G112" s="3">
        <v>63.534791034400001</v>
      </c>
      <c r="H112" s="3">
        <v>92.728280498800004</v>
      </c>
      <c r="I112" s="3">
        <v>92.728280498800004</v>
      </c>
      <c r="J112" s="2">
        <v>1.4594882424</v>
      </c>
      <c r="K112" s="28">
        <f>B112/C112</f>
        <v>0.36</v>
      </c>
      <c r="L112" s="28">
        <f t="shared" si="15"/>
        <v>0.64</v>
      </c>
      <c r="M112" s="109">
        <f t="shared" si="17"/>
        <v>4.3851536387547196E-4</v>
      </c>
      <c r="N112" s="110">
        <f>SUM(M112:$M$112)/M112</f>
        <v>1</v>
      </c>
      <c r="O112" s="30">
        <f>1/K112</f>
        <v>2.7777777777777777</v>
      </c>
      <c r="P112" s="30">
        <f t="shared" si="20"/>
        <v>0.99999999999999967</v>
      </c>
      <c r="Q112" s="30">
        <f t="shared" si="18"/>
        <v>5.1960499164472529E-19</v>
      </c>
      <c r="R112" s="30">
        <f t="shared" si="16"/>
        <v>1.4433471990131258E-18</v>
      </c>
      <c r="S112" s="30">
        <f>(SUM(R112:$R$112)/Q112)</f>
        <v>2.7777777777777777</v>
      </c>
    </row>
  </sheetData>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F11F-2D60-44C7-9B61-9AA4FFC7A4BA}">
  <dimension ref="A1:IY112"/>
  <sheetViews>
    <sheetView topLeftCell="H1" workbookViewId="0">
      <selection activeCell="W4" sqref="W4:W5"/>
    </sheetView>
  </sheetViews>
  <sheetFormatPr defaultColWidth="8.5703125" defaultRowHeight="11.25"/>
  <cols>
    <col min="1" max="2" width="10.28515625" style="59" customWidth="1"/>
    <col min="3" max="3" width="11.7109375" style="59" customWidth="1"/>
    <col min="4" max="5" width="11.7109375" style="73" customWidth="1"/>
    <col min="6" max="6" width="10.28515625" style="73" customWidth="1"/>
    <col min="7" max="7" width="11.7109375" style="73" customWidth="1"/>
    <col min="8" max="8" width="11.7109375" style="74" customWidth="1"/>
    <col min="9" max="9" width="10.28515625" style="59" customWidth="1"/>
    <col min="10" max="13" width="10.28515625" style="89" customWidth="1"/>
    <col min="14" max="14" width="14.5703125" style="20" customWidth="1"/>
    <col min="15" max="16" width="8.7109375" style="20" customWidth="1"/>
    <col min="17" max="18" width="8.7109375" style="114" customWidth="1"/>
    <col min="19" max="16384" width="8.5703125" style="20"/>
  </cols>
  <sheetData>
    <row r="1" spans="1:257">
      <c r="A1" s="59" t="s">
        <v>34</v>
      </c>
    </row>
    <row r="2" spans="1:257" s="42" customFormat="1" ht="13.5" customHeight="1">
      <c r="A2" s="54">
        <v>2020</v>
      </c>
      <c r="B2" s="55" t="s">
        <v>152</v>
      </c>
      <c r="C2" s="55"/>
      <c r="D2" s="56"/>
      <c r="E2" s="56"/>
      <c r="F2" s="56"/>
      <c r="G2" s="57"/>
      <c r="H2" s="58"/>
      <c r="I2" s="59"/>
      <c r="J2" s="89"/>
      <c r="K2" s="89"/>
      <c r="L2" s="89"/>
      <c r="M2" s="89"/>
      <c r="N2" s="40">
        <v>2020</v>
      </c>
      <c r="O2" s="41" t="s">
        <v>143</v>
      </c>
      <c r="P2" s="41"/>
      <c r="Q2" s="121"/>
      <c r="R2" s="115"/>
    </row>
    <row r="3" spans="1:257" s="42" customFormat="1" ht="13.15" customHeight="1" thickBot="1">
      <c r="A3" s="60"/>
      <c r="B3" s="61" t="s">
        <v>153</v>
      </c>
      <c r="C3" s="62"/>
      <c r="D3" s="63"/>
      <c r="E3" s="63"/>
      <c r="F3" s="63"/>
      <c r="G3" s="64"/>
      <c r="H3" s="65"/>
      <c r="I3" s="62"/>
      <c r="J3" s="90"/>
      <c r="K3" s="90"/>
      <c r="L3" s="90"/>
      <c r="M3" s="90"/>
      <c r="N3" s="41"/>
      <c r="O3" s="43" t="s">
        <v>144</v>
      </c>
      <c r="P3" s="41"/>
      <c r="Q3" s="121"/>
      <c r="R3" s="15"/>
      <c r="S3" s="15"/>
      <c r="T3" s="15"/>
      <c r="U3" s="15"/>
      <c r="V3" s="15"/>
      <c r="W3" s="15"/>
    </row>
    <row r="4" spans="1:257" s="42" customFormat="1" ht="11.25" customHeight="1" thickBot="1">
      <c r="B4" s="77"/>
      <c r="C4" s="78"/>
      <c r="D4" s="78"/>
      <c r="E4" s="78"/>
      <c r="F4" s="78"/>
      <c r="G4" s="78"/>
      <c r="H4" s="78"/>
      <c r="I4" s="79"/>
      <c r="J4" s="91"/>
      <c r="K4" s="91"/>
      <c r="L4" s="91"/>
      <c r="M4" s="91"/>
      <c r="O4" s="53" t="s">
        <v>146</v>
      </c>
      <c r="P4" s="53"/>
      <c r="Q4" s="91" t="s">
        <v>165</v>
      </c>
      <c r="R4" s="15" t="s">
        <v>231</v>
      </c>
      <c r="S4" s="15"/>
      <c r="T4" s="15" t="s">
        <v>48</v>
      </c>
      <c r="U4" s="15"/>
      <c r="V4" s="15" t="s">
        <v>49</v>
      </c>
      <c r="W4" s="15" t="s">
        <v>236</v>
      </c>
    </row>
    <row r="5" spans="1:257" s="42" customFormat="1" ht="12" customHeight="1">
      <c r="A5" s="66" t="s">
        <v>154</v>
      </c>
      <c r="J5" s="92"/>
      <c r="K5" s="92"/>
      <c r="L5" s="92"/>
      <c r="M5" s="92"/>
      <c r="N5" s="44" t="s">
        <v>145</v>
      </c>
      <c r="O5" s="45" t="s">
        <v>147</v>
      </c>
      <c r="P5" s="45" t="s">
        <v>148</v>
      </c>
      <c r="Q5" s="122" t="s">
        <v>234</v>
      </c>
      <c r="R5" s="15" t="s">
        <v>232</v>
      </c>
      <c r="S5" s="15"/>
      <c r="T5" s="15" t="s">
        <v>56</v>
      </c>
      <c r="U5" s="15"/>
      <c r="V5" s="15" t="s">
        <v>57</v>
      </c>
      <c r="W5" s="15" t="s">
        <v>235</v>
      </c>
    </row>
    <row r="6" spans="1:257" s="42" customFormat="1" ht="12" customHeight="1" thickBot="1">
      <c r="A6" s="67" t="s">
        <v>124</v>
      </c>
      <c r="B6" s="68" t="s">
        <v>155</v>
      </c>
      <c r="C6" s="68" t="s">
        <v>156</v>
      </c>
      <c r="D6" s="68" t="s">
        <v>157</v>
      </c>
      <c r="E6" s="69" t="s">
        <v>158</v>
      </c>
      <c r="F6" s="69" t="s">
        <v>159</v>
      </c>
      <c r="G6" s="69" t="s">
        <v>160</v>
      </c>
      <c r="H6" s="69" t="s">
        <v>161</v>
      </c>
      <c r="I6" s="70" t="s">
        <v>162</v>
      </c>
      <c r="J6" s="93" t="s">
        <v>69</v>
      </c>
      <c r="K6" s="93" t="s">
        <v>68</v>
      </c>
      <c r="L6" s="93" t="s">
        <v>70</v>
      </c>
      <c r="M6" s="93" t="s">
        <v>71</v>
      </c>
      <c r="N6" s="46" t="s">
        <v>149</v>
      </c>
      <c r="O6" s="47" t="s">
        <v>150</v>
      </c>
      <c r="P6" s="47" t="s">
        <v>151</v>
      </c>
      <c r="Q6" s="123"/>
      <c r="R6" s="116" t="s">
        <v>131</v>
      </c>
      <c r="S6" s="15" t="s">
        <v>132</v>
      </c>
      <c r="T6" s="15" t="s">
        <v>73</v>
      </c>
      <c r="U6" s="15" t="s">
        <v>133</v>
      </c>
      <c r="V6" s="15" t="s">
        <v>74</v>
      </c>
      <c r="W6" s="22" t="s">
        <v>75</v>
      </c>
    </row>
    <row r="7" spans="1:257" s="48" customFormat="1" ht="13.5" customHeight="1">
      <c r="A7" s="71">
        <v>0</v>
      </c>
      <c r="B7" s="73">
        <v>98</v>
      </c>
      <c r="C7" s="73">
        <v>54222</v>
      </c>
      <c r="D7" s="72">
        <v>1.8044493E-3</v>
      </c>
      <c r="E7" s="73">
        <v>100000</v>
      </c>
      <c r="F7" s="73">
        <v>180.4449256309</v>
      </c>
      <c r="G7" s="73">
        <v>99837.5995669322</v>
      </c>
      <c r="H7" s="73">
        <v>8137688.9556650799</v>
      </c>
      <c r="I7" s="75">
        <v>81.376889556699993</v>
      </c>
      <c r="J7" s="94">
        <f>B7/C7</f>
        <v>1.8073844564936742E-3</v>
      </c>
      <c r="K7" s="94">
        <f>1-J7</f>
        <v>0.99819261554350636</v>
      </c>
      <c r="L7" s="94">
        <v>1</v>
      </c>
      <c r="M7" s="94">
        <f>SUM(L7:$L$112)/L7</f>
        <v>81.598521300600709</v>
      </c>
      <c r="Q7" s="117"/>
      <c r="R7" s="15"/>
      <c r="S7" s="15"/>
      <c r="T7" s="15">
        <f>SUM(S21:S57)</f>
        <v>0.82965943357551475</v>
      </c>
      <c r="U7" s="15"/>
      <c r="V7" s="15">
        <f>SUM(U21:U57)/T7</f>
        <v>29.68907132267352</v>
      </c>
      <c r="W7" s="15">
        <f>T7^(1/V7)</f>
        <v>0.99372988373599502</v>
      </c>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row>
    <row r="8" spans="1:257" s="48" customFormat="1" ht="11.65" customHeight="1">
      <c r="A8" s="71">
        <v>1</v>
      </c>
      <c r="B8" s="73">
        <v>6</v>
      </c>
      <c r="C8" s="73">
        <v>55427</v>
      </c>
      <c r="D8" s="72">
        <v>1.386723E-4</v>
      </c>
      <c r="E8" s="73">
        <v>99819.555074369098</v>
      </c>
      <c r="F8" s="73">
        <v>13.842204754300001</v>
      </c>
      <c r="G8" s="73">
        <v>99812.633971991905</v>
      </c>
      <c r="H8" s="73">
        <v>8037851.3560981397</v>
      </c>
      <c r="I8" s="75">
        <v>80.523814698500004</v>
      </c>
      <c r="J8" s="94">
        <f t="shared" ref="J8:J71" si="0">B8/C8</f>
        <v>1.0825049163764952E-4</v>
      </c>
      <c r="K8" s="94">
        <f t="shared" ref="K8:K71" si="1">1-J8</f>
        <v>0.99989174950836235</v>
      </c>
      <c r="L8" s="94">
        <f>L7*K7</f>
        <v>0.99819261554350636</v>
      </c>
      <c r="M8" s="94">
        <f>SUM(L8:$L$112)/L8</f>
        <v>80.744457578175513</v>
      </c>
      <c r="N8" s="49"/>
      <c r="O8" s="50"/>
      <c r="P8" s="50"/>
      <c r="Q8" s="124"/>
      <c r="R8" s="15"/>
      <c r="S8" s="15"/>
      <c r="T8" s="30"/>
      <c r="U8" s="30"/>
      <c r="V8" s="30"/>
      <c r="W8" s="3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row>
    <row r="9" spans="1:257" s="48" customFormat="1" ht="11.65" customHeight="1">
      <c r="A9" s="71">
        <v>2</v>
      </c>
      <c r="B9" s="73">
        <v>7</v>
      </c>
      <c r="C9" s="73">
        <v>56154</v>
      </c>
      <c r="D9" s="72">
        <v>8.7522199999999994E-5</v>
      </c>
      <c r="E9" s="73">
        <v>99805.712869614799</v>
      </c>
      <c r="F9" s="73">
        <v>8.7352176816</v>
      </c>
      <c r="G9" s="73">
        <v>99801.345260774004</v>
      </c>
      <c r="H9" s="73">
        <v>7938038.7221261496</v>
      </c>
      <c r="I9" s="75">
        <v>79.534913321999994</v>
      </c>
      <c r="J9" s="94">
        <f t="shared" si="0"/>
        <v>1.2465719272001995E-4</v>
      </c>
      <c r="K9" s="94">
        <f t="shared" si="1"/>
        <v>0.99987534280727997</v>
      </c>
      <c r="L9" s="94">
        <f t="shared" ref="L9:L72" si="2">L8*K8</f>
        <v>0.9980845607021247</v>
      </c>
      <c r="M9" s="94">
        <f>SUM(L9:$L$112)/L9</f>
        <v>79.753090889473924</v>
      </c>
      <c r="Q9" s="117"/>
      <c r="R9" s="15"/>
      <c r="S9" s="15"/>
      <c r="T9" s="15"/>
      <c r="U9" s="15"/>
      <c r="V9" s="15"/>
      <c r="W9" s="15"/>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s="48" customFormat="1" ht="11.65" customHeight="1">
      <c r="A10" s="71">
        <v>3</v>
      </c>
      <c r="B10" s="73">
        <v>5</v>
      </c>
      <c r="C10" s="73">
        <v>55947</v>
      </c>
      <c r="D10" s="72">
        <v>1.0572439999999999E-4</v>
      </c>
      <c r="E10" s="73">
        <v>99796.977651933194</v>
      </c>
      <c r="F10" s="73">
        <v>10.550973383100001</v>
      </c>
      <c r="G10" s="73">
        <v>99791.702165241601</v>
      </c>
      <c r="H10" s="73">
        <v>7838237.3768653804</v>
      </c>
      <c r="I10" s="75">
        <v>78.541831238599997</v>
      </c>
      <c r="J10" s="94">
        <f t="shared" si="0"/>
        <v>8.9370296888126259E-5</v>
      </c>
      <c r="K10" s="94">
        <f t="shared" si="1"/>
        <v>0.99991062970311184</v>
      </c>
      <c r="L10" s="94">
        <f t="shared" si="2"/>
        <v>0.99796014228269037</v>
      </c>
      <c r="M10" s="94">
        <f>SUM(L10:$L$112)/L10</f>
        <v>78.7629092526318</v>
      </c>
      <c r="Q10" s="117"/>
      <c r="R10" s="15"/>
      <c r="S10" s="15"/>
      <c r="T10" s="15"/>
      <c r="U10" s="15"/>
      <c r="V10" s="15"/>
      <c r="W10" s="15"/>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row>
    <row r="11" spans="1:257" s="48" customFormat="1" ht="11.65" customHeight="1">
      <c r="A11" s="71">
        <v>4</v>
      </c>
      <c r="B11" s="73">
        <v>6</v>
      </c>
      <c r="C11" s="73">
        <v>55325</v>
      </c>
      <c r="D11" s="72">
        <v>9.7880000000000005E-5</v>
      </c>
      <c r="E11" s="73">
        <v>99786.426678550095</v>
      </c>
      <c r="F11" s="73">
        <v>9.7670989894000009</v>
      </c>
      <c r="G11" s="73">
        <v>99781.543129055397</v>
      </c>
      <c r="H11" s="73">
        <v>7738445.67470014</v>
      </c>
      <c r="I11" s="75">
        <v>77.550083035100002</v>
      </c>
      <c r="J11" s="94">
        <f t="shared" si="0"/>
        <v>1.0845006778129236E-4</v>
      </c>
      <c r="K11" s="94">
        <f t="shared" si="1"/>
        <v>0.99989154993221874</v>
      </c>
      <c r="L11" s="94">
        <f t="shared" si="2"/>
        <v>0.99787095428849204</v>
      </c>
      <c r="M11" s="94">
        <f>SUM(L11:$L$112)/L11</f>
        <v>77.769859568070359</v>
      </c>
      <c r="Q11" s="117"/>
      <c r="R11" s="15"/>
      <c r="S11" s="15"/>
      <c r="T11" s="15"/>
      <c r="U11" s="15"/>
      <c r="V11" s="15"/>
      <c r="W11" s="15"/>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row>
    <row r="12" spans="1:257" s="48" customFormat="1" ht="11.65" customHeight="1">
      <c r="A12" s="71">
        <v>5</v>
      </c>
      <c r="B12" s="73">
        <v>4</v>
      </c>
      <c r="C12" s="73">
        <v>54886</v>
      </c>
      <c r="D12" s="72">
        <v>7.6582199999999993E-5</v>
      </c>
      <c r="E12" s="73">
        <v>99776.659579560699</v>
      </c>
      <c r="F12" s="73">
        <v>7.6411173107000003</v>
      </c>
      <c r="G12" s="73">
        <v>99772.839020905405</v>
      </c>
      <c r="H12" s="73">
        <v>7638664.1315710796</v>
      </c>
      <c r="I12" s="75">
        <v>76.557625438200006</v>
      </c>
      <c r="J12" s="94">
        <f t="shared" si="0"/>
        <v>7.2878329628684905E-5</v>
      </c>
      <c r="K12" s="94">
        <f t="shared" si="1"/>
        <v>0.99992712167037134</v>
      </c>
      <c r="L12" s="94">
        <f t="shared" si="2"/>
        <v>0.99776273511586255</v>
      </c>
      <c r="M12" s="94">
        <f>SUM(L12:$L$112)/L12</f>
        <v>76.778186167564357</v>
      </c>
      <c r="Q12" s="117"/>
      <c r="R12" s="15"/>
      <c r="S12" s="15"/>
      <c r="T12" s="15"/>
      <c r="U12" s="15"/>
      <c r="V12" s="15"/>
      <c r="W12" s="15"/>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row>
    <row r="13" spans="1:257" s="48" customFormat="1" ht="11.65" customHeight="1">
      <c r="A13" s="71">
        <v>6</v>
      </c>
      <c r="B13" s="73">
        <v>2</v>
      </c>
      <c r="C13" s="73">
        <v>54179</v>
      </c>
      <c r="D13" s="72">
        <v>6.2255900000000001E-5</v>
      </c>
      <c r="E13" s="73">
        <v>99769.018462250096</v>
      </c>
      <c r="F13" s="73">
        <v>6.2112100347999997</v>
      </c>
      <c r="G13" s="73">
        <v>99765.912857232601</v>
      </c>
      <c r="H13" s="73">
        <v>7538891.2925501699</v>
      </c>
      <c r="I13" s="75">
        <v>75.563450545500004</v>
      </c>
      <c r="J13" s="94">
        <f t="shared" si="0"/>
        <v>3.6914671736281588E-5</v>
      </c>
      <c r="K13" s="94">
        <f t="shared" si="1"/>
        <v>0.99996308532826372</v>
      </c>
      <c r="L13" s="94">
        <f t="shared" si="2"/>
        <v>0.99769001983436156</v>
      </c>
      <c r="M13" s="94">
        <f>SUM(L13:$L$112)/L13</f>
        <v>75.783709157700827</v>
      </c>
      <c r="Q13" s="117"/>
      <c r="R13" s="117"/>
      <c r="S13" s="15"/>
      <c r="T13" s="15"/>
      <c r="U13" s="15"/>
      <c r="V13" s="15"/>
      <c r="W13" s="15"/>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row>
    <row r="14" spans="1:257" s="48" customFormat="1" ht="11.65" customHeight="1">
      <c r="A14" s="71">
        <v>7</v>
      </c>
      <c r="B14" s="73">
        <v>5</v>
      </c>
      <c r="C14" s="73">
        <v>53798</v>
      </c>
      <c r="D14" s="72">
        <v>5.7818300000000002E-5</v>
      </c>
      <c r="E14" s="73">
        <v>99762.807252215207</v>
      </c>
      <c r="F14" s="73">
        <v>5.7681206488000001</v>
      </c>
      <c r="G14" s="73">
        <v>99759.923191890804</v>
      </c>
      <c r="H14" s="73">
        <v>7439125.37969294</v>
      </c>
      <c r="I14" s="75">
        <v>74.568123979199996</v>
      </c>
      <c r="J14" s="94">
        <f t="shared" si="0"/>
        <v>9.2940258002156207E-5</v>
      </c>
      <c r="K14" s="94">
        <f t="shared" si="1"/>
        <v>0.99990705974199789</v>
      </c>
      <c r="L14" s="94">
        <f t="shared" si="2"/>
        <v>0.99765319043478484</v>
      </c>
      <c r="M14" s="94">
        <f>SUM(L14:$L$112)/L14</f>
        <v>74.78646987568662</v>
      </c>
      <c r="Q14" s="117"/>
      <c r="R14" s="15"/>
      <c r="S14" s="15"/>
      <c r="T14" s="15"/>
      <c r="U14" s="15"/>
      <c r="V14" s="15"/>
      <c r="W14" s="15"/>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row>
    <row r="15" spans="1:257" s="48" customFormat="1" ht="11.65" customHeight="1">
      <c r="A15" s="71">
        <v>8</v>
      </c>
      <c r="B15" s="73">
        <v>2</v>
      </c>
      <c r="C15" s="73">
        <v>53955</v>
      </c>
      <c r="D15" s="72">
        <v>5.8736600000000003E-5</v>
      </c>
      <c r="E15" s="73">
        <v>99757.039131566402</v>
      </c>
      <c r="F15" s="73">
        <v>5.8593904635999996</v>
      </c>
      <c r="G15" s="73">
        <v>99754.109436334606</v>
      </c>
      <c r="H15" s="73">
        <v>7339365.4565010499</v>
      </c>
      <c r="I15" s="75">
        <v>73.572406723300006</v>
      </c>
      <c r="J15" s="94">
        <f t="shared" si="0"/>
        <v>3.7067926976183858E-5</v>
      </c>
      <c r="K15" s="94">
        <f t="shared" si="1"/>
        <v>0.99996293207302378</v>
      </c>
      <c r="L15" s="94">
        <f t="shared" si="2"/>
        <v>0.99756046828986922</v>
      </c>
      <c r="M15" s="94">
        <f>SUM(L15:$L$112)/L15</f>
        <v>73.793328246652692</v>
      </c>
      <c r="Q15" s="117"/>
      <c r="R15" s="118"/>
      <c r="S15" s="15"/>
      <c r="T15" s="15"/>
      <c r="U15" s="15"/>
      <c r="V15" s="15"/>
      <c r="W15" s="15"/>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row>
    <row r="16" spans="1:257" s="48" customFormat="1" ht="11.65" customHeight="1">
      <c r="A16" s="71">
        <v>9</v>
      </c>
      <c r="B16" s="73">
        <v>3</v>
      </c>
      <c r="C16" s="73">
        <v>56228</v>
      </c>
      <c r="D16" s="72">
        <v>6.2072100000000005E-5</v>
      </c>
      <c r="E16" s="73">
        <v>99751.179741102795</v>
      </c>
      <c r="F16" s="73">
        <v>6.1917636245000001</v>
      </c>
      <c r="G16" s="73">
        <v>99748.083859290593</v>
      </c>
      <c r="H16" s="73">
        <v>7239611.3470647195</v>
      </c>
      <c r="I16" s="75">
        <v>72.576699000999994</v>
      </c>
      <c r="J16" s="94">
        <f t="shared" si="0"/>
        <v>5.3354200754072706E-5</v>
      </c>
      <c r="K16" s="94">
        <f t="shared" si="1"/>
        <v>0.99994664579924597</v>
      </c>
      <c r="L16" s="94">
        <f t="shared" si="2"/>
        <v>0.99752349079127633</v>
      </c>
      <c r="M16" s="94">
        <f>SUM(L16:$L$112)/L16</f>
        <v>72.79602664445251</v>
      </c>
      <c r="Q16" s="117"/>
      <c r="R16" s="118"/>
      <c r="S16" s="15"/>
      <c r="T16" s="15"/>
      <c r="U16" s="15"/>
      <c r="V16" s="15"/>
      <c r="W16" s="15"/>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row>
    <row r="17" spans="1:257" s="48" customFormat="1" ht="11.65" customHeight="1">
      <c r="A17" s="71">
        <v>10</v>
      </c>
      <c r="B17" s="76">
        <v>6</v>
      </c>
      <c r="C17" s="73">
        <v>59259</v>
      </c>
      <c r="D17" s="72">
        <v>6.6902299999999998E-5</v>
      </c>
      <c r="E17" s="73">
        <v>99744.987977478304</v>
      </c>
      <c r="F17" s="73">
        <v>6.6731733797999997</v>
      </c>
      <c r="G17" s="73">
        <v>99741.651390788393</v>
      </c>
      <c r="H17" s="73">
        <v>7139863.2632054295</v>
      </c>
      <c r="I17" s="75">
        <v>71.581173229699999</v>
      </c>
      <c r="J17" s="94">
        <f t="shared" si="0"/>
        <v>1.01250442970688E-4</v>
      </c>
      <c r="K17" s="94">
        <f t="shared" si="1"/>
        <v>0.99989874955702929</v>
      </c>
      <c r="L17" s="94">
        <f t="shared" si="2"/>
        <v>0.99747026872269184</v>
      </c>
      <c r="M17" s="94">
        <f>SUM(L17:$L$112)/L17</f>
        <v>71.79985746846198</v>
      </c>
      <c r="Q17" s="117"/>
      <c r="R17" s="118"/>
      <c r="S17" s="15"/>
      <c r="T17" s="15"/>
      <c r="U17" s="15"/>
      <c r="V17" s="15"/>
      <c r="W17" s="15"/>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row>
    <row r="18" spans="1:257" s="48" customFormat="1" ht="11.65" customHeight="1">
      <c r="A18" s="71">
        <v>11</v>
      </c>
      <c r="B18" s="73">
        <v>4</v>
      </c>
      <c r="C18" s="73">
        <v>60104</v>
      </c>
      <c r="D18" s="72">
        <v>7.3934299999999994E-5</v>
      </c>
      <c r="E18" s="73">
        <v>99738.314804098496</v>
      </c>
      <c r="F18" s="73">
        <v>7.3740808796000001</v>
      </c>
      <c r="G18" s="73">
        <v>99734.627763658704</v>
      </c>
      <c r="H18" s="73">
        <v>7040121.6118146405</v>
      </c>
      <c r="I18" s="75">
        <v>70.585929044799997</v>
      </c>
      <c r="J18" s="94">
        <f t="shared" si="0"/>
        <v>6.65513110608279E-5</v>
      </c>
      <c r="K18" s="94">
        <f t="shared" si="1"/>
        <v>0.99993344868893919</v>
      </c>
      <c r="L18" s="94">
        <f t="shared" si="2"/>
        <v>0.99736927441613354</v>
      </c>
      <c r="M18" s="94">
        <f>SUM(L18:$L$112)/L18</f>
        <v>70.807026711281935</v>
      </c>
      <c r="Q18" s="117"/>
      <c r="R18" s="119"/>
      <c r="S18" s="15"/>
      <c r="T18" s="15"/>
      <c r="U18" s="15"/>
      <c r="V18" s="15"/>
      <c r="W18" s="15"/>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row>
    <row r="19" spans="1:257" s="48" customFormat="1" ht="11.65" customHeight="1">
      <c r="A19" s="71">
        <v>12</v>
      </c>
      <c r="B19" s="73">
        <v>4</v>
      </c>
      <c r="C19" s="73">
        <v>59357</v>
      </c>
      <c r="D19" s="72">
        <v>8.4134299999999998E-5</v>
      </c>
      <c r="E19" s="73">
        <v>99730.940723218897</v>
      </c>
      <c r="F19" s="73">
        <v>8.3907929122000002</v>
      </c>
      <c r="G19" s="73">
        <v>99726.745326762801</v>
      </c>
      <c r="H19" s="73">
        <v>6940386.9840509798</v>
      </c>
      <c r="I19" s="75">
        <v>69.591111181000002</v>
      </c>
      <c r="J19" s="94">
        <f t="shared" si="0"/>
        <v>6.738885051468235E-5</v>
      </c>
      <c r="K19" s="94">
        <f t="shared" si="1"/>
        <v>0.99993261114948528</v>
      </c>
      <c r="L19" s="94">
        <f t="shared" si="2"/>
        <v>0.99730289818330942</v>
      </c>
      <c r="M19" s="94">
        <f>SUM(L19:$L$112)/L19</f>
        <v>69.811672769632111</v>
      </c>
      <c r="Q19" s="117"/>
      <c r="R19" s="119"/>
      <c r="S19" s="15"/>
      <c r="T19" s="15"/>
      <c r="U19" s="15"/>
      <c r="V19" s="15"/>
      <c r="W19" s="15"/>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row>
    <row r="20" spans="1:257" s="48" customFormat="1" ht="11.65" customHeight="1">
      <c r="A20" s="71">
        <v>13</v>
      </c>
      <c r="B20" s="73">
        <v>4</v>
      </c>
      <c r="C20" s="73">
        <v>55746</v>
      </c>
      <c r="D20" s="72">
        <v>9.7410600000000005E-5</v>
      </c>
      <c r="E20" s="73">
        <v>99722.549930306704</v>
      </c>
      <c r="F20" s="73">
        <v>9.7140358248999998</v>
      </c>
      <c r="G20" s="73">
        <v>99717.692912394195</v>
      </c>
      <c r="H20" s="73">
        <v>6840660.2387242196</v>
      </c>
      <c r="I20" s="75">
        <v>68.596924602399994</v>
      </c>
      <c r="J20" s="94">
        <f t="shared" si="0"/>
        <v>7.1754027194776302E-5</v>
      </c>
      <c r="K20" s="94">
        <f t="shared" si="1"/>
        <v>0.99992824597280527</v>
      </c>
      <c r="L20" s="94">
        <f t="shared" si="2"/>
        <v>0.99723569108738586</v>
      </c>
      <c r="M20" s="94">
        <f>SUM(L20:$L$112)/L20</f>
        <v>68.816310221674584</v>
      </c>
      <c r="Q20" s="117"/>
      <c r="R20" s="119"/>
      <c r="S20" s="15"/>
      <c r="T20" s="15"/>
      <c r="U20" s="15"/>
      <c r="V20" s="21"/>
      <c r="W20" s="18"/>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row>
    <row r="21" spans="1:257" s="48" customFormat="1" ht="11.65" customHeight="1">
      <c r="A21" s="71">
        <v>14</v>
      </c>
      <c r="B21" s="73">
        <v>5</v>
      </c>
      <c r="C21" s="73">
        <v>51864</v>
      </c>
      <c r="D21" s="72">
        <v>1.123799E-4</v>
      </c>
      <c r="E21" s="73">
        <v>99712.835894481803</v>
      </c>
      <c r="F21" s="73">
        <v>11.2057185003</v>
      </c>
      <c r="G21" s="73">
        <v>99707.233035231606</v>
      </c>
      <c r="H21" s="73">
        <v>6740942.5458118198</v>
      </c>
      <c r="I21" s="75">
        <v>67.603558612499995</v>
      </c>
      <c r="J21" s="94">
        <f t="shared" si="0"/>
        <v>9.6405984883541566E-5</v>
      </c>
      <c r="K21" s="94">
        <f t="shared" si="1"/>
        <v>0.99990359401511641</v>
      </c>
      <c r="L21" s="94">
        <f t="shared" si="2"/>
        <v>0.99716413541048798</v>
      </c>
      <c r="M21" s="94">
        <f>SUM(L21:$L$112)/L21</f>
        <v>67.821176664229327</v>
      </c>
      <c r="N21" s="19">
        <v>14</v>
      </c>
      <c r="O21" s="51">
        <v>19</v>
      </c>
      <c r="P21" s="51">
        <v>11</v>
      </c>
      <c r="Q21" s="125">
        <f>O21-P21</f>
        <v>8</v>
      </c>
      <c r="R21" s="120">
        <f>Q21/C21</f>
        <v>1.5424957581366652E-4</v>
      </c>
      <c r="S21" s="15">
        <f t="shared" ref="S21:S57" si="3">L21*R21</f>
        <v>1.538121449036693E-4</v>
      </c>
      <c r="T21" s="15"/>
      <c r="U21" s="15">
        <f>S21*N21</f>
        <v>2.1533700286513703E-3</v>
      </c>
      <c r="V21" s="19"/>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row>
    <row r="22" spans="1:257" s="48" customFormat="1" ht="11.65" customHeight="1">
      <c r="A22" s="71">
        <v>15</v>
      </c>
      <c r="B22" s="73">
        <v>11</v>
      </c>
      <c r="C22" s="73">
        <v>49340</v>
      </c>
      <c r="D22" s="72">
        <v>1.268455E-4</v>
      </c>
      <c r="E22" s="73">
        <v>99701.630175981496</v>
      </c>
      <c r="F22" s="73">
        <v>12.646707638600001</v>
      </c>
      <c r="G22" s="73">
        <v>99695.306822162194</v>
      </c>
      <c r="H22" s="73">
        <v>6641235.3127765898</v>
      </c>
      <c r="I22" s="75">
        <v>66.611100551299998</v>
      </c>
      <c r="J22" s="94">
        <f t="shared" si="0"/>
        <v>2.2294284556141061E-4</v>
      </c>
      <c r="K22" s="94">
        <f t="shared" si="1"/>
        <v>0.99977705715443854</v>
      </c>
      <c r="L22" s="94">
        <f t="shared" si="2"/>
        <v>0.99706800281992314</v>
      </c>
      <c r="M22" s="94">
        <f>SUM(L22:$L$112)/L22</f>
        <v>66.827619246680229</v>
      </c>
      <c r="N22" s="52">
        <v>15</v>
      </c>
      <c r="O22" s="51">
        <v>64</v>
      </c>
      <c r="P22" s="51">
        <v>35</v>
      </c>
      <c r="Q22" s="125">
        <f t="shared" ref="Q22:Q57" si="4">O22-P22</f>
        <v>29</v>
      </c>
      <c r="R22" s="120">
        <f t="shared" ref="R22:R57" si="5">Q22/C22</f>
        <v>5.8775841102553714E-4</v>
      </c>
      <c r="S22" s="15">
        <f t="shared" si="3"/>
        <v>5.8603510502184381E-4</v>
      </c>
      <c r="T22" s="15"/>
      <c r="U22" s="15">
        <f t="shared" ref="U22:U57" si="6">S22*N22</f>
        <v>8.7905265753276569E-3</v>
      </c>
      <c r="V22" s="19"/>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row>
    <row r="23" spans="1:257" s="48" customFormat="1" ht="11.65" customHeight="1">
      <c r="A23" s="71">
        <v>16</v>
      </c>
      <c r="B23" s="73">
        <v>2</v>
      </c>
      <c r="C23" s="73">
        <v>47262</v>
      </c>
      <c r="D23" s="72">
        <v>1.3959979999999999E-4</v>
      </c>
      <c r="E23" s="73">
        <v>99688.983468342907</v>
      </c>
      <c r="F23" s="73">
        <v>13.916566592500001</v>
      </c>
      <c r="G23" s="73">
        <v>99682.025185046703</v>
      </c>
      <c r="H23" s="73">
        <v>6541540.0059544304</v>
      </c>
      <c r="I23" s="75">
        <v>65.619487513699994</v>
      </c>
      <c r="J23" s="94">
        <f t="shared" si="0"/>
        <v>4.2317295078498584E-5</v>
      </c>
      <c r="K23" s="94">
        <f t="shared" si="1"/>
        <v>0.99995768270492147</v>
      </c>
      <c r="L23" s="94">
        <f t="shared" si="2"/>
        <v>0.99684571364215624</v>
      </c>
      <c r="M23" s="94">
        <f>SUM(L23:$L$112)/L23</f>
        <v>65.842298316025108</v>
      </c>
      <c r="N23" s="52">
        <f>N22+1</f>
        <v>16</v>
      </c>
      <c r="O23" s="51">
        <v>162</v>
      </c>
      <c r="P23" s="51">
        <v>78</v>
      </c>
      <c r="Q23" s="125">
        <f>O23-P23</f>
        <v>84</v>
      </c>
      <c r="R23" s="120">
        <f t="shared" si="5"/>
        <v>1.7773263932969405E-3</v>
      </c>
      <c r="S23" s="15">
        <f t="shared" si="3"/>
        <v>1.7717201969011283E-3</v>
      </c>
      <c r="T23" s="20"/>
      <c r="U23" s="15">
        <f t="shared" si="6"/>
        <v>2.8347523150418052E-2</v>
      </c>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row>
    <row r="24" spans="1:257" s="48" customFormat="1" ht="11.65" customHeight="1">
      <c r="A24" s="71">
        <v>17</v>
      </c>
      <c r="B24" s="73">
        <v>13</v>
      </c>
      <c r="C24" s="73">
        <v>46375</v>
      </c>
      <c r="D24" s="72">
        <v>1.5006979999999999E-4</v>
      </c>
      <c r="E24" s="73">
        <v>99675.066901750397</v>
      </c>
      <c r="F24" s="73">
        <v>14.9582160836</v>
      </c>
      <c r="G24" s="73">
        <v>99667.587793708706</v>
      </c>
      <c r="H24" s="73">
        <v>6441857.98076938</v>
      </c>
      <c r="I24" s="75">
        <v>64.628579453300006</v>
      </c>
      <c r="J24" s="94">
        <f t="shared" si="0"/>
        <v>2.8032345013477089E-4</v>
      </c>
      <c r="K24" s="94">
        <f t="shared" si="1"/>
        <v>0.99971967654986527</v>
      </c>
      <c r="L24" s="94">
        <f t="shared" si="2"/>
        <v>0.99680352982794429</v>
      </c>
      <c r="M24" s="94">
        <f>SUM(L24:$L$112)/L24</f>
        <v>64.845042382818008</v>
      </c>
      <c r="N24" s="52">
        <v>17</v>
      </c>
      <c r="O24" s="51">
        <v>358</v>
      </c>
      <c r="P24" s="51">
        <v>175</v>
      </c>
      <c r="Q24" s="125">
        <f t="shared" si="4"/>
        <v>183</v>
      </c>
      <c r="R24" s="120">
        <f t="shared" si="5"/>
        <v>3.9460916442048515E-3</v>
      </c>
      <c r="S24" s="15">
        <f t="shared" si="3"/>
        <v>3.9334780799679522E-3</v>
      </c>
      <c r="T24" s="20"/>
      <c r="U24" s="15">
        <f t="shared" si="6"/>
        <v>6.6869127359455188E-2</v>
      </c>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row>
    <row r="25" spans="1:257" s="48" customFormat="1" ht="11.65" customHeight="1">
      <c r="A25" s="71">
        <v>18</v>
      </c>
      <c r="B25" s="73">
        <v>7</v>
      </c>
      <c r="C25" s="73">
        <v>46296</v>
      </c>
      <c r="D25" s="72">
        <v>1.5815849999999999E-4</v>
      </c>
      <c r="E25" s="73">
        <v>99660.108685666899</v>
      </c>
      <c r="F25" s="73">
        <v>15.7620888066</v>
      </c>
      <c r="G25" s="73">
        <v>99652.227641263598</v>
      </c>
      <c r="H25" s="73">
        <v>6342190.3929756703</v>
      </c>
      <c r="I25" s="75">
        <v>63.63820466</v>
      </c>
      <c r="J25" s="94">
        <f t="shared" si="0"/>
        <v>1.5120096768619318E-4</v>
      </c>
      <c r="K25" s="94">
        <f t="shared" si="1"/>
        <v>0.99984879903231383</v>
      </c>
      <c r="L25" s="94">
        <f t="shared" si="2"/>
        <v>0.99652410242335643</v>
      </c>
      <c r="M25" s="94">
        <f>SUM(L25:$L$112)/L25</f>
        <v>63.862944663801926</v>
      </c>
      <c r="N25" s="52">
        <v>18</v>
      </c>
      <c r="O25" s="51">
        <v>601</v>
      </c>
      <c r="P25" s="51">
        <v>295</v>
      </c>
      <c r="Q25" s="125">
        <f t="shared" si="4"/>
        <v>306</v>
      </c>
      <c r="R25" s="120">
        <f t="shared" si="5"/>
        <v>6.6096423017107308E-3</v>
      </c>
      <c r="S25" s="15">
        <f t="shared" si="3"/>
        <v>6.5866678620517339E-3</v>
      </c>
      <c r="T25" s="20"/>
      <c r="U25" s="15">
        <f t="shared" si="6"/>
        <v>0.11856002151693121</v>
      </c>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row>
    <row r="26" spans="1:257" s="48" customFormat="1" ht="11.65" customHeight="1">
      <c r="A26" s="71">
        <v>19</v>
      </c>
      <c r="B26" s="73">
        <v>2</v>
      </c>
      <c r="C26" s="73">
        <v>46046</v>
      </c>
      <c r="D26" s="72">
        <v>1.650938E-4</v>
      </c>
      <c r="E26" s="73">
        <v>99644.346596860196</v>
      </c>
      <c r="F26" s="73">
        <v>16.450664726700001</v>
      </c>
      <c r="G26" s="73">
        <v>99636.121264496905</v>
      </c>
      <c r="H26" s="73">
        <v>6242538.16533441</v>
      </c>
      <c r="I26" s="75">
        <v>62.648192080500003</v>
      </c>
      <c r="J26" s="94">
        <f t="shared" si="0"/>
        <v>4.3434826043521695E-5</v>
      </c>
      <c r="K26" s="94">
        <f t="shared" si="1"/>
        <v>0.99995656517395648</v>
      </c>
      <c r="L26" s="94">
        <f t="shared" si="2"/>
        <v>0.9963734270147474</v>
      </c>
      <c r="M26" s="94">
        <f>SUM(L26:$L$112)/L26</f>
        <v>62.872451039239856</v>
      </c>
      <c r="N26" s="52">
        <v>19</v>
      </c>
      <c r="O26" s="51">
        <v>974</v>
      </c>
      <c r="P26" s="51">
        <v>525</v>
      </c>
      <c r="Q26" s="125">
        <f t="shared" si="4"/>
        <v>449</v>
      </c>
      <c r="R26" s="120">
        <f t="shared" si="5"/>
        <v>9.7511184467706201E-3</v>
      </c>
      <c r="S26" s="15">
        <f t="shared" si="3"/>
        <v>9.7157553040355636E-3</v>
      </c>
      <c r="T26" s="20"/>
      <c r="U26" s="15">
        <f t="shared" si="6"/>
        <v>0.18459935077667572</v>
      </c>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row>
    <row r="27" spans="1:257" s="48" customFormat="1" ht="11.65" customHeight="1">
      <c r="A27" s="71">
        <v>20</v>
      </c>
      <c r="B27" s="73">
        <v>7</v>
      </c>
      <c r="C27" s="73">
        <v>45616</v>
      </c>
      <c r="D27" s="72">
        <v>1.7269280000000001E-4</v>
      </c>
      <c r="E27" s="73">
        <v>99627.895932133499</v>
      </c>
      <c r="F27" s="73">
        <v>17.205018392500001</v>
      </c>
      <c r="G27" s="73">
        <v>99619.293422937306</v>
      </c>
      <c r="H27" s="73">
        <v>6142902.0440699104</v>
      </c>
      <c r="I27" s="75">
        <v>61.658454056399997</v>
      </c>
      <c r="J27" s="94">
        <f t="shared" si="0"/>
        <v>1.5345492809540513E-4</v>
      </c>
      <c r="K27" s="94">
        <f t="shared" si="1"/>
        <v>0.99984654507190462</v>
      </c>
      <c r="L27" s="94">
        <f t="shared" si="2"/>
        <v>0.99633014970827061</v>
      </c>
      <c r="M27" s="94">
        <f>SUM(L27:$L$112)/L27</f>
        <v>61.875138575120289</v>
      </c>
      <c r="N27" s="52">
        <v>20</v>
      </c>
      <c r="O27" s="51">
        <v>1290</v>
      </c>
      <c r="P27" s="51">
        <v>679</v>
      </c>
      <c r="Q27" s="125">
        <f t="shared" si="4"/>
        <v>611</v>
      </c>
      <c r="R27" s="120">
        <f t="shared" si="5"/>
        <v>1.3394423009470361E-2</v>
      </c>
      <c r="S27" s="15">
        <f t="shared" si="3"/>
        <v>1.3345267482281509E-2</v>
      </c>
      <c r="T27" s="20"/>
      <c r="U27" s="15">
        <f t="shared" si="6"/>
        <v>0.26690534964563017</v>
      </c>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row>
    <row r="28" spans="1:257" s="48" customFormat="1" ht="11.65" customHeight="1">
      <c r="A28" s="71">
        <v>21</v>
      </c>
      <c r="B28" s="73">
        <v>11</v>
      </c>
      <c r="C28" s="73">
        <v>45792</v>
      </c>
      <c r="D28" s="72">
        <v>1.823994E-4</v>
      </c>
      <c r="E28" s="73">
        <v>99610.690913740997</v>
      </c>
      <c r="F28" s="73">
        <v>18.168931755900001</v>
      </c>
      <c r="G28" s="73">
        <v>99601.606447863101</v>
      </c>
      <c r="H28" s="73">
        <v>6043282.7506469702</v>
      </c>
      <c r="I28" s="75">
        <v>60.669017504199999</v>
      </c>
      <c r="J28" s="94">
        <f t="shared" si="0"/>
        <v>2.4021663172606568E-4</v>
      </c>
      <c r="K28" s="94">
        <f t="shared" si="1"/>
        <v>0.99975978336827398</v>
      </c>
      <c r="L28" s="94">
        <f t="shared" si="2"/>
        <v>0.99617725793678791</v>
      </c>
      <c r="M28" s="94">
        <f>SUM(L28:$L$112)/L28</f>
        <v>60.884481598866159</v>
      </c>
      <c r="N28" s="52">
        <v>21</v>
      </c>
      <c r="O28" s="51">
        <v>1821</v>
      </c>
      <c r="P28" s="51">
        <v>930</v>
      </c>
      <c r="Q28" s="125">
        <f t="shared" si="4"/>
        <v>891</v>
      </c>
      <c r="R28" s="120">
        <f t="shared" si="5"/>
        <v>1.945754716981132E-2</v>
      </c>
      <c r="S28" s="15">
        <f t="shared" si="3"/>
        <v>1.938316598579835E-2</v>
      </c>
      <c r="T28" s="20"/>
      <c r="U28" s="15">
        <f t="shared" si="6"/>
        <v>0.40704648570176533</v>
      </c>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c r="IV28" s="20"/>
      <c r="IW28" s="20"/>
    </row>
    <row r="29" spans="1:257" s="48" customFormat="1" ht="11.65" customHeight="1">
      <c r="A29" s="71">
        <v>22</v>
      </c>
      <c r="B29" s="73">
        <v>13</v>
      </c>
      <c r="C29" s="73">
        <v>46419</v>
      </c>
      <c r="D29" s="72">
        <v>1.942434E-4</v>
      </c>
      <c r="E29" s="73">
        <v>99592.521981985105</v>
      </c>
      <c r="F29" s="73">
        <v>19.345185276599999</v>
      </c>
      <c r="G29" s="73">
        <v>99582.849389346797</v>
      </c>
      <c r="H29" s="73">
        <v>5943681.1441991096</v>
      </c>
      <c r="I29" s="75">
        <v>59.679994299900002</v>
      </c>
      <c r="J29" s="94">
        <f t="shared" si="0"/>
        <v>2.8005773497921112E-4</v>
      </c>
      <c r="K29" s="94">
        <f t="shared" si="1"/>
        <v>0.99971994226502081</v>
      </c>
      <c r="L29" s="94">
        <f t="shared" si="2"/>
        <v>0.99593795959128428</v>
      </c>
      <c r="M29" s="94">
        <f>SUM(L29:$L$112)/L29</f>
        <v>59.898870303734725</v>
      </c>
      <c r="N29" s="52">
        <v>22</v>
      </c>
      <c r="O29" s="51">
        <v>2258</v>
      </c>
      <c r="P29" s="51">
        <v>1142</v>
      </c>
      <c r="Q29" s="125">
        <f t="shared" si="4"/>
        <v>1116</v>
      </c>
      <c r="R29" s="120">
        <f t="shared" si="5"/>
        <v>2.4041879402830736E-2</v>
      </c>
      <c r="S29" s="15">
        <f t="shared" si="3"/>
        <v>2.3944220317194967E-2</v>
      </c>
      <c r="T29" s="20"/>
      <c r="U29" s="15">
        <f t="shared" si="6"/>
        <v>0.5267728469782893</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c r="IV29" s="20"/>
      <c r="IW29" s="20"/>
    </row>
    <row r="30" spans="1:257" s="48" customFormat="1" ht="11.65" customHeight="1">
      <c r="A30" s="71">
        <v>23</v>
      </c>
      <c r="B30" s="73">
        <v>8</v>
      </c>
      <c r="C30" s="73">
        <v>47003</v>
      </c>
      <c r="D30" s="72">
        <v>2.080122E-4</v>
      </c>
      <c r="E30" s="73">
        <v>99573.176796708503</v>
      </c>
      <c r="F30" s="73">
        <v>20.7124350357</v>
      </c>
      <c r="G30" s="73">
        <v>99562.820579190695</v>
      </c>
      <c r="H30" s="73">
        <v>5844098.2948097698</v>
      </c>
      <c r="I30" s="75">
        <v>58.691491853700001</v>
      </c>
      <c r="J30" s="94">
        <f t="shared" si="0"/>
        <v>1.7020190200625493E-4</v>
      </c>
      <c r="K30" s="94">
        <f t="shared" si="1"/>
        <v>0.99982979809799377</v>
      </c>
      <c r="L30" s="94">
        <f t="shared" si="2"/>
        <v>0.9956590394621414</v>
      </c>
      <c r="M30" s="94">
        <f>SUM(L30:$L$112)/L30</f>
        <v>58.915370008814847</v>
      </c>
      <c r="N30" s="52">
        <v>23</v>
      </c>
      <c r="O30" s="51">
        <v>2738</v>
      </c>
      <c r="P30" s="51">
        <v>1434</v>
      </c>
      <c r="Q30" s="125">
        <f t="shared" si="4"/>
        <v>1304</v>
      </c>
      <c r="R30" s="120">
        <f t="shared" si="5"/>
        <v>2.7742910027019552E-2</v>
      </c>
      <c r="S30" s="15">
        <f t="shared" si="3"/>
        <v>2.7622479149386901E-2</v>
      </c>
      <c r="T30" s="20"/>
      <c r="U30" s="15">
        <f t="shared" si="6"/>
        <v>0.63531702043589866</v>
      </c>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c r="IV30" s="20"/>
      <c r="IW30" s="20"/>
    </row>
    <row r="31" spans="1:257" s="48" customFormat="1" ht="11.65" customHeight="1">
      <c r="A31" s="71">
        <v>24</v>
      </c>
      <c r="B31" s="73">
        <v>9</v>
      </c>
      <c r="C31" s="73">
        <v>48738</v>
      </c>
      <c r="D31" s="72">
        <v>2.2367860000000001E-4</v>
      </c>
      <c r="E31" s="73">
        <v>99552.464361672799</v>
      </c>
      <c r="F31" s="73">
        <v>22.267757633599999</v>
      </c>
      <c r="G31" s="73">
        <v>99541.330482856007</v>
      </c>
      <c r="H31" s="73">
        <v>5744535.4742305698</v>
      </c>
      <c r="I31" s="75">
        <v>57.703598911999997</v>
      </c>
      <c r="J31" s="94">
        <f t="shared" si="0"/>
        <v>1.8466083959128401E-4</v>
      </c>
      <c r="K31" s="94">
        <f t="shared" si="1"/>
        <v>0.99981533916040877</v>
      </c>
      <c r="L31" s="94">
        <f t="shared" si="2"/>
        <v>0.99548957639987523</v>
      </c>
      <c r="M31" s="94">
        <f>SUM(L31:$L$112)/L31</f>
        <v>57.925228992963604</v>
      </c>
      <c r="N31" s="52">
        <v>24</v>
      </c>
      <c r="O31" s="51">
        <v>3502</v>
      </c>
      <c r="P31" s="51">
        <v>1816</v>
      </c>
      <c r="Q31" s="125">
        <f t="shared" si="4"/>
        <v>1686</v>
      </c>
      <c r="R31" s="120">
        <f t="shared" si="5"/>
        <v>3.4593130616767206E-2</v>
      </c>
      <c r="S31" s="15">
        <f t="shared" si="3"/>
        <v>3.4437100944031143E-2</v>
      </c>
      <c r="T31" s="20"/>
      <c r="U31" s="15">
        <f t="shared" si="6"/>
        <v>0.82649042265674744</v>
      </c>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row>
    <row r="32" spans="1:257" s="48" customFormat="1" ht="11.65" customHeight="1">
      <c r="A32" s="71">
        <v>25</v>
      </c>
      <c r="B32" s="73">
        <v>10</v>
      </c>
      <c r="C32" s="73">
        <v>53065</v>
      </c>
      <c r="D32" s="72">
        <v>2.415978E-4</v>
      </c>
      <c r="E32" s="73">
        <v>99530.1966040392</v>
      </c>
      <c r="F32" s="73">
        <v>24.046278852499999</v>
      </c>
      <c r="G32" s="73">
        <v>99518.173464613006</v>
      </c>
      <c r="H32" s="73">
        <v>5644994.1437477199</v>
      </c>
      <c r="I32" s="75">
        <v>56.716396996599997</v>
      </c>
      <c r="J32" s="94">
        <f t="shared" si="0"/>
        <v>1.8844812965231321E-4</v>
      </c>
      <c r="K32" s="94">
        <f t="shared" si="1"/>
        <v>0.99981155187034765</v>
      </c>
      <c r="L32" s="94">
        <f t="shared" si="2"/>
        <v>0.99530574845889286</v>
      </c>
      <c r="M32" s="94">
        <f>SUM(L32:$L$112)/L32</f>
        <v>56.935742795030883</v>
      </c>
      <c r="N32" s="52">
        <v>25</v>
      </c>
      <c r="O32" s="51">
        <v>4389</v>
      </c>
      <c r="P32" s="51">
        <v>2246</v>
      </c>
      <c r="Q32" s="125">
        <f t="shared" si="4"/>
        <v>2143</v>
      </c>
      <c r="R32" s="120">
        <f t="shared" si="5"/>
        <v>4.0384434184490718E-2</v>
      </c>
      <c r="S32" s="15">
        <f t="shared" si="3"/>
        <v>4.0194859492083436E-2</v>
      </c>
      <c r="T32" s="20"/>
      <c r="U32" s="15">
        <f t="shared" si="6"/>
        <v>1.0048714873020859</v>
      </c>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c r="IV32" s="20"/>
      <c r="IW32" s="20"/>
    </row>
    <row r="33" spans="1:259" s="48" customFormat="1" ht="11.65" customHeight="1">
      <c r="A33" s="71">
        <v>26</v>
      </c>
      <c r="B33" s="73">
        <v>15</v>
      </c>
      <c r="C33" s="73">
        <v>59269</v>
      </c>
      <c r="D33" s="72">
        <v>2.6221369999999999E-4</v>
      </c>
      <c r="E33" s="73">
        <v>99506.150325186696</v>
      </c>
      <c r="F33" s="73">
        <v>26.091876216399999</v>
      </c>
      <c r="G33" s="73">
        <v>99493.104387078507</v>
      </c>
      <c r="H33" s="73">
        <v>5545475.9702831097</v>
      </c>
      <c r="I33" s="75">
        <v>55.729982037900001</v>
      </c>
      <c r="J33" s="94">
        <f t="shared" si="0"/>
        <v>2.5308339941622094E-4</v>
      </c>
      <c r="K33" s="94">
        <f t="shared" si="1"/>
        <v>0.99974691660058379</v>
      </c>
      <c r="L33" s="94">
        <f t="shared" si="2"/>
        <v>0.99511818495216353</v>
      </c>
      <c r="M33" s="94">
        <f>SUM(L33:$L$112)/L33</f>
        <v>55.946285767944836</v>
      </c>
      <c r="N33" s="52">
        <v>26</v>
      </c>
      <c r="O33" s="51">
        <v>5775</v>
      </c>
      <c r="P33" s="51">
        <v>2916</v>
      </c>
      <c r="Q33" s="125">
        <f t="shared" si="4"/>
        <v>2859</v>
      </c>
      <c r="R33" s="120">
        <f t="shared" si="5"/>
        <v>4.8237695928731714E-2</v>
      </c>
      <c r="S33" s="15">
        <f t="shared" si="3"/>
        <v>4.8002208418873871E-2</v>
      </c>
      <c r="T33" s="20"/>
      <c r="U33" s="15">
        <f t="shared" si="6"/>
        <v>1.2480574188907205</v>
      </c>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c r="IV33" s="20"/>
      <c r="IW33" s="20"/>
    </row>
    <row r="34" spans="1:259" s="48" customFormat="1" ht="11.65" customHeight="1">
      <c r="A34" s="71">
        <v>27</v>
      </c>
      <c r="B34" s="73">
        <v>25</v>
      </c>
      <c r="C34" s="73">
        <v>62954</v>
      </c>
      <c r="D34" s="72">
        <v>2.855105E-4</v>
      </c>
      <c r="E34" s="73">
        <v>99480.058448970303</v>
      </c>
      <c r="F34" s="73">
        <v>28.402604253700002</v>
      </c>
      <c r="G34" s="73">
        <v>99465.857146843497</v>
      </c>
      <c r="H34" s="73">
        <v>5445982.8658960303</v>
      </c>
      <c r="I34" s="75">
        <v>54.744467894400003</v>
      </c>
      <c r="J34" s="94">
        <f t="shared" si="0"/>
        <v>3.971153540680497E-4</v>
      </c>
      <c r="K34" s="94">
        <f t="shared" si="1"/>
        <v>0.99960288464593194</v>
      </c>
      <c r="L34" s="94">
        <f t="shared" si="2"/>
        <v>0.994866337059095</v>
      </c>
      <c r="M34" s="94">
        <f>SUM(L34:$L$112)/L34</f>
        <v>54.96019528099913</v>
      </c>
      <c r="N34" s="52">
        <v>27</v>
      </c>
      <c r="O34" s="51">
        <v>7072</v>
      </c>
      <c r="P34" s="51">
        <v>3591</v>
      </c>
      <c r="Q34" s="125">
        <f t="shared" si="4"/>
        <v>3481</v>
      </c>
      <c r="R34" s="120">
        <f t="shared" si="5"/>
        <v>5.5294341900435237E-2</v>
      </c>
      <c r="S34" s="15">
        <f t="shared" si="3"/>
        <v>5.5010479386579242E-2</v>
      </c>
      <c r="T34" s="20"/>
      <c r="U34" s="15">
        <f t="shared" si="6"/>
        <v>1.4852829434376396</v>
      </c>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c r="IV34" s="20"/>
      <c r="IW34" s="20"/>
    </row>
    <row r="35" spans="1:259" s="48" customFormat="1" ht="11.65" customHeight="1">
      <c r="A35" s="71">
        <v>28</v>
      </c>
      <c r="B35" s="73">
        <v>17</v>
      </c>
      <c r="C35" s="73">
        <v>65267</v>
      </c>
      <c r="D35" s="72">
        <v>3.1080119999999999E-4</v>
      </c>
      <c r="E35" s="73">
        <v>99451.655844716603</v>
      </c>
      <c r="F35" s="73">
        <v>30.9096905456</v>
      </c>
      <c r="G35" s="73">
        <v>99436.200999443798</v>
      </c>
      <c r="H35" s="73">
        <v>5346517.0087491795</v>
      </c>
      <c r="I35" s="75">
        <v>53.7599596843</v>
      </c>
      <c r="J35" s="94">
        <f t="shared" si="0"/>
        <v>2.6046853693290637E-4</v>
      </c>
      <c r="K35" s="94">
        <f t="shared" si="1"/>
        <v>0.99973953146306704</v>
      </c>
      <c r="L35" s="94">
        <f t="shared" si="2"/>
        <v>0.99447126036140343</v>
      </c>
      <c r="M35" s="94">
        <f>SUM(L35:$L$112)/L35</f>
        <v>53.981632215989755</v>
      </c>
      <c r="N35" s="52">
        <v>28</v>
      </c>
      <c r="O35" s="51">
        <v>7683</v>
      </c>
      <c r="P35" s="51">
        <v>3909</v>
      </c>
      <c r="Q35" s="125">
        <f t="shared" si="4"/>
        <v>3774</v>
      </c>
      <c r="R35" s="120">
        <f t="shared" si="5"/>
        <v>5.7824015199105211E-2</v>
      </c>
      <c r="S35" s="15">
        <f t="shared" si="3"/>
        <v>5.7504321274211109E-2</v>
      </c>
      <c r="T35" s="20"/>
      <c r="U35" s="15">
        <f t="shared" si="6"/>
        <v>1.610120995677911</v>
      </c>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c r="IV35" s="20"/>
      <c r="IW35" s="20"/>
    </row>
    <row r="36" spans="1:259" s="48" customFormat="1" ht="11.65" customHeight="1">
      <c r="A36" s="71">
        <v>29</v>
      </c>
      <c r="B36" s="73">
        <v>20</v>
      </c>
      <c r="C36" s="73">
        <v>67965</v>
      </c>
      <c r="D36" s="72">
        <v>3.371448E-4</v>
      </c>
      <c r="E36" s="73">
        <v>99420.746154171007</v>
      </c>
      <c r="F36" s="73">
        <v>33.519184229700002</v>
      </c>
      <c r="G36" s="73">
        <v>99403.986562056205</v>
      </c>
      <c r="H36" s="73">
        <v>5247080.8077497398</v>
      </c>
      <c r="I36" s="75">
        <v>52.7765180882</v>
      </c>
      <c r="J36" s="94">
        <f t="shared" si="0"/>
        <v>2.9426910910027222E-4</v>
      </c>
      <c r="K36" s="94">
        <f t="shared" si="1"/>
        <v>0.99970573089089976</v>
      </c>
      <c r="L36" s="94">
        <f t="shared" si="2"/>
        <v>0.99421223188719521</v>
      </c>
      <c r="M36" s="94">
        <f>SUM(L36:$L$112)/L36</f>
        <v>52.995435859632238</v>
      </c>
      <c r="N36" s="52">
        <v>29</v>
      </c>
      <c r="O36" s="51">
        <v>8656</v>
      </c>
      <c r="P36" s="51">
        <v>4338</v>
      </c>
      <c r="Q36" s="125">
        <f t="shared" si="4"/>
        <v>4318</v>
      </c>
      <c r="R36" s="120">
        <f t="shared" si="5"/>
        <v>6.3532700654748767E-2</v>
      </c>
      <c r="S36" s="15">
        <f t="shared" si="3"/>
        <v>6.3164988115778836E-2</v>
      </c>
      <c r="T36" s="20"/>
      <c r="U36" s="15">
        <f t="shared" si="6"/>
        <v>1.8317846553575863</v>
      </c>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c r="IV36" s="20"/>
      <c r="IW36" s="20"/>
    </row>
    <row r="37" spans="1:259" s="48" customFormat="1" ht="11.65" customHeight="1">
      <c r="A37" s="71">
        <v>30</v>
      </c>
      <c r="B37" s="73">
        <v>26</v>
      </c>
      <c r="C37" s="73">
        <v>68414</v>
      </c>
      <c r="D37" s="72">
        <v>3.6443739999999998E-4</v>
      </c>
      <c r="E37" s="73">
        <v>99387.226969941403</v>
      </c>
      <c r="F37" s="73">
        <v>36.220420085000001</v>
      </c>
      <c r="G37" s="73">
        <v>99369.116759898898</v>
      </c>
      <c r="H37" s="73">
        <v>5147676.8211876797</v>
      </c>
      <c r="I37" s="75">
        <v>51.794148786800001</v>
      </c>
      <c r="J37" s="94">
        <f t="shared" si="0"/>
        <v>3.8003917326862925E-4</v>
      </c>
      <c r="K37" s="94">
        <f t="shared" si="1"/>
        <v>0.99961996082673132</v>
      </c>
      <c r="L37" s="94">
        <f t="shared" si="2"/>
        <v>0.99391966593946124</v>
      </c>
      <c r="M37" s="94">
        <f>SUM(L37:$L$112)/L37</f>
        <v>52.010741014054091</v>
      </c>
      <c r="N37" s="52">
        <v>30</v>
      </c>
      <c r="O37" s="51">
        <v>8431</v>
      </c>
      <c r="P37" s="51">
        <v>4337</v>
      </c>
      <c r="Q37" s="125">
        <f t="shared" si="4"/>
        <v>4094</v>
      </c>
      <c r="R37" s="120">
        <f t="shared" si="5"/>
        <v>5.9841552898529542E-2</v>
      </c>
      <c r="S37" s="15">
        <f t="shared" si="3"/>
        <v>5.9477696266205082E-2</v>
      </c>
      <c r="T37" s="20"/>
      <c r="U37" s="15">
        <f t="shared" si="6"/>
        <v>1.7843308879861524</v>
      </c>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row>
    <row r="38" spans="1:259" s="48" customFormat="1" ht="11.65" customHeight="1">
      <c r="A38" s="71">
        <v>31</v>
      </c>
      <c r="B38" s="73">
        <v>40</v>
      </c>
      <c r="C38" s="73">
        <v>69507</v>
      </c>
      <c r="D38" s="72">
        <v>3.9337770000000001E-4</v>
      </c>
      <c r="E38" s="73">
        <v>99351.006549856305</v>
      </c>
      <c r="F38" s="73">
        <v>39.082471510300003</v>
      </c>
      <c r="G38" s="73">
        <v>99331.465314101195</v>
      </c>
      <c r="H38" s="73">
        <v>5048307.7044277797</v>
      </c>
      <c r="I38" s="75">
        <v>50.812849106800002</v>
      </c>
      <c r="J38" s="94">
        <f t="shared" si="0"/>
        <v>5.754816061691628E-4</v>
      </c>
      <c r="K38" s="94">
        <f t="shared" si="1"/>
        <v>0.99942451839383084</v>
      </c>
      <c r="L38" s="94">
        <f t="shared" si="2"/>
        <v>0.99354193753132214</v>
      </c>
      <c r="M38" s="94">
        <f>SUM(L38:$L$112)/L38</f>
        <v>51.030134464167638</v>
      </c>
      <c r="N38" s="52">
        <v>31</v>
      </c>
      <c r="O38" s="51">
        <v>8675</v>
      </c>
      <c r="P38" s="51">
        <v>4432</v>
      </c>
      <c r="Q38" s="125">
        <f t="shared" si="4"/>
        <v>4243</v>
      </c>
      <c r="R38" s="120">
        <f t="shared" si="5"/>
        <v>6.1044211374393947E-2</v>
      </c>
      <c r="S38" s="15">
        <f t="shared" si="3"/>
        <v>6.0649984043986936E-2</v>
      </c>
      <c r="T38" s="20"/>
      <c r="U38" s="15">
        <f t="shared" si="6"/>
        <v>1.880149505363595</v>
      </c>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c r="IV38" s="20"/>
      <c r="IW38" s="20"/>
    </row>
    <row r="39" spans="1:259" s="48" customFormat="1" ht="11.65" customHeight="1">
      <c r="A39" s="71">
        <v>32</v>
      </c>
      <c r="B39" s="73">
        <v>16</v>
      </c>
      <c r="C39" s="73">
        <v>70173</v>
      </c>
      <c r="D39" s="72">
        <v>4.2475530000000002E-4</v>
      </c>
      <c r="E39" s="73">
        <v>99311.924078345997</v>
      </c>
      <c r="F39" s="73">
        <v>42.183266602899998</v>
      </c>
      <c r="G39" s="73">
        <v>99290.832445044594</v>
      </c>
      <c r="H39" s="73">
        <v>4948976.2391136801</v>
      </c>
      <c r="I39" s="75">
        <v>49.832648849000002</v>
      </c>
      <c r="J39" s="94">
        <f t="shared" si="0"/>
        <v>2.280079232753338E-4</v>
      </c>
      <c r="K39" s="94">
        <f t="shared" si="1"/>
        <v>0.99977199207672462</v>
      </c>
      <c r="L39" s="94">
        <f t="shared" si="2"/>
        <v>0.99297017242131524</v>
      </c>
      <c r="M39" s="94">
        <f>SUM(L39:$L$112)/L39</f>
        <v>50.058942464780401</v>
      </c>
      <c r="N39" s="52">
        <v>32</v>
      </c>
      <c r="O39" s="51">
        <v>7873</v>
      </c>
      <c r="P39" s="51">
        <v>4023</v>
      </c>
      <c r="Q39" s="125">
        <f t="shared" si="4"/>
        <v>3850</v>
      </c>
      <c r="R39" s="120">
        <f t="shared" si="5"/>
        <v>5.48644065381272E-2</v>
      </c>
      <c r="S39" s="15">
        <f t="shared" si="3"/>
        <v>5.4478719219957304E-2</v>
      </c>
      <c r="T39" s="20"/>
      <c r="U39" s="15">
        <f t="shared" si="6"/>
        <v>1.7433190150386337</v>
      </c>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c r="IA39" s="20"/>
      <c r="IB39" s="20"/>
      <c r="IC39" s="20"/>
      <c r="ID39" s="20"/>
      <c r="IE39" s="20"/>
      <c r="IF39" s="20"/>
      <c r="IG39" s="20"/>
      <c r="IH39" s="20"/>
      <c r="II39" s="20"/>
      <c r="IJ39" s="20"/>
      <c r="IK39" s="20"/>
      <c r="IL39" s="20"/>
      <c r="IM39" s="20"/>
      <c r="IN39" s="20"/>
      <c r="IO39" s="20"/>
      <c r="IP39" s="20"/>
      <c r="IQ39" s="20"/>
      <c r="IR39" s="20"/>
      <c r="IS39" s="20"/>
      <c r="IT39" s="20"/>
      <c r="IU39" s="20"/>
      <c r="IV39" s="20"/>
      <c r="IW39" s="20"/>
    </row>
    <row r="40" spans="1:259" s="48" customFormat="1" ht="11.65" customHeight="1">
      <c r="A40" s="71">
        <v>33</v>
      </c>
      <c r="B40" s="73">
        <v>30</v>
      </c>
      <c r="C40" s="73">
        <v>69947</v>
      </c>
      <c r="D40" s="72">
        <v>4.5843849999999998E-4</v>
      </c>
      <c r="E40" s="73">
        <v>99269.740811743206</v>
      </c>
      <c r="F40" s="73">
        <v>45.509072344499998</v>
      </c>
      <c r="G40" s="73">
        <v>99246.986275570904</v>
      </c>
      <c r="H40" s="73">
        <v>4849685.4066686397</v>
      </c>
      <c r="I40" s="75">
        <v>48.853612057500001</v>
      </c>
      <c r="J40" s="94">
        <f t="shared" si="0"/>
        <v>4.2889616423863783E-4</v>
      </c>
      <c r="K40" s="94">
        <f t="shared" si="1"/>
        <v>0.99957110383576131</v>
      </c>
      <c r="L40" s="94">
        <f t="shared" si="2"/>
        <v>0.99274376735442704</v>
      </c>
      <c r="M40" s="94">
        <f>SUM(L40:$L$112)/L40</f>
        <v>49.070130843408855</v>
      </c>
      <c r="N40" s="52">
        <v>33</v>
      </c>
      <c r="O40" s="51">
        <v>7133</v>
      </c>
      <c r="P40" s="51">
        <v>3602</v>
      </c>
      <c r="Q40" s="125">
        <f t="shared" si="4"/>
        <v>3531</v>
      </c>
      <c r="R40" s="120">
        <f t="shared" si="5"/>
        <v>5.0481078530887673E-2</v>
      </c>
      <c r="S40" s="15">
        <f t="shared" si="3"/>
        <v>5.0114776080868111E-2</v>
      </c>
      <c r="T40" s="20"/>
      <c r="U40" s="15">
        <f t="shared" si="6"/>
        <v>1.6537876106686475</v>
      </c>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row>
    <row r="41" spans="1:259" s="48" customFormat="1" ht="11.65" customHeight="1">
      <c r="A41" s="71">
        <v>34</v>
      </c>
      <c r="B41" s="73">
        <v>31</v>
      </c>
      <c r="C41" s="73">
        <v>71221</v>
      </c>
      <c r="D41" s="72">
        <v>4.9368929999999995E-4</v>
      </c>
      <c r="E41" s="73">
        <v>99224.231739398703</v>
      </c>
      <c r="F41" s="73">
        <v>48.9859417017</v>
      </c>
      <c r="G41" s="73">
        <v>99199.738768547802</v>
      </c>
      <c r="H41" s="73">
        <v>4750438.4203930702</v>
      </c>
      <c r="I41" s="75">
        <v>47.875789382500002</v>
      </c>
      <c r="J41" s="94">
        <f t="shared" si="0"/>
        <v>4.3526487974052596E-4</v>
      </c>
      <c r="K41" s="94">
        <f t="shared" si="1"/>
        <v>0.99956473512025945</v>
      </c>
      <c r="L41" s="94">
        <f t="shared" si="2"/>
        <v>0.99231798336053689</v>
      </c>
      <c r="M41" s="94">
        <f>SUM(L41:$L$112)/L41</f>
        <v>48.09075678452907</v>
      </c>
      <c r="N41" s="52">
        <v>34</v>
      </c>
      <c r="O41" s="51">
        <v>6435</v>
      </c>
      <c r="P41" s="51">
        <v>3297</v>
      </c>
      <c r="Q41" s="125">
        <f t="shared" si="4"/>
        <v>3138</v>
      </c>
      <c r="R41" s="120">
        <f t="shared" si="5"/>
        <v>4.4060038471799047E-2</v>
      </c>
      <c r="S41" s="15">
        <f t="shared" si="3"/>
        <v>4.3721568523123304E-2</v>
      </c>
      <c r="T41" s="20"/>
      <c r="U41" s="15">
        <f t="shared" si="6"/>
        <v>1.4865333297861922</v>
      </c>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c r="IA41" s="20"/>
      <c r="IB41" s="20"/>
      <c r="IC41" s="20"/>
      <c r="ID41" s="20"/>
      <c r="IE41" s="20"/>
      <c r="IF41" s="20"/>
      <c r="IG41" s="20"/>
      <c r="IH41" s="20"/>
      <c r="II41" s="20"/>
      <c r="IJ41" s="20"/>
      <c r="IK41" s="20"/>
      <c r="IL41" s="20"/>
      <c r="IM41" s="20"/>
      <c r="IN41" s="20"/>
      <c r="IO41" s="20"/>
      <c r="IP41" s="20"/>
      <c r="IQ41" s="20"/>
      <c r="IR41" s="20"/>
      <c r="IS41" s="20"/>
      <c r="IT41" s="20"/>
      <c r="IU41" s="20"/>
      <c r="IV41" s="20"/>
      <c r="IW41" s="20"/>
    </row>
    <row r="42" spans="1:259" s="48" customFormat="1" ht="11.65" customHeight="1">
      <c r="A42" s="71">
        <v>35</v>
      </c>
      <c r="B42" s="73">
        <v>51</v>
      </c>
      <c r="C42" s="73">
        <v>71913</v>
      </c>
      <c r="D42" s="72">
        <v>5.2990049999999999E-4</v>
      </c>
      <c r="E42" s="73">
        <v>99175.245797697004</v>
      </c>
      <c r="F42" s="73">
        <v>52.553016212800003</v>
      </c>
      <c r="G42" s="73">
        <v>99148.969289590605</v>
      </c>
      <c r="H42" s="73">
        <v>4651238.6816245196</v>
      </c>
      <c r="I42" s="75">
        <v>46.899189855400003</v>
      </c>
      <c r="J42" s="94">
        <f t="shared" si="0"/>
        <v>7.0919027157815694E-4</v>
      </c>
      <c r="K42" s="94">
        <f t="shared" si="1"/>
        <v>0.99929080972842188</v>
      </c>
      <c r="L42" s="94">
        <f t="shared" si="2"/>
        <v>0.99188606219284503</v>
      </c>
      <c r="M42" s="94">
        <f>SUM(L42:$L$112)/L42</f>
        <v>47.111262662606343</v>
      </c>
      <c r="N42" s="52">
        <v>35</v>
      </c>
      <c r="O42" s="51">
        <v>5673</v>
      </c>
      <c r="P42" s="51">
        <v>2946</v>
      </c>
      <c r="Q42" s="125">
        <f t="shared" si="4"/>
        <v>2727</v>
      </c>
      <c r="R42" s="120">
        <f t="shared" si="5"/>
        <v>3.7920820992032041E-2</v>
      </c>
      <c r="S42" s="15">
        <f t="shared" si="3"/>
        <v>3.7613133808906435E-2</v>
      </c>
      <c r="T42" s="20"/>
      <c r="U42" s="15">
        <f t="shared" si="6"/>
        <v>1.3164596833117252</v>
      </c>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c r="IA42" s="20"/>
      <c r="IB42" s="20"/>
      <c r="IC42" s="20"/>
      <c r="ID42" s="20"/>
      <c r="IE42" s="20"/>
      <c r="IF42" s="20"/>
      <c r="IG42" s="20"/>
      <c r="IH42" s="20"/>
      <c r="II42" s="20"/>
      <c r="IJ42" s="20"/>
      <c r="IK42" s="20"/>
      <c r="IL42" s="20"/>
      <c r="IM42" s="20"/>
      <c r="IN42" s="20"/>
      <c r="IO42" s="20"/>
      <c r="IP42" s="20"/>
      <c r="IQ42" s="20"/>
      <c r="IR42" s="20"/>
      <c r="IS42" s="20"/>
      <c r="IT42" s="20"/>
      <c r="IU42" s="20"/>
      <c r="IV42" s="20"/>
      <c r="IW42" s="20"/>
    </row>
    <row r="43" spans="1:259" s="48" customFormat="1" ht="11.65" customHeight="1">
      <c r="A43" s="71">
        <v>36</v>
      </c>
      <c r="B43" s="73">
        <v>52</v>
      </c>
      <c r="C43" s="73">
        <v>71919</v>
      </c>
      <c r="D43" s="72">
        <v>5.6806339999999997E-4</v>
      </c>
      <c r="E43" s="73">
        <v>99122.692781484206</v>
      </c>
      <c r="F43" s="73">
        <v>56.307971931700003</v>
      </c>
      <c r="G43" s="73">
        <v>99094.538795518398</v>
      </c>
      <c r="H43" s="73">
        <v>4552089.71233493</v>
      </c>
      <c r="I43" s="75">
        <v>45.923789846699997</v>
      </c>
      <c r="J43" s="94">
        <f t="shared" si="0"/>
        <v>7.2303563731420067E-4</v>
      </c>
      <c r="K43" s="94">
        <f t="shared" si="1"/>
        <v>0.99927696436268576</v>
      </c>
      <c r="L43" s="94">
        <f t="shared" si="2"/>
        <v>0.99118262624702391</v>
      </c>
      <c r="M43" s="94">
        <f>SUM(L43:$L$112)/L43</f>
        <v>46.14398752965419</v>
      </c>
      <c r="N43" s="52">
        <v>36</v>
      </c>
      <c r="O43" s="51">
        <v>4700</v>
      </c>
      <c r="P43" s="51">
        <v>2436</v>
      </c>
      <c r="Q43" s="125">
        <f t="shared" si="4"/>
        <v>2264</v>
      </c>
      <c r="R43" s="120">
        <f t="shared" si="5"/>
        <v>3.1479859286141353E-2</v>
      </c>
      <c r="S43" s="15">
        <f t="shared" si="3"/>
        <v>3.1202289601124349E-2</v>
      </c>
      <c r="T43" s="20"/>
      <c r="U43" s="15">
        <f t="shared" si="6"/>
        <v>1.1232824256404765</v>
      </c>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c r="IA43" s="20"/>
      <c r="IB43" s="20"/>
      <c r="IC43" s="20"/>
      <c r="ID43" s="20"/>
      <c r="IE43" s="20"/>
      <c r="IF43" s="20"/>
      <c r="IG43" s="20"/>
      <c r="IH43" s="20"/>
      <c r="II43" s="20"/>
      <c r="IJ43" s="20"/>
      <c r="IK43" s="20"/>
      <c r="IL43" s="20"/>
      <c r="IM43" s="20"/>
      <c r="IN43" s="20"/>
      <c r="IO43" s="20"/>
      <c r="IP43" s="20"/>
      <c r="IQ43" s="20"/>
      <c r="IR43" s="20"/>
      <c r="IS43" s="20"/>
      <c r="IT43" s="20"/>
      <c r="IU43" s="20"/>
      <c r="IV43" s="20"/>
      <c r="IW43" s="20"/>
    </row>
    <row r="44" spans="1:259" s="48" customFormat="1" ht="11.65" customHeight="1">
      <c r="A44" s="71">
        <v>37</v>
      </c>
      <c r="B44" s="73">
        <v>30</v>
      </c>
      <c r="C44" s="73">
        <v>72848</v>
      </c>
      <c r="D44" s="72">
        <v>6.0997359999999997E-4</v>
      </c>
      <c r="E44" s="73">
        <v>99066.384809552503</v>
      </c>
      <c r="F44" s="73">
        <v>60.4278777858</v>
      </c>
      <c r="G44" s="73">
        <v>99036.170870659596</v>
      </c>
      <c r="H44" s="73">
        <v>4452995.1735394103</v>
      </c>
      <c r="I44" s="75">
        <v>44.949608104699998</v>
      </c>
      <c r="J44" s="94">
        <f t="shared" si="0"/>
        <v>4.1181638480122996E-4</v>
      </c>
      <c r="K44" s="94">
        <f t="shared" si="1"/>
        <v>0.99958818361519874</v>
      </c>
      <c r="L44" s="94">
        <f t="shared" si="2"/>
        <v>0.99046596588516056</v>
      </c>
      <c r="M44" s="94">
        <f>SUM(L44:$L$112)/L44</f>
        <v>45.176651858922732</v>
      </c>
      <c r="N44" s="52">
        <v>37</v>
      </c>
      <c r="O44" s="51">
        <v>3773</v>
      </c>
      <c r="P44" s="51">
        <v>1911</v>
      </c>
      <c r="Q44" s="125">
        <f t="shared" si="4"/>
        <v>1862</v>
      </c>
      <c r="R44" s="120">
        <f t="shared" si="5"/>
        <v>2.5560070283329673E-2</v>
      </c>
      <c r="S44" s="15">
        <f t="shared" si="3"/>
        <v>2.5316379701270715E-2</v>
      </c>
      <c r="T44" s="20"/>
      <c r="U44" s="15">
        <f t="shared" si="6"/>
        <v>0.93670604894701648</v>
      </c>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c r="IA44" s="20"/>
      <c r="IB44" s="20"/>
      <c r="IC44" s="20"/>
      <c r="ID44" s="20"/>
      <c r="IE44" s="20"/>
      <c r="IF44" s="20"/>
      <c r="IG44" s="20"/>
      <c r="IH44" s="20"/>
      <c r="II44" s="20"/>
      <c r="IJ44" s="20"/>
      <c r="IK44" s="20"/>
      <c r="IL44" s="20"/>
      <c r="IM44" s="20"/>
      <c r="IN44" s="20"/>
      <c r="IO44" s="20"/>
      <c r="IP44" s="20"/>
      <c r="IQ44" s="20"/>
      <c r="IR44" s="20"/>
      <c r="IS44" s="20"/>
      <c r="IT44" s="20"/>
      <c r="IU44" s="20"/>
      <c r="IV44" s="20"/>
      <c r="IW44" s="20"/>
    </row>
    <row r="45" spans="1:259" s="48" customFormat="1" ht="11.65" customHeight="1">
      <c r="A45" s="71">
        <v>38</v>
      </c>
      <c r="B45" s="73">
        <v>41</v>
      </c>
      <c r="C45" s="73">
        <v>73739</v>
      </c>
      <c r="D45" s="72">
        <v>6.5745460000000001E-4</v>
      </c>
      <c r="E45" s="73">
        <v>99005.956931766807</v>
      </c>
      <c r="F45" s="73">
        <v>65.091926591900005</v>
      </c>
      <c r="G45" s="73">
        <v>98973.410968470795</v>
      </c>
      <c r="H45" s="73">
        <v>4353959.0026687495</v>
      </c>
      <c r="I45" s="75">
        <v>43.976737739800001</v>
      </c>
      <c r="J45" s="94">
        <f t="shared" si="0"/>
        <v>5.5601513446073311E-4</v>
      </c>
      <c r="K45" s="94">
        <f t="shared" si="1"/>
        <v>0.99944398486553931</v>
      </c>
      <c r="L45" s="94">
        <f t="shared" si="2"/>
        <v>0.99005807577182103</v>
      </c>
      <c r="M45" s="94">
        <f>SUM(L45:$L$112)/L45</f>
        <v>44.194852023109718</v>
      </c>
      <c r="N45" s="52">
        <v>38</v>
      </c>
      <c r="O45" s="51">
        <v>2955</v>
      </c>
      <c r="P45" s="51">
        <v>1542</v>
      </c>
      <c r="Q45" s="125">
        <f t="shared" si="4"/>
        <v>1413</v>
      </c>
      <c r="R45" s="120">
        <f t="shared" si="5"/>
        <v>1.9162180121780874E-2</v>
      </c>
      <c r="S45" s="15">
        <f t="shared" si="3"/>
        <v>1.8971671178963413E-2</v>
      </c>
      <c r="T45" s="20"/>
      <c r="U45" s="15">
        <f t="shared" si="6"/>
        <v>0.72092350480060963</v>
      </c>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c r="IA45" s="20"/>
      <c r="IB45" s="20"/>
      <c r="IC45" s="20"/>
      <c r="ID45" s="20"/>
      <c r="IE45" s="20"/>
      <c r="IF45" s="20"/>
      <c r="IG45" s="20"/>
      <c r="IH45" s="20"/>
      <c r="II45" s="20"/>
      <c r="IJ45" s="20"/>
      <c r="IK45" s="20"/>
      <c r="IL45" s="20"/>
      <c r="IM45" s="20"/>
      <c r="IN45" s="20"/>
      <c r="IO45" s="20"/>
      <c r="IP45" s="20"/>
      <c r="IQ45" s="20"/>
      <c r="IR45" s="20"/>
      <c r="IS45" s="20"/>
      <c r="IT45" s="20"/>
      <c r="IU45" s="20"/>
      <c r="IV45" s="20"/>
      <c r="IW45" s="20"/>
    </row>
    <row r="46" spans="1:259" s="48" customFormat="1" ht="12.75">
      <c r="A46" s="71">
        <v>39</v>
      </c>
      <c r="B46" s="73">
        <v>60</v>
      </c>
      <c r="C46" s="73">
        <v>75651</v>
      </c>
      <c r="D46" s="72">
        <v>7.1144019999999999E-4</v>
      </c>
      <c r="E46" s="73">
        <v>98940.865005174899</v>
      </c>
      <c r="F46" s="73">
        <v>70.390510534000001</v>
      </c>
      <c r="G46" s="73">
        <v>98905.669749907902</v>
      </c>
      <c r="H46" s="73">
        <v>4254985.5917002801</v>
      </c>
      <c r="I46" s="75">
        <v>43.005340528200001</v>
      </c>
      <c r="J46" s="94">
        <f t="shared" si="0"/>
        <v>7.931157552444779E-4</v>
      </c>
      <c r="K46" s="94">
        <f t="shared" si="1"/>
        <v>0.99920688424475557</v>
      </c>
      <c r="L46" s="94">
        <f t="shared" si="2"/>
        <v>0.98950758849769682</v>
      </c>
      <c r="M46" s="94">
        <f>SUM(L46:$L$112)/L46</f>
        <v>43.218882375805144</v>
      </c>
      <c r="N46" s="52">
        <v>39</v>
      </c>
      <c r="O46" s="51">
        <v>2409</v>
      </c>
      <c r="P46" s="51">
        <v>1214</v>
      </c>
      <c r="Q46" s="125">
        <f t="shared" si="4"/>
        <v>1195</v>
      </c>
      <c r="R46" s="120">
        <f t="shared" si="5"/>
        <v>1.5796222125285853E-2</v>
      </c>
      <c r="S46" s="15">
        <f t="shared" si="3"/>
        <v>1.5630481662565567E-2</v>
      </c>
      <c r="T46" s="20"/>
      <c r="U46" s="15">
        <f t="shared" si="6"/>
        <v>0.60958878484005707</v>
      </c>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c r="IV46" s="20"/>
      <c r="IW46" s="20"/>
    </row>
    <row r="47" spans="1:259" s="48" customFormat="1" ht="12.75">
      <c r="A47" s="71">
        <v>40</v>
      </c>
      <c r="B47" s="73">
        <v>61</v>
      </c>
      <c r="C47" s="73">
        <v>81540</v>
      </c>
      <c r="D47" s="72">
        <v>7.7280019999999999E-4</v>
      </c>
      <c r="E47" s="73">
        <v>98870.474494640905</v>
      </c>
      <c r="F47" s="73">
        <v>76.407125668899994</v>
      </c>
      <c r="G47" s="73">
        <v>98832.270931806401</v>
      </c>
      <c r="H47" s="73">
        <v>4156079.9219503701</v>
      </c>
      <c r="I47" s="75">
        <v>42.035602066199999</v>
      </c>
      <c r="J47" s="94">
        <f t="shared" si="0"/>
        <v>7.4809909246995336E-4</v>
      </c>
      <c r="K47" s="94">
        <f t="shared" si="1"/>
        <v>0.99925190090753002</v>
      </c>
      <c r="L47" s="94">
        <f t="shared" si="2"/>
        <v>0.98872279443932543</v>
      </c>
      <c r="M47" s="94">
        <f>SUM(L47:$L$112)/L47</f>
        <v>42.252393414719151</v>
      </c>
      <c r="N47" s="52">
        <v>40</v>
      </c>
      <c r="O47" s="51">
        <v>1674</v>
      </c>
      <c r="P47" s="51">
        <v>847</v>
      </c>
      <c r="Q47" s="125">
        <f t="shared" si="4"/>
        <v>827</v>
      </c>
      <c r="R47" s="120">
        <f t="shared" si="5"/>
        <v>1.0142261466764778E-2</v>
      </c>
      <c r="S47" s="15">
        <f t="shared" si="3"/>
        <v>1.0027885099353963E-2</v>
      </c>
      <c r="T47" s="20"/>
      <c r="U47" s="15">
        <f t="shared" si="6"/>
        <v>0.40111540397415851</v>
      </c>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c r="IV47" s="20"/>
      <c r="IW47" s="20"/>
      <c r="IX47" s="20"/>
      <c r="IY47" s="20"/>
    </row>
    <row r="48" spans="1:259" s="48" customFormat="1" ht="12.75">
      <c r="A48" s="71">
        <v>41</v>
      </c>
      <c r="B48" s="73">
        <v>78</v>
      </c>
      <c r="C48" s="73">
        <v>86995</v>
      </c>
      <c r="D48" s="72">
        <v>8.4263139999999996E-4</v>
      </c>
      <c r="E48" s="73">
        <v>98794.067368971999</v>
      </c>
      <c r="F48" s="73">
        <v>83.246981516299996</v>
      </c>
      <c r="G48" s="73">
        <v>98752.443878213802</v>
      </c>
      <c r="H48" s="73">
        <v>4057247.6510185702</v>
      </c>
      <c r="I48" s="75">
        <v>41.0677256142</v>
      </c>
      <c r="J48" s="94">
        <f t="shared" si="0"/>
        <v>8.9660325306052072E-4</v>
      </c>
      <c r="K48" s="94">
        <f t="shared" si="1"/>
        <v>0.99910339674693949</v>
      </c>
      <c r="L48" s="94">
        <f t="shared" si="2"/>
        <v>0.98798313181410102</v>
      </c>
      <c r="M48" s="94">
        <f>SUM(L48:$L$112)/L48</f>
        <v>41.28327739707408</v>
      </c>
      <c r="N48" s="52">
        <v>41</v>
      </c>
      <c r="O48" s="51">
        <v>1210</v>
      </c>
      <c r="P48" s="51">
        <v>613</v>
      </c>
      <c r="Q48" s="125">
        <f t="shared" si="4"/>
        <v>597</v>
      </c>
      <c r="R48" s="120">
        <f t="shared" si="5"/>
        <v>6.8624633599632164E-3</v>
      </c>
      <c r="S48" s="15">
        <f t="shared" si="3"/>
        <v>6.7799980423359774E-3</v>
      </c>
      <c r="T48" s="20"/>
      <c r="U48" s="15">
        <f t="shared" si="6"/>
        <v>0.27797991973577507</v>
      </c>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c r="IA48" s="20"/>
      <c r="IB48" s="20"/>
      <c r="IC48" s="20"/>
      <c r="ID48" s="20"/>
      <c r="IE48" s="20"/>
      <c r="IF48" s="20"/>
      <c r="IG48" s="20"/>
      <c r="IH48" s="20"/>
      <c r="II48" s="20"/>
      <c r="IJ48" s="20"/>
      <c r="IK48" s="20"/>
      <c r="IL48" s="20"/>
      <c r="IM48" s="20"/>
      <c r="IN48" s="20"/>
      <c r="IO48" s="20"/>
      <c r="IP48" s="20"/>
      <c r="IQ48" s="20"/>
      <c r="IR48" s="20"/>
      <c r="IS48" s="20"/>
      <c r="IT48" s="20"/>
      <c r="IU48" s="20"/>
      <c r="IV48" s="20"/>
      <c r="IW48" s="20"/>
      <c r="IX48" s="20"/>
      <c r="IY48" s="20"/>
    </row>
    <row r="49" spans="1:259" s="48" customFormat="1" ht="12.75">
      <c r="A49" s="71">
        <v>42</v>
      </c>
      <c r="B49" s="73">
        <v>84</v>
      </c>
      <c r="C49" s="73">
        <v>89015</v>
      </c>
      <c r="D49" s="72">
        <v>9.2239169999999997E-4</v>
      </c>
      <c r="E49" s="73">
        <v>98710.820387455606</v>
      </c>
      <c r="F49" s="73">
        <v>91.050044639199996</v>
      </c>
      <c r="G49" s="73">
        <v>98665.295365136102</v>
      </c>
      <c r="H49" s="73">
        <v>3958495.2071403498</v>
      </c>
      <c r="I49" s="75">
        <v>40.1019380814</v>
      </c>
      <c r="J49" s="94">
        <f t="shared" si="0"/>
        <v>9.4366118069988208E-4</v>
      </c>
      <c r="K49" s="94">
        <f t="shared" si="1"/>
        <v>0.99905633881930012</v>
      </c>
      <c r="L49" s="94">
        <f t="shared" si="2"/>
        <v>0.98709730292414755</v>
      </c>
      <c r="M49" s="94">
        <f>SUM(L49:$L$112)/L49</f>
        <v>40.319427927315253</v>
      </c>
      <c r="N49" s="52">
        <v>42</v>
      </c>
      <c r="O49" s="51">
        <v>808</v>
      </c>
      <c r="P49" s="51">
        <v>404</v>
      </c>
      <c r="Q49" s="125">
        <f t="shared" si="4"/>
        <v>404</v>
      </c>
      <c r="R49" s="120">
        <f t="shared" si="5"/>
        <v>4.538560916699433E-3</v>
      </c>
      <c r="S49" s="15">
        <f t="shared" si="3"/>
        <v>4.4800012400309569E-3</v>
      </c>
      <c r="T49" s="20"/>
      <c r="U49" s="15">
        <f t="shared" si="6"/>
        <v>0.18816005208130018</v>
      </c>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c r="IA49" s="20"/>
      <c r="IB49" s="20"/>
      <c r="IC49" s="20"/>
      <c r="ID49" s="20"/>
      <c r="IE49" s="20"/>
      <c r="IF49" s="20"/>
      <c r="IG49" s="20"/>
      <c r="IH49" s="20"/>
      <c r="II49" s="20"/>
      <c r="IJ49" s="20"/>
      <c r="IK49" s="20"/>
      <c r="IL49" s="20"/>
      <c r="IM49" s="20"/>
      <c r="IN49" s="20"/>
      <c r="IO49" s="20"/>
      <c r="IP49" s="20"/>
      <c r="IQ49" s="20"/>
      <c r="IR49" s="20"/>
      <c r="IS49" s="20"/>
      <c r="IT49" s="20"/>
      <c r="IU49" s="20"/>
      <c r="IV49" s="20"/>
      <c r="IW49" s="20"/>
      <c r="IX49" s="20"/>
      <c r="IY49" s="20"/>
    </row>
    <row r="50" spans="1:259" s="48" customFormat="1" ht="12.75">
      <c r="A50" s="71">
        <v>43</v>
      </c>
      <c r="B50" s="73">
        <v>94</v>
      </c>
      <c r="C50" s="73">
        <v>90644</v>
      </c>
      <c r="D50" s="72">
        <v>1.0138628E-3</v>
      </c>
      <c r="E50" s="73">
        <v>98619.770342816497</v>
      </c>
      <c r="F50" s="73">
        <v>99.986913004200005</v>
      </c>
      <c r="G50" s="73">
        <v>98569.776886314401</v>
      </c>
      <c r="H50" s="73">
        <v>3859829.9117752202</v>
      </c>
      <c r="I50" s="75">
        <v>39.138500306399997</v>
      </c>
      <c r="J50" s="94">
        <f t="shared" si="0"/>
        <v>1.0370239618728212E-3</v>
      </c>
      <c r="K50" s="94">
        <f t="shared" si="1"/>
        <v>0.99896297603812723</v>
      </c>
      <c r="L50" s="94">
        <f t="shared" si="2"/>
        <v>0.98616581751780452</v>
      </c>
      <c r="M50" s="94">
        <f>SUM(L50:$L$112)/L50</f>
        <v>39.356567191979927</v>
      </c>
      <c r="N50" s="52">
        <v>43</v>
      </c>
      <c r="O50" s="51">
        <v>498</v>
      </c>
      <c r="P50" s="51">
        <v>240</v>
      </c>
      <c r="Q50" s="125">
        <f t="shared" si="4"/>
        <v>258</v>
      </c>
      <c r="R50" s="120">
        <f t="shared" si="5"/>
        <v>2.8462998102466793E-3</v>
      </c>
      <c r="S50" s="15">
        <f t="shared" si="3"/>
        <v>2.8069235792726882E-3</v>
      </c>
      <c r="T50" s="20"/>
      <c r="U50" s="15">
        <f t="shared" si="6"/>
        <v>0.12069771390872559</v>
      </c>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c r="IA50" s="20"/>
      <c r="IB50" s="20"/>
      <c r="IC50" s="20"/>
      <c r="ID50" s="20"/>
      <c r="IE50" s="20"/>
      <c r="IF50" s="20"/>
      <c r="IG50" s="20"/>
      <c r="IH50" s="20"/>
      <c r="II50" s="20"/>
      <c r="IJ50" s="20"/>
      <c r="IK50" s="20"/>
      <c r="IL50" s="20"/>
      <c r="IM50" s="20"/>
      <c r="IN50" s="20"/>
      <c r="IO50" s="20"/>
      <c r="IP50" s="20"/>
      <c r="IQ50" s="20"/>
      <c r="IR50" s="20"/>
      <c r="IS50" s="20"/>
      <c r="IT50" s="20"/>
      <c r="IU50" s="20"/>
      <c r="IV50" s="20"/>
      <c r="IW50" s="20"/>
      <c r="IX50" s="20"/>
      <c r="IY50" s="20"/>
    </row>
    <row r="51" spans="1:259" s="48" customFormat="1" ht="12.75">
      <c r="A51" s="71">
        <v>44</v>
      </c>
      <c r="B51" s="73">
        <v>98</v>
      </c>
      <c r="C51" s="73">
        <v>92662</v>
      </c>
      <c r="D51" s="72">
        <v>1.1195689999999999E-3</v>
      </c>
      <c r="E51" s="73">
        <v>98519.783429812305</v>
      </c>
      <c r="F51" s="73">
        <v>110.29969565739999</v>
      </c>
      <c r="G51" s="73">
        <v>98464.633581983595</v>
      </c>
      <c r="H51" s="73">
        <v>3761260.1348889</v>
      </c>
      <c r="I51" s="75">
        <v>38.177714200600001</v>
      </c>
      <c r="J51" s="94">
        <f t="shared" si="0"/>
        <v>1.0576072176296648E-3</v>
      </c>
      <c r="K51" s="94">
        <f t="shared" si="1"/>
        <v>0.99894239278237029</v>
      </c>
      <c r="L51" s="94">
        <f t="shared" si="2"/>
        <v>0.98514313993465874</v>
      </c>
      <c r="M51" s="94">
        <f>SUM(L51:$L$112)/L51</f>
        <v>38.396385163443718</v>
      </c>
      <c r="N51" s="52">
        <v>44</v>
      </c>
      <c r="O51" s="51">
        <v>286</v>
      </c>
      <c r="P51" s="51">
        <v>157</v>
      </c>
      <c r="Q51" s="125">
        <f t="shared" si="4"/>
        <v>129</v>
      </c>
      <c r="R51" s="120">
        <f t="shared" si="5"/>
        <v>1.3921564395329262E-3</v>
      </c>
      <c r="S51" s="15">
        <f t="shared" si="3"/>
        <v>1.3714733661217217E-3</v>
      </c>
      <c r="T51" s="20"/>
      <c r="U51" s="15">
        <f t="shared" si="6"/>
        <v>6.0344828109355757E-2</v>
      </c>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c r="IA51" s="20"/>
      <c r="IB51" s="20"/>
      <c r="IC51" s="20"/>
      <c r="ID51" s="20"/>
      <c r="IE51" s="20"/>
      <c r="IF51" s="20"/>
      <c r="IG51" s="20"/>
      <c r="IH51" s="20"/>
      <c r="II51" s="20"/>
      <c r="IJ51" s="20"/>
      <c r="IK51" s="20"/>
      <c r="IL51" s="20"/>
      <c r="IM51" s="20"/>
      <c r="IN51" s="20"/>
      <c r="IO51" s="20"/>
      <c r="IP51" s="20"/>
      <c r="IQ51" s="20"/>
      <c r="IR51" s="20"/>
      <c r="IS51" s="20"/>
      <c r="IT51" s="20"/>
      <c r="IU51" s="20"/>
      <c r="IV51" s="20"/>
      <c r="IW51" s="20"/>
      <c r="IX51" s="20"/>
      <c r="IY51" s="20"/>
    </row>
    <row r="52" spans="1:259" s="48" customFormat="1" ht="12.75">
      <c r="A52" s="71">
        <v>45</v>
      </c>
      <c r="B52" s="73">
        <v>112</v>
      </c>
      <c r="C52" s="73">
        <v>93766</v>
      </c>
      <c r="D52" s="72">
        <v>1.2431246E-3</v>
      </c>
      <c r="E52" s="73">
        <v>98409.483734154899</v>
      </c>
      <c r="F52" s="73">
        <v>122.3352495492</v>
      </c>
      <c r="G52" s="73">
        <v>98348.316109380306</v>
      </c>
      <c r="H52" s="73">
        <v>3662795.5013069198</v>
      </c>
      <c r="I52" s="75">
        <v>37.219944280999997</v>
      </c>
      <c r="J52" s="94">
        <f t="shared" si="0"/>
        <v>1.1944628116801399E-3</v>
      </c>
      <c r="K52" s="94">
        <f t="shared" si="1"/>
        <v>0.99880553718831988</v>
      </c>
      <c r="L52" s="94">
        <f t="shared" si="2"/>
        <v>0.98410124543946542</v>
      </c>
      <c r="M52" s="94">
        <f>SUM(L52:$L$112)/L52</f>
        <v>37.435977723683315</v>
      </c>
      <c r="N52" s="52">
        <v>45</v>
      </c>
      <c r="O52" s="51">
        <v>140</v>
      </c>
      <c r="P52" s="51">
        <v>67</v>
      </c>
      <c r="Q52" s="125">
        <f t="shared" si="4"/>
        <v>73</v>
      </c>
      <c r="R52" s="120">
        <f t="shared" si="5"/>
        <v>7.785337968986626E-4</v>
      </c>
      <c r="S52" s="15">
        <f t="shared" si="3"/>
        <v>7.6615607914468965E-4</v>
      </c>
      <c r="T52" s="20"/>
      <c r="U52" s="15">
        <f t="shared" si="6"/>
        <v>3.4477023561511035E-2</v>
      </c>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c r="IV52" s="20"/>
      <c r="IW52" s="20"/>
      <c r="IX52" s="20"/>
      <c r="IY52" s="20"/>
    </row>
    <row r="53" spans="1:259" ht="12.75">
      <c r="A53" s="71">
        <v>46</v>
      </c>
      <c r="B53" s="73">
        <v>128</v>
      </c>
      <c r="C53" s="73">
        <v>90732</v>
      </c>
      <c r="D53" s="72">
        <v>1.3889307E-3</v>
      </c>
      <c r="E53" s="73">
        <v>98287.148484605699</v>
      </c>
      <c r="F53" s="73">
        <v>136.51403350530001</v>
      </c>
      <c r="G53" s="73">
        <v>98218.8914678531</v>
      </c>
      <c r="H53" s="73">
        <v>3564447.1851975401</v>
      </c>
      <c r="I53" s="75">
        <v>36.265648562999999</v>
      </c>
      <c r="J53" s="94">
        <f t="shared" si="0"/>
        <v>1.4107481373715999E-3</v>
      </c>
      <c r="K53" s="94">
        <f t="shared" si="1"/>
        <v>0.99858925186262837</v>
      </c>
      <c r="L53" s="94">
        <f t="shared" si="2"/>
        <v>0.98292577309885987</v>
      </c>
      <c r="M53" s="94">
        <f>SUM(L53:$L$112)/L53</f>
        <v>36.479551190967712</v>
      </c>
      <c r="N53" s="52">
        <v>46</v>
      </c>
      <c r="O53" s="51">
        <v>82</v>
      </c>
      <c r="P53" s="51">
        <v>43</v>
      </c>
      <c r="Q53" s="125">
        <f t="shared" si="4"/>
        <v>39</v>
      </c>
      <c r="R53" s="120">
        <f t="shared" si="5"/>
        <v>4.2983732310540931E-4</v>
      </c>
      <c r="S53" s="15">
        <f t="shared" si="3"/>
        <v>4.2249818312012886E-4</v>
      </c>
      <c r="U53" s="15">
        <f t="shared" si="6"/>
        <v>1.9434916423525926E-2</v>
      </c>
    </row>
    <row r="54" spans="1:259" ht="12.75">
      <c r="A54" s="71">
        <v>47</v>
      </c>
      <c r="B54" s="73">
        <v>130</v>
      </c>
      <c r="C54" s="73">
        <v>83540</v>
      </c>
      <c r="D54" s="72">
        <v>1.5583432000000001E-3</v>
      </c>
      <c r="E54" s="73">
        <v>98150.634451100399</v>
      </c>
      <c r="F54" s="73">
        <v>152.952376243</v>
      </c>
      <c r="G54" s="73">
        <v>98074.158262978905</v>
      </c>
      <c r="H54" s="73">
        <v>3466228.2937296899</v>
      </c>
      <c r="I54" s="75">
        <v>35.315393661100003</v>
      </c>
      <c r="J54" s="94">
        <f t="shared" si="0"/>
        <v>1.5561407708881974E-3</v>
      </c>
      <c r="K54" s="94">
        <f t="shared" si="1"/>
        <v>0.99844385922911183</v>
      </c>
      <c r="L54" s="94">
        <f t="shared" si="2"/>
        <v>0.98153911239528613</v>
      </c>
      <c r="M54" s="94">
        <f>SUM(L54:$L$112)/L54</f>
        <v>35.529674613249774</v>
      </c>
      <c r="N54" s="52">
        <v>47</v>
      </c>
      <c r="O54" s="51">
        <v>41</v>
      </c>
      <c r="P54" s="51">
        <v>22</v>
      </c>
      <c r="Q54" s="125">
        <f t="shared" si="4"/>
        <v>19</v>
      </c>
      <c r="R54" s="120">
        <f t="shared" si="5"/>
        <v>2.2743595882212113E-4</v>
      </c>
      <c r="S54" s="15">
        <f t="shared" si="3"/>
        <v>2.2323728914903562E-4</v>
      </c>
      <c r="U54" s="15">
        <f t="shared" si="6"/>
        <v>1.0492152590004675E-2</v>
      </c>
    </row>
    <row r="55" spans="1:259" ht="12.75">
      <c r="A55" s="71">
        <v>48</v>
      </c>
      <c r="B55" s="73">
        <v>124</v>
      </c>
      <c r="C55" s="73">
        <v>77371</v>
      </c>
      <c r="D55" s="72">
        <v>1.7485498999999999E-3</v>
      </c>
      <c r="E55" s="73">
        <v>97997.682074857395</v>
      </c>
      <c r="F55" s="73">
        <v>171.35383770070001</v>
      </c>
      <c r="G55" s="73">
        <v>97912.005156007101</v>
      </c>
      <c r="H55" s="73">
        <v>3368154.1354667102</v>
      </c>
      <c r="I55" s="75">
        <v>34.369732672799998</v>
      </c>
      <c r="J55" s="94">
        <f t="shared" si="0"/>
        <v>1.6026676661798347E-3</v>
      </c>
      <c r="K55" s="94">
        <f t="shared" si="1"/>
        <v>0.99839733233382022</v>
      </c>
      <c r="L55" s="94">
        <f t="shared" si="2"/>
        <v>0.98001169936426646</v>
      </c>
      <c r="M55" s="94">
        <f>SUM(L55:$L$112)/L55</f>
        <v>34.583491394207968</v>
      </c>
      <c r="N55" s="19">
        <v>48</v>
      </c>
      <c r="O55" s="51">
        <v>23</v>
      </c>
      <c r="P55" s="51">
        <v>14</v>
      </c>
      <c r="Q55" s="125">
        <f t="shared" si="4"/>
        <v>9</v>
      </c>
      <c r="R55" s="120">
        <f t="shared" si="5"/>
        <v>1.1632265319047189E-4</v>
      </c>
      <c r="S55" s="15">
        <f t="shared" si="3"/>
        <v>1.1399756102775457E-4</v>
      </c>
      <c r="U55" s="15">
        <f t="shared" si="6"/>
        <v>5.4718829293322196E-3</v>
      </c>
    </row>
    <row r="56" spans="1:259" ht="12.75">
      <c r="A56" s="71">
        <v>49</v>
      </c>
      <c r="B56" s="73">
        <v>160</v>
      </c>
      <c r="C56" s="73">
        <v>73617</v>
      </c>
      <c r="D56" s="72">
        <v>1.9545279E-3</v>
      </c>
      <c r="E56" s="73">
        <v>97826.328237156806</v>
      </c>
      <c r="F56" s="73">
        <v>191.20428828940001</v>
      </c>
      <c r="G56" s="73">
        <v>97730.726093012097</v>
      </c>
      <c r="H56" s="73">
        <v>3270242.1303106998</v>
      </c>
      <c r="I56" s="75">
        <v>33.429059326299999</v>
      </c>
      <c r="J56" s="94">
        <f t="shared" si="0"/>
        <v>2.173411032777755E-3</v>
      </c>
      <c r="K56" s="94">
        <f t="shared" si="1"/>
        <v>0.99782658896722221</v>
      </c>
      <c r="L56" s="94">
        <f t="shared" si="2"/>
        <v>0.97844106630121741</v>
      </c>
      <c r="M56" s="94">
        <f>SUM(L56:$L$112)/L56</f>
        <v>33.637400969115482</v>
      </c>
      <c r="N56" s="19">
        <v>49</v>
      </c>
      <c r="O56" s="51">
        <v>15</v>
      </c>
      <c r="P56" s="51">
        <v>7</v>
      </c>
      <c r="Q56" s="125">
        <f t="shared" si="4"/>
        <v>8</v>
      </c>
      <c r="R56" s="120">
        <f t="shared" si="5"/>
        <v>1.0867055163888776E-4</v>
      </c>
      <c r="S56" s="15">
        <f t="shared" si="3"/>
        <v>1.0632773042109485E-4</v>
      </c>
      <c r="U56" s="15">
        <f t="shared" si="6"/>
        <v>5.210058790633648E-3</v>
      </c>
    </row>
    <row r="57" spans="1:259" ht="12.75">
      <c r="A57" s="71">
        <v>50</v>
      </c>
      <c r="B57" s="73">
        <v>154</v>
      </c>
      <c r="C57" s="73">
        <v>70553</v>
      </c>
      <c r="D57" s="72">
        <v>2.1731165999999999E-3</v>
      </c>
      <c r="E57" s="73">
        <v>97635.123948867404</v>
      </c>
      <c r="F57" s="73">
        <v>212.17250840599999</v>
      </c>
      <c r="G57" s="73">
        <v>97529.037694664396</v>
      </c>
      <c r="H57" s="73">
        <v>3172511.4042176902</v>
      </c>
      <c r="I57" s="75">
        <v>32.493546132799999</v>
      </c>
      <c r="J57" s="94">
        <f t="shared" si="0"/>
        <v>2.182756225816053E-3</v>
      </c>
      <c r="K57" s="94">
        <f t="shared" si="1"/>
        <v>0.9978172437741839</v>
      </c>
      <c r="L57" s="94">
        <f t="shared" si="2"/>
        <v>0.97631451169279548</v>
      </c>
      <c r="M57" s="94">
        <f>SUM(L57:$L$112)/L57</f>
        <v>32.708489962064533</v>
      </c>
      <c r="N57" s="19">
        <v>50</v>
      </c>
      <c r="O57" s="51">
        <v>4</v>
      </c>
      <c r="P57" s="51">
        <v>2</v>
      </c>
      <c r="Q57" s="125">
        <f t="shared" si="4"/>
        <v>2</v>
      </c>
      <c r="R57" s="120">
        <f t="shared" si="5"/>
        <v>2.8347483452156534E-5</v>
      </c>
      <c r="S57" s="15">
        <f t="shared" si="3"/>
        <v>2.7676059464311808E-5</v>
      </c>
      <c r="U57" s="15">
        <f t="shared" si="6"/>
        <v>1.3838029732155905E-3</v>
      </c>
    </row>
    <row r="58" spans="1:259" ht="12.75">
      <c r="A58" s="71">
        <v>51</v>
      </c>
      <c r="B58" s="73">
        <v>169</v>
      </c>
      <c r="C58" s="73">
        <v>67386</v>
      </c>
      <c r="D58" s="72">
        <v>2.4023116000000001E-3</v>
      </c>
      <c r="E58" s="73">
        <v>97422.9514404613</v>
      </c>
      <c r="F58" s="73">
        <v>234.04028777810001</v>
      </c>
      <c r="G58" s="73">
        <v>97305.931296572293</v>
      </c>
      <c r="H58" s="73">
        <v>3074982.36652302</v>
      </c>
      <c r="I58" s="75">
        <v>31.563223255499999</v>
      </c>
      <c r="J58" s="94">
        <f t="shared" si="0"/>
        <v>2.5079393345798832E-3</v>
      </c>
      <c r="K58" s="94">
        <f t="shared" si="1"/>
        <v>0.99749206066542007</v>
      </c>
      <c r="L58" s="94">
        <f t="shared" si="2"/>
        <v>0.97418345511404347</v>
      </c>
      <c r="M58" s="94">
        <f>SUM(L58:$L$112)/L58</f>
        <v>31.777853269130794</v>
      </c>
      <c r="Q58" s="125"/>
      <c r="R58" s="120"/>
      <c r="S58" s="15"/>
    </row>
    <row r="59" spans="1:259" ht="12.75">
      <c r="A59" s="71">
        <v>52</v>
      </c>
      <c r="B59" s="73">
        <v>175</v>
      </c>
      <c r="C59" s="73">
        <v>65781</v>
      </c>
      <c r="D59" s="72">
        <v>2.6406851999999999E-3</v>
      </c>
      <c r="E59" s="73">
        <v>97188.911152683198</v>
      </c>
      <c r="F59" s="73">
        <v>256.64531715790002</v>
      </c>
      <c r="G59" s="73">
        <v>97060.588494104304</v>
      </c>
      <c r="H59" s="73">
        <v>2977676.4352264502</v>
      </c>
      <c r="I59" s="75">
        <v>30.638026498199999</v>
      </c>
      <c r="J59" s="94">
        <f t="shared" si="0"/>
        <v>2.660342652133595E-3</v>
      </c>
      <c r="K59" s="94">
        <f t="shared" si="1"/>
        <v>0.99733965734786645</v>
      </c>
      <c r="L59" s="94">
        <f t="shared" si="2"/>
        <v>0.97174026210786602</v>
      </c>
      <c r="M59" s="94">
        <f>SUM(L59:$L$112)/L59</f>
        <v>30.855236330000565</v>
      </c>
      <c r="Q59" s="125"/>
      <c r="R59" s="120"/>
      <c r="S59" s="15"/>
    </row>
    <row r="60" spans="1:259" ht="12.75">
      <c r="A60" s="71">
        <v>53</v>
      </c>
      <c r="B60" s="73">
        <v>184</v>
      </c>
      <c r="C60" s="73">
        <v>66215</v>
      </c>
      <c r="D60" s="72">
        <v>2.8934425000000001E-3</v>
      </c>
      <c r="E60" s="73">
        <v>96932.265835525293</v>
      </c>
      <c r="F60" s="73">
        <v>280.46794020879997</v>
      </c>
      <c r="G60" s="73">
        <v>96792.031865420897</v>
      </c>
      <c r="H60" s="73">
        <v>2880615.8467323501</v>
      </c>
      <c r="I60" s="75">
        <v>29.7178222535</v>
      </c>
      <c r="J60" s="94">
        <f t="shared" si="0"/>
        <v>2.7788265498754059E-3</v>
      </c>
      <c r="K60" s="94">
        <f t="shared" si="1"/>
        <v>0.99722117345012462</v>
      </c>
      <c r="L60" s="94">
        <f t="shared" si="2"/>
        <v>0.96915510004178507</v>
      </c>
      <c r="M60" s="94">
        <f>SUM(L60:$L$112)/L60</f>
        <v>29.934873350360746</v>
      </c>
      <c r="Q60" s="125"/>
      <c r="R60" s="120"/>
      <c r="S60" s="15"/>
    </row>
    <row r="61" spans="1:259" ht="12.75">
      <c r="A61" s="71">
        <v>54</v>
      </c>
      <c r="B61" s="73">
        <v>208</v>
      </c>
      <c r="C61" s="73">
        <v>67854</v>
      </c>
      <c r="D61" s="72">
        <v>3.1704418999999998E-3</v>
      </c>
      <c r="E61" s="73">
        <v>96651.797895316602</v>
      </c>
      <c r="F61" s="73">
        <v>306.42890918220002</v>
      </c>
      <c r="G61" s="73">
        <v>96498.583440725401</v>
      </c>
      <c r="H61" s="73">
        <v>2783823.8148669298</v>
      </c>
      <c r="I61" s="75">
        <v>28.802607664699998</v>
      </c>
      <c r="J61" s="94">
        <f t="shared" si="0"/>
        <v>3.0654051345536002E-3</v>
      </c>
      <c r="K61" s="94">
        <f t="shared" si="1"/>
        <v>0.99693459486544644</v>
      </c>
      <c r="L61" s="94">
        <f t="shared" si="2"/>
        <v>0.96646198611884182</v>
      </c>
      <c r="M61" s="94">
        <f>SUM(L61:$L$112)/L61</f>
        <v>29.015502398784463</v>
      </c>
      <c r="Q61" s="125"/>
      <c r="R61" s="120"/>
      <c r="S61" s="15"/>
    </row>
    <row r="62" spans="1:259" ht="12.75">
      <c r="A62" s="71">
        <v>55</v>
      </c>
      <c r="B62" s="73">
        <v>251</v>
      </c>
      <c r="C62" s="73">
        <v>70438</v>
      </c>
      <c r="D62" s="72">
        <v>3.4823211000000001E-3</v>
      </c>
      <c r="E62" s="73">
        <v>96345.368986134301</v>
      </c>
      <c r="F62" s="73">
        <v>335.50550758930001</v>
      </c>
      <c r="G62" s="73">
        <v>96177.6162323397</v>
      </c>
      <c r="H62" s="73">
        <v>2687325.2314261999</v>
      </c>
      <c r="I62" s="75">
        <v>27.892624831999999</v>
      </c>
      <c r="J62" s="94">
        <f t="shared" si="0"/>
        <v>3.5634174735228144E-3</v>
      </c>
      <c r="K62" s="94">
        <f t="shared" si="1"/>
        <v>0.99643658252647715</v>
      </c>
      <c r="L62" s="94">
        <f t="shared" si="2"/>
        <v>0.96349938858424233</v>
      </c>
      <c r="M62" s="94">
        <f>SUM(L62:$L$112)/L62</f>
        <v>28.1016453266582</v>
      </c>
      <c r="Q62" s="125"/>
      <c r="R62" s="120"/>
      <c r="S62" s="15"/>
    </row>
    <row r="63" spans="1:259" ht="12.75">
      <c r="A63" s="71">
        <v>56</v>
      </c>
      <c r="B63" s="73">
        <v>274</v>
      </c>
      <c r="C63" s="73">
        <v>70801</v>
      </c>
      <c r="D63" s="72">
        <v>3.8332363E-3</v>
      </c>
      <c r="E63" s="73">
        <v>96009.863478544998</v>
      </c>
      <c r="F63" s="73">
        <v>368.02849220749999</v>
      </c>
      <c r="G63" s="73">
        <v>95825.849232441193</v>
      </c>
      <c r="H63" s="73">
        <v>2591147.6151938601</v>
      </c>
      <c r="I63" s="75">
        <v>26.988348085399998</v>
      </c>
      <c r="J63" s="94">
        <f t="shared" si="0"/>
        <v>3.8700018361322581E-3</v>
      </c>
      <c r="K63" s="94">
        <f t="shared" si="1"/>
        <v>0.99612999816386771</v>
      </c>
      <c r="L63" s="94">
        <f t="shared" si="2"/>
        <v>0.96006603802723267</v>
      </c>
      <c r="M63" s="94">
        <f>SUM(L63:$L$112)/L63</f>
        <v>27.198565169036289</v>
      </c>
      <c r="Q63" s="125"/>
      <c r="R63" s="120"/>
      <c r="S63" s="15"/>
    </row>
    <row r="64" spans="1:259" ht="12.75">
      <c r="A64" s="71">
        <v>57</v>
      </c>
      <c r="B64" s="73">
        <v>271</v>
      </c>
      <c r="C64" s="73">
        <v>66148</v>
      </c>
      <c r="D64" s="72">
        <v>4.2256120999999997E-3</v>
      </c>
      <c r="E64" s="73">
        <v>95641.834986337504</v>
      </c>
      <c r="F64" s="73">
        <v>404.1452986036</v>
      </c>
      <c r="G64" s="73">
        <v>95439.762337035703</v>
      </c>
      <c r="H64" s="73">
        <v>2495321.7659614198</v>
      </c>
      <c r="I64" s="75">
        <v>26.090274891899998</v>
      </c>
      <c r="J64" s="94">
        <f t="shared" si="0"/>
        <v>4.0968736772086832E-3</v>
      </c>
      <c r="K64" s="94">
        <f t="shared" si="1"/>
        <v>0.99590312632279132</v>
      </c>
      <c r="L64" s="94">
        <f t="shared" si="2"/>
        <v>0.95635058069725898</v>
      </c>
      <c r="M64" s="94">
        <f>SUM(L64:$L$112)/L64</f>
        <v>26.300347562393672</v>
      </c>
      <c r="Q64" s="125"/>
      <c r="R64" s="120"/>
      <c r="S64" s="15"/>
    </row>
    <row r="65" spans="1:19" ht="12.75">
      <c r="A65" s="71">
        <v>58</v>
      </c>
      <c r="B65" s="73">
        <v>286</v>
      </c>
      <c r="C65" s="73">
        <v>61883</v>
      </c>
      <c r="D65" s="72">
        <v>4.6608904999999997E-3</v>
      </c>
      <c r="E65" s="73">
        <v>95237.689687733902</v>
      </c>
      <c r="F65" s="73">
        <v>443.89244121519999</v>
      </c>
      <c r="G65" s="73">
        <v>95015.743467126304</v>
      </c>
      <c r="H65" s="73">
        <v>2399882.0036243801</v>
      </c>
      <c r="I65" s="75">
        <v>25.198868341899999</v>
      </c>
      <c r="J65" s="94">
        <f t="shared" si="0"/>
        <v>4.6216246788294037E-3</v>
      </c>
      <c r="K65" s="94">
        <f t="shared" si="1"/>
        <v>0.99537837532117057</v>
      </c>
      <c r="L65" s="94">
        <f t="shared" si="2"/>
        <v>0.95243253317701715</v>
      </c>
      <c r="M65" s="94">
        <f>SUM(L65:$L$112)/L65</f>
        <v>25.404426287736491</v>
      </c>
      <c r="Q65" s="125"/>
      <c r="R65" s="120"/>
      <c r="S65" s="15"/>
    </row>
    <row r="66" spans="1:19" ht="12.75">
      <c r="A66" s="71">
        <v>59</v>
      </c>
      <c r="B66" s="73">
        <v>325</v>
      </c>
      <c r="C66" s="73">
        <v>60317</v>
      </c>
      <c r="D66" s="72">
        <v>5.1383894999999999E-3</v>
      </c>
      <c r="E66" s="73">
        <v>94793.797246518705</v>
      </c>
      <c r="F66" s="73">
        <v>487.08745006800001</v>
      </c>
      <c r="G66" s="73">
        <v>94550.253521484701</v>
      </c>
      <c r="H66" s="73">
        <v>2304866.2601572601</v>
      </c>
      <c r="I66" s="75">
        <v>24.314526130499999</v>
      </c>
      <c r="J66" s="94">
        <f t="shared" si="0"/>
        <v>5.3881990152030105E-3</v>
      </c>
      <c r="K66" s="94">
        <f t="shared" si="1"/>
        <v>0.99461180098479696</v>
      </c>
      <c r="L66" s="94">
        <f t="shared" si="2"/>
        <v>0.94803074747676619</v>
      </c>
      <c r="M66" s="94">
        <f>SUM(L66:$L$112)/L66</f>
        <v>24.517738071074845</v>
      </c>
      <c r="Q66" s="125"/>
      <c r="R66" s="120"/>
      <c r="S66" s="15"/>
    </row>
    <row r="67" spans="1:19" ht="12.75">
      <c r="A67" s="71">
        <v>60</v>
      </c>
      <c r="B67" s="73">
        <v>346</v>
      </c>
      <c r="C67" s="73">
        <v>59180</v>
      </c>
      <c r="D67" s="72">
        <v>5.6556947999999996E-3</v>
      </c>
      <c r="E67" s="73">
        <v>94306.709796450799</v>
      </c>
      <c r="F67" s="73">
        <v>533.36997256879999</v>
      </c>
      <c r="G67" s="73">
        <v>94040.024810166302</v>
      </c>
      <c r="H67" s="73">
        <v>2210316.0066357702</v>
      </c>
      <c r="I67" s="75">
        <v>23.437526464499999</v>
      </c>
      <c r="J67" s="94">
        <f t="shared" si="0"/>
        <v>5.8465697870902335E-3</v>
      </c>
      <c r="K67" s="94">
        <f t="shared" si="1"/>
        <v>0.99415343021290981</v>
      </c>
      <c r="L67" s="94">
        <f t="shared" si="2"/>
        <v>0.9429225691368297</v>
      </c>
      <c r="M67" s="94">
        <f>SUM(L67:$L$112)/L67</f>
        <v>23.645142806257859</v>
      </c>
      <c r="Q67" s="125"/>
      <c r="R67" s="120"/>
      <c r="S67" s="15"/>
    </row>
    <row r="68" spans="1:19" ht="12.75">
      <c r="A68" s="71">
        <v>61</v>
      </c>
      <c r="B68" s="73">
        <v>361</v>
      </c>
      <c r="C68" s="73">
        <v>61497</v>
      </c>
      <c r="D68" s="72">
        <v>6.2144482000000001E-3</v>
      </c>
      <c r="E68" s="73">
        <v>93773.339823881906</v>
      </c>
      <c r="F68" s="73">
        <v>582.74955829630005</v>
      </c>
      <c r="G68" s="73">
        <v>93481.965044733806</v>
      </c>
      <c r="H68" s="73">
        <v>2116275.9818256102</v>
      </c>
      <c r="I68" s="75">
        <v>22.567991987900001</v>
      </c>
      <c r="J68" s="94">
        <f t="shared" si="0"/>
        <v>5.8702050506528776E-3</v>
      </c>
      <c r="K68" s="94">
        <f t="shared" si="1"/>
        <v>0.99412979494934717</v>
      </c>
      <c r="L68" s="94">
        <f t="shared" si="2"/>
        <v>0.93740970653254885</v>
      </c>
      <c r="M68" s="94">
        <f>SUM(L68:$L$112)/L68</f>
        <v>22.77831783108984</v>
      </c>
      <c r="Q68" s="125"/>
      <c r="R68" s="120"/>
      <c r="S68" s="15"/>
    </row>
    <row r="69" spans="1:19" ht="12.75">
      <c r="A69" s="71">
        <v>62</v>
      </c>
      <c r="B69" s="73">
        <v>464</v>
      </c>
      <c r="C69" s="73">
        <v>66283</v>
      </c>
      <c r="D69" s="72">
        <v>6.8251309999999999E-3</v>
      </c>
      <c r="E69" s="73">
        <v>93190.590265585604</v>
      </c>
      <c r="F69" s="73">
        <v>636.0379838069</v>
      </c>
      <c r="G69" s="73">
        <v>92872.571273682202</v>
      </c>
      <c r="H69" s="73">
        <v>2022794.01678087</v>
      </c>
      <c r="I69" s="75">
        <v>21.7059899612</v>
      </c>
      <c r="J69" s="94">
        <f t="shared" si="0"/>
        <v>7.0002866496688444E-3</v>
      </c>
      <c r="K69" s="94">
        <f t="shared" si="1"/>
        <v>0.9929997133503311</v>
      </c>
      <c r="L69" s="94">
        <f t="shared" si="2"/>
        <v>0.93190691933873049</v>
      </c>
      <c r="M69" s="94">
        <f>SUM(L69:$L$112)/L69</f>
        <v>21.906915919565101</v>
      </c>
      <c r="Q69" s="125"/>
      <c r="R69" s="120"/>
      <c r="S69" s="15"/>
    </row>
    <row r="70" spans="1:19" ht="12.75">
      <c r="A70" s="71">
        <v>63</v>
      </c>
      <c r="B70" s="73">
        <v>535</v>
      </c>
      <c r="C70" s="73">
        <v>69748</v>
      </c>
      <c r="D70" s="72">
        <v>7.5021562000000003E-3</v>
      </c>
      <c r="E70" s="73">
        <v>92554.552281778699</v>
      </c>
      <c r="F70" s="73">
        <v>694.35870839589995</v>
      </c>
      <c r="G70" s="73">
        <v>92207.3729275808</v>
      </c>
      <c r="H70" s="73">
        <v>1929921.44550719</v>
      </c>
      <c r="I70" s="75">
        <v>20.8517182346</v>
      </c>
      <c r="J70" s="94">
        <f t="shared" si="0"/>
        <v>7.6704708378734872E-3</v>
      </c>
      <c r="K70" s="94">
        <f t="shared" si="1"/>
        <v>0.99232952916212647</v>
      </c>
      <c r="L70" s="94">
        <f t="shared" si="2"/>
        <v>0.92538330377254951</v>
      </c>
      <c r="M70" s="94">
        <f>SUM(L70:$L$112)/L70</f>
        <v>21.054302069258629</v>
      </c>
      <c r="Q70" s="125"/>
      <c r="R70" s="120"/>
      <c r="S70" s="15"/>
    </row>
    <row r="71" spans="1:19" ht="12.75">
      <c r="A71" s="71">
        <v>64</v>
      </c>
      <c r="B71" s="73">
        <v>601</v>
      </c>
      <c r="C71" s="73">
        <v>71316</v>
      </c>
      <c r="D71" s="72">
        <v>8.2647420000000003E-3</v>
      </c>
      <c r="E71" s="73">
        <v>91860.193573382901</v>
      </c>
      <c r="F71" s="73">
        <v>759.20080035369995</v>
      </c>
      <c r="G71" s="73">
        <v>91480.593173205998</v>
      </c>
      <c r="H71" s="73">
        <v>1837714.0725796099</v>
      </c>
      <c r="I71" s="75">
        <v>20.0055541045</v>
      </c>
      <c r="J71" s="94">
        <f t="shared" si="0"/>
        <v>8.4272813954792761E-3</v>
      </c>
      <c r="K71" s="94">
        <f t="shared" si="1"/>
        <v>0.99157271860452068</v>
      </c>
      <c r="L71" s="94">
        <f t="shared" si="2"/>
        <v>0.91828517812710708</v>
      </c>
      <c r="M71" s="94">
        <f>SUM(L71:$L$112)/L71</f>
        <v>20.209317046315736</v>
      </c>
      <c r="Q71" s="125"/>
      <c r="R71" s="120"/>
      <c r="S71" s="15"/>
    </row>
    <row r="72" spans="1:19" ht="12.75">
      <c r="A72" s="71">
        <v>65</v>
      </c>
      <c r="B72" s="73">
        <v>621</v>
      </c>
      <c r="C72" s="73">
        <v>71719</v>
      </c>
      <c r="D72" s="72">
        <v>9.1382906999999992E-3</v>
      </c>
      <c r="E72" s="73">
        <v>91100.992773029197</v>
      </c>
      <c r="F72" s="73">
        <v>832.50735637570006</v>
      </c>
      <c r="G72" s="73">
        <v>90684.739094841294</v>
      </c>
      <c r="H72" s="73">
        <v>1746233.4794063999</v>
      </c>
      <c r="I72" s="75">
        <v>19.168105925700001</v>
      </c>
      <c r="J72" s="94">
        <f t="shared" ref="J72:J112" si="7">B72/C72</f>
        <v>8.658793346254131E-3</v>
      </c>
      <c r="K72" s="94">
        <f t="shared" ref="K72:K112" si="8">1-J72</f>
        <v>0.99134120665374592</v>
      </c>
      <c r="L72" s="94">
        <f t="shared" si="2"/>
        <v>0.91054653052973211</v>
      </c>
      <c r="M72" s="94">
        <f>SUM(L72:$L$112)/L72</f>
        <v>19.372575188786723</v>
      </c>
      <c r="Q72" s="125"/>
      <c r="R72" s="120"/>
      <c r="S72" s="15"/>
    </row>
    <row r="73" spans="1:19" ht="12.75">
      <c r="A73" s="71">
        <v>66</v>
      </c>
      <c r="B73" s="73">
        <v>729</v>
      </c>
      <c r="C73" s="73">
        <v>71904</v>
      </c>
      <c r="D73" s="72">
        <v>1.0153644E-2</v>
      </c>
      <c r="E73" s="73">
        <v>90268.485416653406</v>
      </c>
      <c r="F73" s="73">
        <v>916.55406873269999</v>
      </c>
      <c r="G73" s="73">
        <v>89810.208382287106</v>
      </c>
      <c r="H73" s="73">
        <v>1655548.74031156</v>
      </c>
      <c r="I73" s="75">
        <v>18.340273825000001</v>
      </c>
      <c r="J73" s="94">
        <f t="shared" si="7"/>
        <v>1.0138518024032043E-2</v>
      </c>
      <c r="K73" s="94">
        <f t="shared" si="8"/>
        <v>0.98986148197596791</v>
      </c>
      <c r="L73" s="94">
        <f t="shared" ref="L73:L112" si="9">L72*K72</f>
        <v>0.9026622962897265</v>
      </c>
      <c r="M73" s="94">
        <f>SUM(L73:$L$112)/L73</f>
        <v>18.533049030417104</v>
      </c>
      <c r="Q73" s="125"/>
      <c r="R73" s="120"/>
      <c r="S73" s="15"/>
    </row>
    <row r="74" spans="1:19" ht="12.75">
      <c r="A74" s="71">
        <v>67</v>
      </c>
      <c r="B74" s="73">
        <v>824</v>
      </c>
      <c r="C74" s="73">
        <v>72437</v>
      </c>
      <c r="D74" s="72">
        <v>1.13256721E-2</v>
      </c>
      <c r="E74" s="73">
        <v>89351.931347920807</v>
      </c>
      <c r="F74" s="73">
        <v>1011.9706759109999</v>
      </c>
      <c r="G74" s="73">
        <v>88845.946009965293</v>
      </c>
      <c r="H74" s="73">
        <v>1565738.5319292699</v>
      </c>
      <c r="I74" s="75">
        <v>17.5232757514</v>
      </c>
      <c r="J74" s="94">
        <f t="shared" si="7"/>
        <v>1.1375402073525961E-2</v>
      </c>
      <c r="K74" s="94">
        <f t="shared" si="8"/>
        <v>0.98862459792647406</v>
      </c>
      <c r="L74" s="94">
        <f t="shared" si="9"/>
        <v>0.89351063832917887</v>
      </c>
      <c r="M74" s="94">
        <f>SUM(L74:$L$112)/L74</f>
        <v>17.712628837135394</v>
      </c>
      <c r="Q74" s="125"/>
      <c r="R74" s="120"/>
      <c r="S74" s="15"/>
    </row>
    <row r="75" spans="1:19" ht="12.75">
      <c r="A75" s="71">
        <v>68</v>
      </c>
      <c r="B75" s="73">
        <v>996</v>
      </c>
      <c r="C75" s="73">
        <v>73109</v>
      </c>
      <c r="D75" s="72">
        <v>1.2652999999999999E-2</v>
      </c>
      <c r="E75" s="73">
        <v>88339.960672009707</v>
      </c>
      <c r="F75" s="73">
        <v>1117.7655186434999</v>
      </c>
      <c r="G75" s="73">
        <v>87781.077912687993</v>
      </c>
      <c r="H75" s="73">
        <v>1476892.5859193101</v>
      </c>
      <c r="I75" s="75">
        <v>16.718284394600001</v>
      </c>
      <c r="J75" s="94">
        <f t="shared" si="7"/>
        <v>1.3623493687507694E-2</v>
      </c>
      <c r="K75" s="94">
        <f t="shared" si="8"/>
        <v>0.9863765063124923</v>
      </c>
      <c r="L75" s="94">
        <f t="shared" si="9"/>
        <v>0.88334659556121164</v>
      </c>
      <c r="M75" s="94">
        <f>SUM(L75:$L$112)/L75</f>
        <v>16.904929203853722</v>
      </c>
      <c r="Q75" s="125"/>
      <c r="R75" s="120"/>
      <c r="S75" s="15"/>
    </row>
    <row r="76" spans="1:19" ht="12.75">
      <c r="A76" s="71">
        <v>69</v>
      </c>
      <c r="B76" s="73">
        <v>976</v>
      </c>
      <c r="C76" s="73">
        <v>72257</v>
      </c>
      <c r="D76" s="72">
        <v>1.41299423E-2</v>
      </c>
      <c r="E76" s="73">
        <v>87222.195153366207</v>
      </c>
      <c r="F76" s="73">
        <v>1232.4445849167</v>
      </c>
      <c r="G76" s="73">
        <v>86605.972860907903</v>
      </c>
      <c r="H76" s="73">
        <v>1389111.50800662</v>
      </c>
      <c r="I76" s="75">
        <v>15.926124142600001</v>
      </c>
      <c r="J76" s="94">
        <f t="shared" si="7"/>
        <v>1.35073418492326E-2</v>
      </c>
      <c r="K76" s="94">
        <f t="shared" si="8"/>
        <v>0.98649265815076737</v>
      </c>
      <c r="L76" s="94">
        <f t="shared" si="9"/>
        <v>0.87131232879270204</v>
      </c>
      <c r="M76" s="94">
        <f>SUM(L76:$L$112)/L76</f>
        <v>16.124602625941812</v>
      </c>
      <c r="Q76" s="125"/>
      <c r="R76" s="120"/>
      <c r="S76" s="15"/>
    </row>
    <row r="77" spans="1:19" ht="12.75">
      <c r="A77" s="71">
        <v>70</v>
      </c>
      <c r="B77" s="73">
        <v>1109</v>
      </c>
      <c r="C77" s="73">
        <v>70024</v>
      </c>
      <c r="D77" s="72">
        <v>1.5770512899999999E-2</v>
      </c>
      <c r="E77" s="73">
        <v>85989.750568449599</v>
      </c>
      <c r="F77" s="73">
        <v>1356.1024692388</v>
      </c>
      <c r="G77" s="73">
        <v>85311.699333830198</v>
      </c>
      <c r="H77" s="73">
        <v>1302505.53514571</v>
      </c>
      <c r="I77" s="75">
        <v>15.147218436299999</v>
      </c>
      <c r="J77" s="94">
        <f t="shared" si="7"/>
        <v>1.5837427167828173E-2</v>
      </c>
      <c r="K77" s="94">
        <f t="shared" si="8"/>
        <v>0.98416257283217179</v>
      </c>
      <c r="L77" s="94">
        <f t="shared" si="9"/>
        <v>0.85954321531024802</v>
      </c>
      <c r="M77" s="94">
        <f>SUM(L77:$L$112)/L77</f>
        <v>15.331693045028514</v>
      </c>
      <c r="Q77" s="125"/>
      <c r="R77" s="120"/>
      <c r="S77" s="15"/>
    </row>
    <row r="78" spans="1:19" ht="12.75">
      <c r="A78" s="71">
        <v>71</v>
      </c>
      <c r="B78" s="73">
        <v>1253</v>
      </c>
      <c r="C78" s="73">
        <v>69383</v>
      </c>
      <c r="D78" s="72">
        <v>1.7601747899999999E-2</v>
      </c>
      <c r="E78" s="73">
        <v>84633.648099210797</v>
      </c>
      <c r="F78" s="73">
        <v>1489.7001357851</v>
      </c>
      <c r="G78" s="73">
        <v>83888.798031318205</v>
      </c>
      <c r="H78" s="73">
        <v>1217193.83581188</v>
      </c>
      <c r="I78" s="75">
        <v>14.3819138504</v>
      </c>
      <c r="J78" s="94">
        <f t="shared" si="7"/>
        <v>1.8059178761368058E-2</v>
      </c>
      <c r="K78" s="94">
        <f t="shared" si="8"/>
        <v>0.98194082123863191</v>
      </c>
      <c r="L78" s="94">
        <f t="shared" si="9"/>
        <v>0.84593026224017109</v>
      </c>
      <c r="M78" s="94">
        <f>SUM(L78:$L$112)/L78</f>
        <v>14.5623227713136</v>
      </c>
      <c r="Q78" s="125"/>
      <c r="R78" s="120"/>
      <c r="S78" s="15"/>
    </row>
    <row r="79" spans="1:19" ht="12.75">
      <c r="A79" s="71">
        <v>72</v>
      </c>
      <c r="B79" s="73">
        <v>1415</v>
      </c>
      <c r="C79" s="73">
        <v>70960</v>
      </c>
      <c r="D79" s="72">
        <v>1.9656516299999999E-2</v>
      </c>
      <c r="E79" s="73">
        <v>83143.9479634257</v>
      </c>
      <c r="F79" s="73">
        <v>1634.3203681586999</v>
      </c>
      <c r="G79" s="73">
        <v>82326.787779346399</v>
      </c>
      <c r="H79" s="73">
        <v>1133305.0377805601</v>
      </c>
      <c r="I79" s="75">
        <v>13.6306377739</v>
      </c>
      <c r="J79" s="94">
        <f t="shared" si="7"/>
        <v>1.9940811724915446E-2</v>
      </c>
      <c r="K79" s="94">
        <f t="shared" si="8"/>
        <v>0.98005918827508454</v>
      </c>
      <c r="L79" s="94">
        <f t="shared" si="9"/>
        <v>0.83065345641472488</v>
      </c>
      <c r="M79" s="94">
        <f>SUM(L79:$L$112)/L79</f>
        <v>13.811751663614436</v>
      </c>
      <c r="Q79" s="125"/>
      <c r="R79" s="120"/>
      <c r="S79" s="15"/>
    </row>
    <row r="80" spans="1:19" ht="12.75">
      <c r="A80" s="71">
        <v>73</v>
      </c>
      <c r="B80" s="73">
        <v>1548</v>
      </c>
      <c r="C80" s="73">
        <v>70316</v>
      </c>
      <c r="D80" s="72">
        <v>2.1973472099999999E-2</v>
      </c>
      <c r="E80" s="73">
        <v>81509.627595266997</v>
      </c>
      <c r="F80" s="73">
        <v>1791.0495317636</v>
      </c>
      <c r="G80" s="73">
        <v>80614.1028293852</v>
      </c>
      <c r="H80" s="73">
        <v>1050978.25000122</v>
      </c>
      <c r="I80" s="75">
        <v>12.893915492</v>
      </c>
      <c r="J80" s="94">
        <f t="shared" si="7"/>
        <v>2.2014904146993572E-2</v>
      </c>
      <c r="K80" s="94">
        <f t="shared" si="8"/>
        <v>0.97798509585300641</v>
      </c>
      <c r="L80" s="94">
        <f t="shared" si="9"/>
        <v>0.81408955223170854</v>
      </c>
      <c r="M80" s="94">
        <f>SUM(L80:$L$112)/L80</f>
        <v>13.07242645840938</v>
      </c>
      <c r="Q80" s="125"/>
      <c r="R80" s="120"/>
      <c r="S80" s="15"/>
    </row>
    <row r="81" spans="1:19" ht="12.75">
      <c r="A81" s="71">
        <v>74</v>
      </c>
      <c r="B81" s="73">
        <v>1527</v>
      </c>
      <c r="C81" s="73">
        <v>61622</v>
      </c>
      <c r="D81" s="72">
        <v>2.4599311400000001E-2</v>
      </c>
      <c r="E81" s="73">
        <v>79718.578063503403</v>
      </c>
      <c r="F81" s="73">
        <v>1961.0221291442001</v>
      </c>
      <c r="G81" s="73">
        <v>78738.066998931303</v>
      </c>
      <c r="H81" s="73">
        <v>970364.14717183297</v>
      </c>
      <c r="I81" s="75">
        <v>12.1723714941</v>
      </c>
      <c r="J81" s="94">
        <f t="shared" si="7"/>
        <v>2.4780110999318424E-2</v>
      </c>
      <c r="K81" s="94">
        <f t="shared" si="8"/>
        <v>0.97521988900068157</v>
      </c>
      <c r="L81" s="94">
        <f t="shared" si="9"/>
        <v>0.79616744877225853</v>
      </c>
      <c r="M81" s="94">
        <f>SUM(L81:$L$112)/L81</f>
        <v>12.344182451860078</v>
      </c>
      <c r="Q81" s="125"/>
      <c r="R81" s="120"/>
      <c r="S81" s="15"/>
    </row>
    <row r="82" spans="1:19" ht="12.75">
      <c r="A82" s="71">
        <v>75</v>
      </c>
      <c r="B82" s="73">
        <v>1537</v>
      </c>
      <c r="C82" s="73">
        <v>55369</v>
      </c>
      <c r="D82" s="72">
        <v>2.75931991E-2</v>
      </c>
      <c r="E82" s="73">
        <v>77757.555934359203</v>
      </c>
      <c r="F82" s="73">
        <v>2145.5797216506999</v>
      </c>
      <c r="G82" s="73">
        <v>76684.766073533901</v>
      </c>
      <c r="H82" s="73">
        <v>891626.08017290197</v>
      </c>
      <c r="I82" s="75">
        <v>11.466745185800001</v>
      </c>
      <c r="J82" s="94">
        <f t="shared" si="7"/>
        <v>2.7759215445465873E-2</v>
      </c>
      <c r="K82" s="94">
        <f t="shared" si="8"/>
        <v>0.97224078455453411</v>
      </c>
      <c r="L82" s="94">
        <f t="shared" si="9"/>
        <v>0.77643833101763782</v>
      </c>
      <c r="M82" s="94">
        <f>SUM(L82:$L$112)/L82</f>
        <v>11.632435494608901</v>
      </c>
      <c r="Q82" s="125"/>
      <c r="R82" s="120"/>
      <c r="S82" s="15"/>
    </row>
    <row r="83" spans="1:19" ht="12.75">
      <c r="A83" s="71">
        <v>76</v>
      </c>
      <c r="B83" s="73">
        <v>1774</v>
      </c>
      <c r="C83" s="73">
        <v>54352</v>
      </c>
      <c r="D83" s="72">
        <v>3.10340084E-2</v>
      </c>
      <c r="E83" s="73">
        <v>75611.976212708498</v>
      </c>
      <c r="F83" s="73">
        <v>2346.5427038651001</v>
      </c>
      <c r="G83" s="73">
        <v>74438.704860775993</v>
      </c>
      <c r="H83" s="73">
        <v>814941.31409936806</v>
      </c>
      <c r="I83" s="75">
        <v>10.7779396191</v>
      </c>
      <c r="J83" s="94">
        <f t="shared" si="7"/>
        <v>3.2639093317633205E-2</v>
      </c>
      <c r="K83" s="94">
        <f t="shared" si="8"/>
        <v>0.96736090668236674</v>
      </c>
      <c r="L83" s="94">
        <f t="shared" si="9"/>
        <v>0.75488501210680126</v>
      </c>
      <c r="M83" s="94">
        <f>SUM(L83:$L$112)/L83</f>
        <v>10.936010568082185</v>
      </c>
      <c r="Q83" s="125"/>
      <c r="R83" s="120"/>
      <c r="S83" s="15"/>
    </row>
    <row r="84" spans="1:19" ht="12.75">
      <c r="A84" s="71">
        <v>77</v>
      </c>
      <c r="B84" s="73">
        <v>1739</v>
      </c>
      <c r="C84" s="73">
        <v>49171</v>
      </c>
      <c r="D84" s="72">
        <v>3.5021714799999999E-2</v>
      </c>
      <c r="E84" s="73">
        <v>73265.433508843402</v>
      </c>
      <c r="F84" s="73">
        <v>2565.8811176743998</v>
      </c>
      <c r="G84" s="73">
        <v>71982.492950006199</v>
      </c>
      <c r="H84" s="73">
        <v>740502.60923859198</v>
      </c>
      <c r="I84" s="75">
        <v>10.107121104400001</v>
      </c>
      <c r="J84" s="94">
        <f t="shared" si="7"/>
        <v>3.5366374489028088E-2</v>
      </c>
      <c r="K84" s="94">
        <f t="shared" si="8"/>
        <v>0.96463362551097187</v>
      </c>
      <c r="L84" s="94">
        <f t="shared" si="9"/>
        <v>0.73024624975256469</v>
      </c>
      <c r="M84" s="94">
        <f>SUM(L84:$L$112)/L84</f>
        <v>10.27125501914114</v>
      </c>
      <c r="Q84" s="125"/>
      <c r="R84" s="120"/>
      <c r="S84" s="15"/>
    </row>
    <row r="85" spans="1:19" ht="12.75">
      <c r="A85" s="71">
        <v>78</v>
      </c>
      <c r="B85" s="73">
        <v>1744</v>
      </c>
      <c r="C85" s="73">
        <v>44015</v>
      </c>
      <c r="D85" s="72">
        <v>3.9669903800000003E-2</v>
      </c>
      <c r="E85" s="73">
        <v>70699.552391168996</v>
      </c>
      <c r="F85" s="73">
        <v>2804.6444404572999</v>
      </c>
      <c r="G85" s="73">
        <v>69297.230170940398</v>
      </c>
      <c r="H85" s="73">
        <v>668520.11628858605</v>
      </c>
      <c r="I85" s="75">
        <v>9.4557899404000008</v>
      </c>
      <c r="J85" s="94">
        <f t="shared" si="7"/>
        <v>3.9622855844598431E-2</v>
      </c>
      <c r="K85" s="94">
        <f t="shared" si="8"/>
        <v>0.96037714415540154</v>
      </c>
      <c r="L85" s="94">
        <f t="shared" si="9"/>
        <v>0.70442008741460715</v>
      </c>
      <c r="M85" s="94">
        <f>SUM(L85:$L$112)/L85</f>
        <v>9.6111671560589702</v>
      </c>
      <c r="Q85" s="125"/>
      <c r="R85" s="120"/>
      <c r="S85" s="15"/>
    </row>
    <row r="86" spans="1:19" ht="12.75">
      <c r="A86" s="71">
        <v>79</v>
      </c>
      <c r="B86" s="73">
        <v>1875</v>
      </c>
      <c r="C86" s="73">
        <v>41187</v>
      </c>
      <c r="D86" s="72">
        <v>4.5096652899999999E-2</v>
      </c>
      <c r="E86" s="73">
        <v>67894.907950711699</v>
      </c>
      <c r="F86" s="73">
        <v>3061.8330985038001</v>
      </c>
      <c r="G86" s="73">
        <v>66363.991401459803</v>
      </c>
      <c r="H86" s="73">
        <v>599222.88611764601</v>
      </c>
      <c r="I86" s="75">
        <v>8.8257411962999992</v>
      </c>
      <c r="J86" s="94">
        <f t="shared" si="7"/>
        <v>4.5524073129871077E-2</v>
      </c>
      <c r="K86" s="94">
        <f t="shared" si="8"/>
        <v>0.95447592687012894</v>
      </c>
      <c r="L86" s="94">
        <f t="shared" si="9"/>
        <v>0.67650895183693871</v>
      </c>
      <c r="M86" s="94">
        <f>SUM(L86:$L$112)/L86</f>
        <v>8.966443244161141</v>
      </c>
      <c r="Q86" s="125"/>
      <c r="R86" s="120"/>
      <c r="S86" s="15"/>
    </row>
    <row r="87" spans="1:19" ht="12.75">
      <c r="A87" s="71">
        <v>80</v>
      </c>
      <c r="B87" s="73">
        <v>1960</v>
      </c>
      <c r="C87" s="73">
        <v>37105</v>
      </c>
      <c r="D87" s="72">
        <v>5.1437673000000003E-2</v>
      </c>
      <c r="E87" s="73">
        <v>64833.074852207901</v>
      </c>
      <c r="F87" s="73">
        <v>3334.8625041439</v>
      </c>
      <c r="G87" s="73">
        <v>63165.643600135903</v>
      </c>
      <c r="H87" s="73">
        <v>532858.89471618598</v>
      </c>
      <c r="I87" s="75">
        <v>8.2189360280999999</v>
      </c>
      <c r="J87" s="94">
        <f t="shared" si="7"/>
        <v>5.2823069667160757E-2</v>
      </c>
      <c r="K87" s="94">
        <f t="shared" si="8"/>
        <v>0.94717693033283923</v>
      </c>
      <c r="L87" s="94">
        <f t="shared" si="9"/>
        <v>0.64571150884050155</v>
      </c>
      <c r="M87" s="94">
        <f>SUM(L87:$L$112)/L87</f>
        <v>8.3464056241672981</v>
      </c>
      <c r="Q87" s="125"/>
      <c r="R87" s="120"/>
      <c r="S87" s="15"/>
    </row>
    <row r="88" spans="1:19" ht="12.75">
      <c r="A88" s="71">
        <v>81</v>
      </c>
      <c r="B88" s="73">
        <v>2041</v>
      </c>
      <c r="C88" s="73">
        <v>32742</v>
      </c>
      <c r="D88" s="72">
        <v>5.8848175699999998E-2</v>
      </c>
      <c r="E88" s="73">
        <v>61498.212348064</v>
      </c>
      <c r="F88" s="73">
        <v>3619.0576024475999</v>
      </c>
      <c r="G88" s="73">
        <v>59688.683546840199</v>
      </c>
      <c r="H88" s="73">
        <v>469693.25111605</v>
      </c>
      <c r="I88" s="75">
        <v>7.6375106395000003</v>
      </c>
      <c r="J88" s="94">
        <f t="shared" si="7"/>
        <v>6.2335837761896037E-2</v>
      </c>
      <c r="K88" s="94">
        <f t="shared" si="8"/>
        <v>0.937664162238104</v>
      </c>
      <c r="L88" s="94">
        <f t="shared" si="9"/>
        <v>0.61160304482413219</v>
      </c>
      <c r="M88" s="94">
        <f>SUM(L88:$L$112)/L88</f>
        <v>7.7561070048293548</v>
      </c>
      <c r="Q88" s="125"/>
      <c r="R88" s="120"/>
      <c r="S88" s="15"/>
    </row>
    <row r="89" spans="1:19" ht="12.75">
      <c r="A89" s="71">
        <v>82</v>
      </c>
      <c r="B89" s="73">
        <v>2041</v>
      </c>
      <c r="C89" s="73">
        <v>29533</v>
      </c>
      <c r="D89" s="72">
        <v>6.7275375100000007E-2</v>
      </c>
      <c r="E89" s="73">
        <v>57879.154745616303</v>
      </c>
      <c r="F89" s="73">
        <v>3893.8418449699002</v>
      </c>
      <c r="G89" s="73">
        <v>55932.233823131399</v>
      </c>
      <c r="H89" s="73">
        <v>410004.56756921002</v>
      </c>
      <c r="I89" s="75">
        <v>7.0838036487</v>
      </c>
      <c r="J89" s="94">
        <f t="shared" si="7"/>
        <v>6.910913215724783E-2</v>
      </c>
      <c r="K89" s="94">
        <f t="shared" si="8"/>
        <v>0.93089086784275221</v>
      </c>
      <c r="L89" s="94">
        <f t="shared" si="9"/>
        <v>0.57347825664729346</v>
      </c>
      <c r="M89" s="94">
        <f>SUM(L89:$L$112)/L89</f>
        <v>7.2052524527579793</v>
      </c>
      <c r="Q89" s="125"/>
      <c r="R89" s="120"/>
      <c r="S89" s="15"/>
    </row>
    <row r="90" spans="1:19" ht="12.75">
      <c r="A90" s="71">
        <v>83</v>
      </c>
      <c r="B90" s="73">
        <v>2122</v>
      </c>
      <c r="C90" s="73">
        <v>26888</v>
      </c>
      <c r="D90" s="72">
        <v>7.6731429700000006E-2</v>
      </c>
      <c r="E90" s="73">
        <v>53985.312900646401</v>
      </c>
      <c r="F90" s="73">
        <v>4142.3702439878998</v>
      </c>
      <c r="G90" s="73">
        <v>51914.127778652502</v>
      </c>
      <c r="H90" s="73">
        <v>354072.33374607802</v>
      </c>
      <c r="I90" s="75">
        <v>6.5586789206000002</v>
      </c>
      <c r="J90" s="94">
        <f t="shared" si="7"/>
        <v>7.8919964296340378E-2</v>
      </c>
      <c r="K90" s="94">
        <f t="shared" si="8"/>
        <v>0.92108003570365959</v>
      </c>
      <c r="L90" s="94">
        <f t="shared" si="9"/>
        <v>0.53384567201934763</v>
      </c>
      <c r="M90" s="94">
        <f>SUM(L90:$L$112)/L90</f>
        <v>6.6659290225266021</v>
      </c>
      <c r="Q90" s="125"/>
      <c r="R90" s="120"/>
      <c r="S90" s="15"/>
    </row>
    <row r="91" spans="1:19" ht="12.75">
      <c r="A91" s="71">
        <v>84</v>
      </c>
      <c r="B91" s="73">
        <v>2272</v>
      </c>
      <c r="C91" s="73">
        <v>24811</v>
      </c>
      <c r="D91" s="72">
        <v>8.7318413499999997E-2</v>
      </c>
      <c r="E91" s="73">
        <v>49842.942656658503</v>
      </c>
      <c r="F91" s="73">
        <v>4352.2066759663003</v>
      </c>
      <c r="G91" s="73">
        <v>47666.839318675396</v>
      </c>
      <c r="H91" s="73">
        <v>302158.20596742601</v>
      </c>
      <c r="I91" s="75">
        <v>6.0622064</v>
      </c>
      <c r="J91" s="94">
        <f t="shared" si="7"/>
        <v>9.1572286485832891E-2</v>
      </c>
      <c r="K91" s="94">
        <f t="shared" si="8"/>
        <v>0.90842771351416707</v>
      </c>
      <c r="L91" s="94">
        <f t="shared" si="9"/>
        <v>0.49171459064382489</v>
      </c>
      <c r="M91" s="94">
        <f>SUM(L91:$L$112)/L91</f>
        <v>6.1513970587779729</v>
      </c>
      <c r="Q91" s="125"/>
      <c r="R91" s="120"/>
      <c r="S91" s="15"/>
    </row>
    <row r="92" spans="1:19" ht="12.75">
      <c r="A92" s="71">
        <v>85</v>
      </c>
      <c r="B92" s="73">
        <v>2413</v>
      </c>
      <c r="C92" s="73">
        <v>22915</v>
      </c>
      <c r="D92" s="72">
        <v>9.9196986900000006E-2</v>
      </c>
      <c r="E92" s="73">
        <v>45490.735980692203</v>
      </c>
      <c r="F92" s="73">
        <v>4512.5439408034999</v>
      </c>
      <c r="G92" s="73">
        <v>43234.464010290503</v>
      </c>
      <c r="H92" s="73">
        <v>254491.36664875</v>
      </c>
      <c r="I92" s="75">
        <v>5.5943558871999999</v>
      </c>
      <c r="J92" s="94">
        <f t="shared" si="7"/>
        <v>0.10530220379663975</v>
      </c>
      <c r="K92" s="94">
        <f t="shared" si="8"/>
        <v>0.89469779620336021</v>
      </c>
      <c r="L92" s="94">
        <f t="shared" si="9"/>
        <v>0.44668716128012448</v>
      </c>
      <c r="M92" s="94">
        <f>SUM(L92:$L$112)/L92</f>
        <v>5.6706736068743195</v>
      </c>
      <c r="Q92" s="125"/>
      <c r="R92" s="120"/>
      <c r="S92" s="15"/>
    </row>
    <row r="93" spans="1:19" ht="12.75">
      <c r="A93" s="71">
        <v>86</v>
      </c>
      <c r="B93" s="73">
        <v>2547</v>
      </c>
      <c r="C93" s="73">
        <v>21030</v>
      </c>
      <c r="D93" s="72">
        <v>0.1125088043</v>
      </c>
      <c r="E93" s="73">
        <v>40978.192039888701</v>
      </c>
      <c r="F93" s="73">
        <v>4610.4073900613002</v>
      </c>
      <c r="G93" s="73">
        <v>38672.988344858102</v>
      </c>
      <c r="H93" s="73">
        <v>211256.90263845999</v>
      </c>
      <c r="I93" s="75">
        <v>5.1553495193999996</v>
      </c>
      <c r="J93" s="94">
        <f t="shared" si="7"/>
        <v>0.12111269614835948</v>
      </c>
      <c r="K93" s="94">
        <f t="shared" si="8"/>
        <v>0.87888730385164049</v>
      </c>
      <c r="L93" s="94">
        <f t="shared" si="9"/>
        <v>0.39965001878966228</v>
      </c>
      <c r="M93" s="94">
        <f>SUM(L93:$L$112)/L93</f>
        <v>5.2203924349587867</v>
      </c>
      <c r="Q93" s="125"/>
      <c r="R93" s="120"/>
      <c r="S93" s="15"/>
    </row>
    <row r="94" spans="1:19" ht="12.75">
      <c r="A94" s="71">
        <v>87</v>
      </c>
      <c r="B94" s="73">
        <v>2557</v>
      </c>
      <c r="C94" s="73">
        <v>19250</v>
      </c>
      <c r="D94" s="72">
        <v>0.12734937139999999</v>
      </c>
      <c r="E94" s="73">
        <v>36367.784649827401</v>
      </c>
      <c r="F94" s="73">
        <v>4631.4145151769999</v>
      </c>
      <c r="G94" s="73">
        <v>34052.077392238898</v>
      </c>
      <c r="H94" s="73">
        <v>172583.91429360199</v>
      </c>
      <c r="I94" s="75">
        <v>4.7455162846999999</v>
      </c>
      <c r="J94" s="94">
        <f t="shared" si="7"/>
        <v>0.13283116883116883</v>
      </c>
      <c r="K94" s="94">
        <f t="shared" si="8"/>
        <v>0.86716883116883114</v>
      </c>
      <c r="L94" s="94">
        <f t="shared" si="9"/>
        <v>0.35124732749830373</v>
      </c>
      <c r="M94" s="94">
        <f>SUM(L94:$L$112)/L94</f>
        <v>4.8019722397437246</v>
      </c>
      <c r="Q94" s="125"/>
      <c r="R94" s="120"/>
      <c r="S94" s="15"/>
    </row>
    <row r="95" spans="1:19" ht="12.75">
      <c r="A95" s="71">
        <v>88</v>
      </c>
      <c r="B95" s="73">
        <v>2638</v>
      </c>
      <c r="C95" s="73">
        <v>17179</v>
      </c>
      <c r="D95" s="72">
        <v>0.14372920680000001</v>
      </c>
      <c r="E95" s="73">
        <v>31736.370134650399</v>
      </c>
      <c r="F95" s="73">
        <v>4561.4433052937002</v>
      </c>
      <c r="G95" s="73">
        <v>29455.6484820035</v>
      </c>
      <c r="H95" s="73">
        <v>138531.83690136301</v>
      </c>
      <c r="I95" s="75">
        <v>4.3650813346000001</v>
      </c>
      <c r="J95" s="94">
        <f t="shared" si="7"/>
        <v>0.15355957855521277</v>
      </c>
      <c r="K95" s="94">
        <f t="shared" si="8"/>
        <v>0.84644042144478726</v>
      </c>
      <c r="L95" s="94">
        <f t="shared" si="9"/>
        <v>0.30459073443787971</v>
      </c>
      <c r="M95" s="94">
        <f>SUM(L95:$L$112)/L95</f>
        <v>4.3843506628566873</v>
      </c>
      <c r="Q95" s="125"/>
      <c r="R95" s="120"/>
      <c r="S95" s="15"/>
    </row>
    <row r="96" spans="1:19" ht="12.75">
      <c r="A96" s="71">
        <v>89</v>
      </c>
      <c r="B96" s="73">
        <v>2686</v>
      </c>
      <c r="C96" s="73">
        <v>14735</v>
      </c>
      <c r="D96" s="72">
        <v>0.16151288</v>
      </c>
      <c r="E96" s="73">
        <v>27174.9268293567</v>
      </c>
      <c r="F96" s="73">
        <v>4389.1006965184997</v>
      </c>
      <c r="G96" s="73">
        <v>24980.376481097399</v>
      </c>
      <c r="H96" s="73">
        <v>109076.18841936</v>
      </c>
      <c r="I96" s="75">
        <v>4.0138539877000001</v>
      </c>
      <c r="J96" s="94">
        <f t="shared" si="7"/>
        <v>0.18228707159823548</v>
      </c>
      <c r="K96" s="94">
        <f t="shared" si="8"/>
        <v>0.81771292840176457</v>
      </c>
      <c r="L96" s="94">
        <f t="shared" si="9"/>
        <v>0.25781790962577616</v>
      </c>
      <c r="M96" s="94">
        <f>SUM(L96:$L$112)/L96</f>
        <v>3.9983329920373456</v>
      </c>
      <c r="Q96" s="125"/>
      <c r="R96" s="120"/>
      <c r="S96" s="15"/>
    </row>
    <row r="97" spans="1:19" ht="12.75">
      <c r="A97" s="71">
        <v>90</v>
      </c>
      <c r="B97" s="73">
        <v>2504</v>
      </c>
      <c r="C97" s="73">
        <v>12061</v>
      </c>
      <c r="D97" s="72">
        <v>0.18041313370000001</v>
      </c>
      <c r="E97" s="73">
        <v>22785.826132838101</v>
      </c>
      <c r="F97" s="73">
        <v>4110.8622972307003</v>
      </c>
      <c r="G97" s="73">
        <v>20730.394984222799</v>
      </c>
      <c r="H97" s="73">
        <v>84095.811938262093</v>
      </c>
      <c r="I97" s="75">
        <v>3.6907071723999998</v>
      </c>
      <c r="J97" s="94">
        <f t="shared" si="7"/>
        <v>0.20761130917834342</v>
      </c>
      <c r="K97" s="94">
        <f t="shared" si="8"/>
        <v>0.79238869082165664</v>
      </c>
      <c r="L97" s="94">
        <f t="shared" si="9"/>
        <v>0.21082103787451492</v>
      </c>
      <c r="M97" s="94">
        <f>SUM(L97:$L$112)/L97</f>
        <v>3.666730569978446</v>
      </c>
      <c r="Q97" s="125"/>
      <c r="R97" s="120"/>
      <c r="S97" s="15"/>
    </row>
    <row r="98" spans="1:19" ht="12.75">
      <c r="A98" s="71">
        <v>91</v>
      </c>
      <c r="B98" s="73">
        <v>2253</v>
      </c>
      <c r="C98" s="73">
        <v>9538</v>
      </c>
      <c r="D98" s="72">
        <v>0.2011538004</v>
      </c>
      <c r="E98" s="73">
        <v>18674.963835607399</v>
      </c>
      <c r="F98" s="73">
        <v>3756.5399476991001</v>
      </c>
      <c r="G98" s="73">
        <v>16796.693861757802</v>
      </c>
      <c r="H98" s="73">
        <v>63365.416954039298</v>
      </c>
      <c r="I98" s="75">
        <v>3.3930677194999999</v>
      </c>
      <c r="J98" s="94">
        <f t="shared" si="7"/>
        <v>0.2362130425665758</v>
      </c>
      <c r="K98" s="94">
        <f t="shared" si="8"/>
        <v>0.76378695743342417</v>
      </c>
      <c r="L98" s="94">
        <f t="shared" si="9"/>
        <v>0.16705220619904976</v>
      </c>
      <c r="M98" s="94">
        <f>SUM(L98:$L$112)/L98</f>
        <v>3.3654323955749752</v>
      </c>
      <c r="Q98" s="125"/>
      <c r="R98" s="120"/>
      <c r="S98" s="15"/>
    </row>
    <row r="99" spans="1:19" ht="12.75">
      <c r="A99" s="71">
        <v>92</v>
      </c>
      <c r="B99" s="73">
        <v>1985</v>
      </c>
      <c r="C99" s="73">
        <v>7434</v>
      </c>
      <c r="D99" s="72">
        <v>0.22325522910000001</v>
      </c>
      <c r="E99" s="73">
        <v>14918.4238879083</v>
      </c>
      <c r="F99" s="73">
        <v>3330.6161431415999</v>
      </c>
      <c r="G99" s="73">
        <v>13253.1158163375</v>
      </c>
      <c r="H99" s="73">
        <v>46568.7230922815</v>
      </c>
      <c r="I99" s="75">
        <v>3.1215578430000002</v>
      </c>
      <c r="J99" s="94">
        <f t="shared" si="7"/>
        <v>0.26701641108420771</v>
      </c>
      <c r="K99" s="94">
        <f t="shared" si="8"/>
        <v>0.73298358891579229</v>
      </c>
      <c r="L99" s="94">
        <f t="shared" si="9"/>
        <v>0.12759229630531321</v>
      </c>
      <c r="M99" s="94">
        <f>SUM(L99:$L$112)/L99</f>
        <v>3.096979298420607</v>
      </c>
      <c r="Q99" s="125"/>
      <c r="R99" s="120"/>
      <c r="S99" s="15"/>
    </row>
    <row r="100" spans="1:19" ht="12.75">
      <c r="A100" s="71">
        <v>93</v>
      </c>
      <c r="B100" s="73">
        <v>1669</v>
      </c>
      <c r="C100" s="73">
        <v>5624</v>
      </c>
      <c r="D100" s="72">
        <v>0.2465646262</v>
      </c>
      <c r="E100" s="73">
        <v>11587.8077447667</v>
      </c>
      <c r="F100" s="73">
        <v>2857.1434852857001</v>
      </c>
      <c r="G100" s="73">
        <v>10159.2360021239</v>
      </c>
      <c r="H100" s="73">
        <v>33315.607275943999</v>
      </c>
      <c r="I100" s="75">
        <v>2.8750569573</v>
      </c>
      <c r="J100" s="94">
        <f t="shared" si="7"/>
        <v>0.29676386913229019</v>
      </c>
      <c r="K100" s="94">
        <f t="shared" si="8"/>
        <v>0.70323613086770975</v>
      </c>
      <c r="L100" s="94">
        <f t="shared" si="9"/>
        <v>9.3523059263875663E-2</v>
      </c>
      <c r="M100" s="94">
        <f>SUM(L100:$L$112)/L100</f>
        <v>2.8608816488270858</v>
      </c>
      <c r="Q100" s="125"/>
      <c r="R100" s="120"/>
      <c r="S100" s="15"/>
    </row>
    <row r="101" spans="1:19" ht="12.75">
      <c r="A101" s="71">
        <v>94</v>
      </c>
      <c r="B101" s="73">
        <v>1392</v>
      </c>
      <c r="C101" s="73">
        <v>4172</v>
      </c>
      <c r="D101" s="72">
        <v>0.2708816758</v>
      </c>
      <c r="E101" s="73">
        <v>8730.664259481</v>
      </c>
      <c r="F101" s="73">
        <v>2364.9769654352999</v>
      </c>
      <c r="G101" s="73">
        <v>7548.1757767632998</v>
      </c>
      <c r="H101" s="73">
        <v>23156.371273820099</v>
      </c>
      <c r="I101" s="75">
        <v>2.6523034886999999</v>
      </c>
      <c r="J101" s="94">
        <f t="shared" si="7"/>
        <v>0.33365292425695109</v>
      </c>
      <c r="K101" s="94">
        <f t="shared" si="8"/>
        <v>0.66634707574304897</v>
      </c>
      <c r="L101" s="94">
        <f t="shared" si="9"/>
        <v>6.5768794343639442E-2</v>
      </c>
      <c r="M101" s="94">
        <f>SUM(L101:$L$112)/L101</f>
        <v>2.6461689994952051</v>
      </c>
      <c r="Q101" s="125"/>
      <c r="R101" s="120"/>
      <c r="S101" s="15"/>
    </row>
    <row r="102" spans="1:19" ht="12.75">
      <c r="A102" s="71">
        <v>95</v>
      </c>
      <c r="B102" s="73">
        <v>1080</v>
      </c>
      <c r="C102" s="73">
        <v>2999</v>
      </c>
      <c r="D102" s="72">
        <v>0.29596334949999997</v>
      </c>
      <c r="E102" s="73">
        <v>6365.6872940456997</v>
      </c>
      <c r="F102" s="73">
        <v>1884.0101332720999</v>
      </c>
      <c r="G102" s="73">
        <v>5423.6822274096003</v>
      </c>
      <c r="H102" s="73">
        <v>15608.1954970568</v>
      </c>
      <c r="I102" s="75">
        <v>2.4519262062</v>
      </c>
      <c r="J102" s="94">
        <f t="shared" si="7"/>
        <v>0.36012004001333781</v>
      </c>
      <c r="K102" s="94">
        <f t="shared" si="8"/>
        <v>0.63987995998666225</v>
      </c>
      <c r="L102" s="94">
        <f t="shared" si="9"/>
        <v>4.3824843786030118E-2</v>
      </c>
      <c r="M102" s="94">
        <f>SUM(L102:$L$112)/L102</f>
        <v>2.4704377934870472</v>
      </c>
      <c r="Q102" s="125"/>
      <c r="R102" s="120"/>
      <c r="S102" s="15"/>
    </row>
    <row r="103" spans="1:19" ht="12.75">
      <c r="A103" s="71">
        <v>96</v>
      </c>
      <c r="B103" s="73">
        <v>859</v>
      </c>
      <c r="C103" s="73">
        <v>2213</v>
      </c>
      <c r="D103" s="72">
        <v>0.32153234660000002</v>
      </c>
      <c r="E103" s="73">
        <v>4481.6771607736</v>
      </c>
      <c r="F103" s="73">
        <v>1441.0041741667001</v>
      </c>
      <c r="G103" s="73">
        <v>3761.1750736903</v>
      </c>
      <c r="H103" s="73">
        <v>10184.513269647199</v>
      </c>
      <c r="I103" s="75">
        <v>2.2724781156999998</v>
      </c>
      <c r="J103" s="94">
        <f t="shared" si="7"/>
        <v>0.38816086760054225</v>
      </c>
      <c r="K103" s="94">
        <f t="shared" si="8"/>
        <v>0.61183913239945775</v>
      </c>
      <c r="L103" s="94">
        <f t="shared" si="9"/>
        <v>2.8042639288226676E-2</v>
      </c>
      <c r="M103" s="94">
        <f>SUM(L103:$L$112)/L103</f>
        <v>2.297990069133744</v>
      </c>
      <c r="Q103" s="125"/>
      <c r="R103" s="120"/>
      <c r="S103" s="15"/>
    </row>
    <row r="104" spans="1:19" ht="12.75">
      <c r="A104" s="71">
        <v>97</v>
      </c>
      <c r="B104" s="73">
        <v>646</v>
      </c>
      <c r="C104" s="73">
        <v>1469</v>
      </c>
      <c r="D104" s="72">
        <v>0.34728868629999998</v>
      </c>
      <c r="E104" s="73">
        <v>3040.6729866068999</v>
      </c>
      <c r="F104" s="73">
        <v>1055.9913270879999</v>
      </c>
      <c r="G104" s="73">
        <v>2512.6773230629001</v>
      </c>
      <c r="H104" s="73">
        <v>6423.3381959568997</v>
      </c>
      <c r="I104" s="75">
        <v>2.1124725428</v>
      </c>
      <c r="J104" s="94">
        <f t="shared" si="7"/>
        <v>0.43975493533015658</v>
      </c>
      <c r="K104" s="94">
        <f t="shared" si="8"/>
        <v>0.56024506466984336</v>
      </c>
      <c r="L104" s="94">
        <f t="shared" si="9"/>
        <v>1.7157584092299557E-2</v>
      </c>
      <c r="M104" s="94">
        <f>SUM(L104:$L$112)/L104</f>
        <v>2.1214564423877222</v>
      </c>
      <c r="Q104" s="125"/>
      <c r="R104" s="120"/>
      <c r="S104" s="15"/>
    </row>
    <row r="105" spans="1:19" ht="12.75">
      <c r="A105" s="71">
        <v>98</v>
      </c>
      <c r="B105" s="73">
        <v>429</v>
      </c>
      <c r="C105" s="73">
        <v>918</v>
      </c>
      <c r="D105" s="72">
        <v>0.37292349559999999</v>
      </c>
      <c r="E105" s="73">
        <v>1984.6816595189</v>
      </c>
      <c r="F105" s="73">
        <v>740.13442216789997</v>
      </c>
      <c r="G105" s="73">
        <v>1614.6144484348999</v>
      </c>
      <c r="H105" s="73">
        <v>3910.660872894</v>
      </c>
      <c r="I105" s="75">
        <v>1.9704222358000001</v>
      </c>
      <c r="J105" s="94">
        <f t="shared" si="7"/>
        <v>0.4673202614379085</v>
      </c>
      <c r="K105" s="94">
        <f t="shared" si="8"/>
        <v>0.5326797385620915</v>
      </c>
      <c r="L105" s="94">
        <f t="shared" si="9"/>
        <v>9.6124518093686408E-3</v>
      </c>
      <c r="M105" s="94">
        <f>SUM(L105:$L$112)/L105</f>
        <v>2.001724804213322</v>
      </c>
      <c r="Q105" s="125"/>
      <c r="R105" s="120"/>
      <c r="S105" s="15"/>
    </row>
    <row r="106" spans="1:19" ht="12.75">
      <c r="A106" s="71">
        <v>99</v>
      </c>
      <c r="B106" s="73">
        <v>261</v>
      </c>
      <c r="C106" s="73">
        <v>532</v>
      </c>
      <c r="D106" s="72">
        <v>0.3981336808</v>
      </c>
      <c r="E106" s="73">
        <v>1244.5472373509999</v>
      </c>
      <c r="F106" s="73">
        <v>495.4961725682</v>
      </c>
      <c r="G106" s="73">
        <v>996.79915106689998</v>
      </c>
      <c r="H106" s="73">
        <v>2296.0464244589998</v>
      </c>
      <c r="I106" s="75">
        <v>1.8448849152</v>
      </c>
      <c r="J106" s="94">
        <f t="shared" si="7"/>
        <v>0.49060150375939848</v>
      </c>
      <c r="K106" s="94">
        <f t="shared" si="8"/>
        <v>0.50939849624060152</v>
      </c>
      <c r="L106" s="94">
        <f t="shared" si="9"/>
        <v>5.1203583167551909E-3</v>
      </c>
      <c r="M106" s="94">
        <f>SUM(L106:$L$112)/L106</f>
        <v>1.8805385895047642</v>
      </c>
      <c r="Q106" s="125"/>
      <c r="R106" s="120"/>
      <c r="S106" s="15"/>
    </row>
    <row r="107" spans="1:19" ht="12.75">
      <c r="A107" s="71">
        <v>100</v>
      </c>
      <c r="B107" s="73">
        <v>148</v>
      </c>
      <c r="C107" s="73">
        <v>238</v>
      </c>
      <c r="D107" s="72">
        <v>0.42263602360000002</v>
      </c>
      <c r="E107" s="73">
        <v>749.05106478280004</v>
      </c>
      <c r="F107" s="73">
        <v>316.57596346499997</v>
      </c>
      <c r="G107" s="73">
        <v>590.7630830503</v>
      </c>
      <c r="H107" s="73">
        <v>1299.2472733920999</v>
      </c>
      <c r="I107" s="75">
        <v>1.7345242994000001</v>
      </c>
      <c r="J107" s="94">
        <f t="shared" si="7"/>
        <v>0.62184873949579833</v>
      </c>
      <c r="K107" s="94">
        <f t="shared" si="8"/>
        <v>0.37815126050420167</v>
      </c>
      <c r="L107" s="94">
        <f t="shared" si="9"/>
        <v>2.6083028267681516E-3</v>
      </c>
      <c r="M107" s="94">
        <f>SUM(L107:$L$112)/L107</f>
        <v>1.7285849801348139</v>
      </c>
      <c r="Q107" s="125"/>
      <c r="R107" s="120"/>
      <c r="S107" s="15"/>
    </row>
    <row r="108" spans="1:19" ht="12.75">
      <c r="A108" s="71">
        <v>101</v>
      </c>
      <c r="B108" s="73">
        <v>57</v>
      </c>
      <c r="C108" s="73">
        <v>106</v>
      </c>
      <c r="D108" s="72">
        <v>0.4461793375</v>
      </c>
      <c r="E108" s="73">
        <v>432.4751013179</v>
      </c>
      <c r="F108" s="73">
        <v>192.96145420709999</v>
      </c>
      <c r="G108" s="73">
        <v>335.99437421430002</v>
      </c>
      <c r="H108" s="73">
        <v>708.48419034179994</v>
      </c>
      <c r="I108" s="75">
        <v>1.6382080452000001</v>
      </c>
      <c r="J108" s="94">
        <f t="shared" si="7"/>
        <v>0.53773584905660377</v>
      </c>
      <c r="K108" s="94">
        <f t="shared" si="8"/>
        <v>0.46226415094339623</v>
      </c>
      <c r="L108" s="94">
        <f t="shared" si="9"/>
        <v>9.8633300171904899E-4</v>
      </c>
      <c r="M108" s="94">
        <f>SUM(L108:$L$112)/L108</f>
        <v>1.926702503023175</v>
      </c>
      <c r="Q108" s="125"/>
      <c r="R108" s="120"/>
      <c r="S108" s="15"/>
    </row>
    <row r="109" spans="1:19" ht="12.75">
      <c r="A109" s="71">
        <v>102</v>
      </c>
      <c r="B109" s="73">
        <v>30</v>
      </c>
      <c r="C109" s="73">
        <v>67</v>
      </c>
      <c r="D109" s="72">
        <v>0.46855364030000002</v>
      </c>
      <c r="E109" s="73">
        <v>239.51364711069999</v>
      </c>
      <c r="F109" s="73">
        <v>112.2249912627</v>
      </c>
      <c r="G109" s="73">
        <v>183.4011514794</v>
      </c>
      <c r="H109" s="73">
        <v>372.48981612749998</v>
      </c>
      <c r="I109" s="75">
        <v>1.555192452</v>
      </c>
      <c r="J109" s="94">
        <f t="shared" si="7"/>
        <v>0.44776119402985076</v>
      </c>
      <c r="K109" s="94">
        <f t="shared" si="8"/>
        <v>0.55223880597014929</v>
      </c>
      <c r="L109" s="94">
        <f t="shared" si="9"/>
        <v>4.5594638758710758E-4</v>
      </c>
      <c r="M109" s="94">
        <f>SUM(L109:$L$112)/L109</f>
        <v>2.0047033738868683</v>
      </c>
      <c r="Q109" s="125"/>
      <c r="R109" s="120"/>
      <c r="S109" s="15"/>
    </row>
    <row r="110" spans="1:19" ht="12.75">
      <c r="A110" s="71">
        <v>103</v>
      </c>
      <c r="B110" s="73">
        <v>21</v>
      </c>
      <c r="C110" s="73">
        <v>51</v>
      </c>
      <c r="D110" s="72">
        <v>0.48959575449999998</v>
      </c>
      <c r="E110" s="73">
        <v>127.288655848</v>
      </c>
      <c r="F110" s="73">
        <v>62.319985500400001</v>
      </c>
      <c r="G110" s="73">
        <v>96.128663097800001</v>
      </c>
      <c r="H110" s="73">
        <v>189.08866464810001</v>
      </c>
      <c r="I110" s="75">
        <v>1.4855107345</v>
      </c>
      <c r="J110" s="94">
        <f t="shared" si="7"/>
        <v>0.41176470588235292</v>
      </c>
      <c r="K110" s="94">
        <f t="shared" si="8"/>
        <v>0.58823529411764708</v>
      </c>
      <c r="L110" s="94">
        <f t="shared" si="9"/>
        <v>2.5179128866750718E-4</v>
      </c>
      <c r="M110" s="94">
        <f>SUM(L110:$L$112)/L110</f>
        <v>1.819327731092437</v>
      </c>
      <c r="Q110" s="125"/>
      <c r="R110" s="120"/>
      <c r="S110" s="15"/>
    </row>
    <row r="111" spans="1:19" ht="12.75">
      <c r="A111" s="71">
        <v>104</v>
      </c>
      <c r="B111" s="73">
        <v>17</v>
      </c>
      <c r="C111" s="73">
        <v>28</v>
      </c>
      <c r="D111" s="72">
        <v>0.50919125190000003</v>
      </c>
      <c r="E111" s="73">
        <v>64.968670347699998</v>
      </c>
      <c r="F111" s="73">
        <v>33.081478590099998</v>
      </c>
      <c r="G111" s="73">
        <v>48.427931052600002</v>
      </c>
      <c r="H111" s="73">
        <v>92.960001550300007</v>
      </c>
      <c r="I111" s="75">
        <v>1.4308435289000001</v>
      </c>
      <c r="J111" s="94">
        <f t="shared" si="7"/>
        <v>0.6071428571428571</v>
      </c>
      <c r="K111" s="94">
        <f t="shared" si="8"/>
        <v>0.3928571428571429</v>
      </c>
      <c r="L111" s="94">
        <f t="shared" si="9"/>
        <v>1.4811252274559247E-4</v>
      </c>
      <c r="M111" s="94">
        <f>SUM(L111:$L$112)/L111</f>
        <v>1.392857142857143</v>
      </c>
      <c r="Q111" s="125"/>
      <c r="R111" s="120"/>
      <c r="S111" s="15"/>
    </row>
    <row r="112" spans="1:19" ht="12.75">
      <c r="A112" s="71">
        <v>105</v>
      </c>
      <c r="B112" s="73">
        <v>14</v>
      </c>
      <c r="C112" s="73">
        <v>60</v>
      </c>
      <c r="D112" s="72">
        <v>1</v>
      </c>
      <c r="E112" s="73">
        <v>31.8871917576</v>
      </c>
      <c r="F112" s="73">
        <v>31.8871917576</v>
      </c>
      <c r="G112" s="73">
        <v>44.532070497699998</v>
      </c>
      <c r="H112" s="73">
        <v>44.532070497699998</v>
      </c>
      <c r="I112" s="75">
        <v>1.3965504029</v>
      </c>
      <c r="J112" s="94">
        <f t="shared" si="7"/>
        <v>0.23333333333333334</v>
      </c>
      <c r="K112" s="94">
        <f t="shared" si="8"/>
        <v>0.76666666666666661</v>
      </c>
      <c r="L112" s="94">
        <f t="shared" si="9"/>
        <v>5.8187062507197047E-5</v>
      </c>
      <c r="M112" s="94">
        <f>SUM(L112:$L$112)/L112</f>
        <v>1</v>
      </c>
      <c r="Q112" s="125"/>
      <c r="R112" s="120"/>
      <c r="S112" s="1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184A7-F577-4588-B86A-E8AE64E7E0DA}">
  <sheetPr>
    <tabColor rgb="FF00B050"/>
  </sheetPr>
  <dimension ref="A1:X112"/>
  <sheetViews>
    <sheetView workbookViewId="0">
      <selection activeCell="N7" sqref="N7"/>
    </sheetView>
  </sheetViews>
  <sheetFormatPr defaultRowHeight="12.75"/>
  <cols>
    <col min="11" max="11" width="13.140625" style="86" customWidth="1"/>
    <col min="12" max="14" width="9.140625" style="86"/>
    <col min="18" max="24" width="9.140625" style="86"/>
  </cols>
  <sheetData>
    <row r="1" spans="1:24" ht="13.5" thickBot="1">
      <c r="A1" s="24" t="s">
        <v>163</v>
      </c>
    </row>
    <row r="2" spans="1:24" ht="13.5" thickBot="1">
      <c r="A2" s="24" t="s">
        <v>164</v>
      </c>
      <c r="P2" s="53" t="s">
        <v>166</v>
      </c>
    </row>
    <row r="3" spans="1:24">
      <c r="A3" s="24"/>
      <c r="P3" s="24" t="s">
        <v>167</v>
      </c>
      <c r="Q3" s="53"/>
    </row>
    <row r="4" spans="1:24">
      <c r="A4" s="24"/>
      <c r="P4" s="84" t="s">
        <v>147</v>
      </c>
      <c r="Q4" s="84" t="s">
        <v>148</v>
      </c>
      <c r="R4" s="86" t="s">
        <v>165</v>
      </c>
    </row>
    <row r="5" spans="1:24" ht="13.5" thickBot="1">
      <c r="A5" s="24"/>
      <c r="P5" s="47" t="s">
        <v>150</v>
      </c>
      <c r="Q5" s="47" t="s">
        <v>151</v>
      </c>
      <c r="R5" s="86" t="s">
        <v>234</v>
      </c>
    </row>
    <row r="6" spans="1:24" ht="13.5" thickBot="1">
      <c r="A6" s="12" t="s">
        <v>58</v>
      </c>
      <c r="B6" s="11" t="s">
        <v>59</v>
      </c>
      <c r="C6" s="11" t="s">
        <v>60</v>
      </c>
      <c r="D6" s="11" t="s">
        <v>61</v>
      </c>
      <c r="E6" s="11" t="s">
        <v>62</v>
      </c>
      <c r="F6" s="10" t="s">
        <v>63</v>
      </c>
      <c r="G6" s="10" t="s">
        <v>64</v>
      </c>
      <c r="H6" s="10" t="s">
        <v>65</v>
      </c>
      <c r="I6" s="10" t="s">
        <v>66</v>
      </c>
      <c r="J6" s="9" t="s">
        <v>67</v>
      </c>
      <c r="K6" s="87" t="s">
        <v>69</v>
      </c>
      <c r="L6" s="87" t="s">
        <v>68</v>
      </c>
      <c r="M6" s="87" t="s">
        <v>70</v>
      </c>
      <c r="N6" s="87" t="s">
        <v>71</v>
      </c>
      <c r="O6" s="85"/>
      <c r="S6" s="86" t="s">
        <v>127</v>
      </c>
      <c r="T6" s="86" t="s">
        <v>132</v>
      </c>
      <c r="U6" s="86" t="s">
        <v>73</v>
      </c>
      <c r="V6" s="86" t="s">
        <v>133</v>
      </c>
      <c r="W6" s="86" t="s">
        <v>74</v>
      </c>
      <c r="X6" s="22" t="s">
        <v>75</v>
      </c>
    </row>
    <row r="7" spans="1:24">
      <c r="A7" s="6">
        <v>0</v>
      </c>
      <c r="B7" s="80">
        <v>99</v>
      </c>
      <c r="C7" s="81">
        <v>53574</v>
      </c>
      <c r="D7" s="7">
        <v>1.8479112999999999E-3</v>
      </c>
      <c r="E7" s="4">
        <v>1.8450472999999999E-3</v>
      </c>
      <c r="F7" s="3">
        <v>100000</v>
      </c>
      <c r="G7" s="3">
        <v>184.5047333851</v>
      </c>
      <c r="H7" s="3">
        <v>99845.016023956501</v>
      </c>
      <c r="I7" s="3">
        <v>8050851.4062711</v>
      </c>
      <c r="J7" s="2">
        <v>80.508514062700002</v>
      </c>
      <c r="K7" s="107"/>
      <c r="L7" s="107"/>
      <c r="M7" s="107"/>
      <c r="N7" s="107"/>
      <c r="O7" s="2"/>
      <c r="U7" s="108"/>
      <c r="W7" s="108"/>
      <c r="X7" s="108"/>
    </row>
    <row r="8" spans="1:24">
      <c r="A8" s="6">
        <v>1</v>
      </c>
      <c r="B8" s="80">
        <v>8</v>
      </c>
      <c r="C8" s="81">
        <v>53353</v>
      </c>
      <c r="D8" s="7">
        <v>1.628516E-4</v>
      </c>
      <c r="E8" s="4">
        <v>1.628383E-4</v>
      </c>
      <c r="F8" s="3">
        <v>99815.495266614904</v>
      </c>
      <c r="G8" s="3">
        <v>16.253788206300001</v>
      </c>
      <c r="H8" s="3">
        <v>99807.368372511803</v>
      </c>
      <c r="I8" s="3">
        <v>7951006.3902471503</v>
      </c>
      <c r="J8" s="2">
        <v>79.657034902299998</v>
      </c>
      <c r="K8" s="107"/>
      <c r="L8" s="107"/>
      <c r="M8" s="107"/>
      <c r="N8" s="107"/>
      <c r="O8" s="2"/>
    </row>
    <row r="9" spans="1:24">
      <c r="A9" s="6">
        <v>2</v>
      </c>
      <c r="B9" s="80">
        <v>3</v>
      </c>
      <c r="C9" s="81">
        <v>54677</v>
      </c>
      <c r="D9" s="7">
        <v>7.9638300000000006E-5</v>
      </c>
      <c r="E9" s="4">
        <v>7.9635099999999999E-5</v>
      </c>
      <c r="F9" s="3">
        <v>99799.2414784086</v>
      </c>
      <c r="G9" s="3">
        <v>7.9475262077000002</v>
      </c>
      <c r="H9" s="3">
        <v>99795.267715304799</v>
      </c>
      <c r="I9" s="3">
        <v>7851199.0218746299</v>
      </c>
      <c r="J9" s="2">
        <v>78.669926800699997</v>
      </c>
      <c r="K9" s="107"/>
      <c r="L9" s="107"/>
      <c r="M9" s="107"/>
      <c r="N9" s="107"/>
      <c r="O9" s="2"/>
    </row>
    <row r="10" spans="1:24">
      <c r="A10" s="6">
        <v>3</v>
      </c>
      <c r="B10" s="80">
        <v>7</v>
      </c>
      <c r="C10" s="81">
        <v>55542</v>
      </c>
      <c r="D10" s="7">
        <v>8.3642999999999999E-5</v>
      </c>
      <c r="E10" s="4">
        <v>8.3639499999999998E-5</v>
      </c>
      <c r="F10" s="3">
        <v>99791.293952200998</v>
      </c>
      <c r="G10" s="3">
        <v>8.3464979125000003</v>
      </c>
      <c r="H10" s="3">
        <v>99787.120703244698</v>
      </c>
      <c r="I10" s="3">
        <v>7751403.7541593304</v>
      </c>
      <c r="J10" s="2">
        <v>77.676152369299999</v>
      </c>
      <c r="K10" s="107"/>
      <c r="L10" s="107"/>
      <c r="M10" s="107"/>
      <c r="N10" s="107"/>
      <c r="O10" s="2"/>
    </row>
    <row r="11" spans="1:24">
      <c r="A11" s="6">
        <v>4</v>
      </c>
      <c r="B11" s="80">
        <v>3</v>
      </c>
      <c r="C11" s="81">
        <v>55397</v>
      </c>
      <c r="D11" s="7">
        <v>9.7168699999999997E-5</v>
      </c>
      <c r="E11" s="4">
        <v>9.7163999999999993E-5</v>
      </c>
      <c r="F11" s="3">
        <v>99782.947454288398</v>
      </c>
      <c r="G11" s="3">
        <v>9.6953106266999995</v>
      </c>
      <c r="H11" s="3">
        <v>99778.099798975105</v>
      </c>
      <c r="I11" s="3">
        <v>7651616.6334560802</v>
      </c>
      <c r="J11" s="2">
        <v>76.682607887100005</v>
      </c>
      <c r="K11" s="107"/>
      <c r="L11" s="107"/>
      <c r="M11" s="107"/>
      <c r="N11" s="107"/>
      <c r="O11" s="2"/>
    </row>
    <row r="12" spans="1:24">
      <c r="A12" s="6">
        <v>5</v>
      </c>
      <c r="B12" s="80">
        <v>5</v>
      </c>
      <c r="C12" s="81">
        <v>54622</v>
      </c>
      <c r="D12" s="7">
        <v>1.086187E-4</v>
      </c>
      <c r="E12" s="4">
        <v>1.086128E-4</v>
      </c>
      <c r="F12" s="3">
        <v>99773.252143661695</v>
      </c>
      <c r="G12" s="3">
        <v>10.8366571844</v>
      </c>
      <c r="H12" s="3">
        <v>99767.833815069505</v>
      </c>
      <c r="I12" s="3">
        <v>7551838.5336571103</v>
      </c>
      <c r="J12" s="2">
        <v>75.690010813599997</v>
      </c>
      <c r="K12" s="107"/>
      <c r="L12" s="107"/>
      <c r="M12" s="107"/>
      <c r="N12" s="107"/>
      <c r="O12" s="2"/>
    </row>
    <row r="13" spans="1:24">
      <c r="A13" s="6">
        <v>6</v>
      </c>
      <c r="B13" s="80">
        <v>10</v>
      </c>
      <c r="C13" s="81">
        <v>53949</v>
      </c>
      <c r="D13" s="7">
        <v>1.079303E-4</v>
      </c>
      <c r="E13" s="4">
        <v>1.079245E-4</v>
      </c>
      <c r="F13" s="3">
        <v>99762.415486477301</v>
      </c>
      <c r="G13" s="3">
        <v>10.7668069143</v>
      </c>
      <c r="H13" s="3">
        <v>99757.032083020196</v>
      </c>
      <c r="I13" s="3">
        <v>7452070.6998420404</v>
      </c>
      <c r="J13" s="2">
        <v>74.698178301900001</v>
      </c>
      <c r="K13" s="107"/>
      <c r="L13" s="107"/>
      <c r="M13" s="107"/>
      <c r="N13" s="107"/>
      <c r="O13" s="2"/>
    </row>
    <row r="14" spans="1:24">
      <c r="A14" s="6">
        <v>7</v>
      </c>
      <c r="B14" s="80">
        <v>7</v>
      </c>
      <c r="C14" s="81">
        <v>53155</v>
      </c>
      <c r="D14" s="7">
        <v>9.4818800000000001E-5</v>
      </c>
      <c r="E14" s="4">
        <v>9.4814299999999998E-5</v>
      </c>
      <c r="F14" s="3">
        <v>99751.648679563004</v>
      </c>
      <c r="G14" s="3">
        <v>9.4578798636000005</v>
      </c>
      <c r="H14" s="3">
        <v>99746.919739631194</v>
      </c>
      <c r="I14" s="3">
        <v>7352313.6677590199</v>
      </c>
      <c r="J14" s="2">
        <v>73.706186966199994</v>
      </c>
      <c r="K14" s="107"/>
      <c r="L14" s="107"/>
      <c r="M14" s="107"/>
      <c r="N14" s="107"/>
      <c r="O14" s="2"/>
      <c r="P14" s="48"/>
      <c r="Q14" s="48"/>
    </row>
    <row r="15" spans="1:24">
      <c r="A15" s="6">
        <v>8</v>
      </c>
      <c r="B15" s="80">
        <v>3</v>
      </c>
      <c r="C15" s="81">
        <v>53052</v>
      </c>
      <c r="D15" s="7">
        <v>8.0269800000000002E-5</v>
      </c>
      <c r="E15" s="4">
        <v>8.0266500000000001E-5</v>
      </c>
      <c r="F15" s="3">
        <v>99742.190799699398</v>
      </c>
      <c r="G15" s="3">
        <v>8.0059597052000004</v>
      </c>
      <c r="H15" s="3">
        <v>99738.187819846702</v>
      </c>
      <c r="I15" s="3">
        <v>7252566.7480193898</v>
      </c>
      <c r="J15" s="2">
        <v>72.713128615599999</v>
      </c>
      <c r="K15" s="107"/>
      <c r="L15" s="107"/>
      <c r="M15" s="107"/>
      <c r="N15" s="107"/>
      <c r="O15" s="2"/>
      <c r="P15" s="83"/>
      <c r="Q15" s="50"/>
    </row>
    <row r="16" spans="1:24">
      <c r="A16" s="6">
        <v>9</v>
      </c>
      <c r="B16" s="80">
        <v>1</v>
      </c>
      <c r="C16" s="81">
        <v>53531</v>
      </c>
      <c r="D16" s="7">
        <v>7.1530299999999995E-5</v>
      </c>
      <c r="E16" s="4">
        <v>7.1527700000000003E-5</v>
      </c>
      <c r="F16" s="3">
        <v>99734.184839994094</v>
      </c>
      <c r="G16" s="3">
        <v>7.1337596989999996</v>
      </c>
      <c r="H16" s="3">
        <v>99730.617960144606</v>
      </c>
      <c r="I16" s="3">
        <v>7152828.5601995401</v>
      </c>
      <c r="J16" s="2">
        <v>71.718925378199998</v>
      </c>
      <c r="K16" s="107"/>
      <c r="L16" s="107"/>
      <c r="M16" s="107"/>
      <c r="N16" s="107"/>
      <c r="O16" s="2"/>
    </row>
    <row r="17" spans="1:22">
      <c r="A17" s="6">
        <v>10</v>
      </c>
      <c r="B17" s="80">
        <v>1</v>
      </c>
      <c r="C17" s="81">
        <v>55313</v>
      </c>
      <c r="D17" s="7">
        <v>6.92362E-5</v>
      </c>
      <c r="E17" s="4">
        <v>6.9233799999999994E-5</v>
      </c>
      <c r="F17" s="3">
        <v>99727.051080295103</v>
      </c>
      <c r="G17" s="3">
        <v>6.9044812213000002</v>
      </c>
      <c r="H17" s="3">
        <v>99723.598839684404</v>
      </c>
      <c r="I17" s="3">
        <v>7053097.9422394</v>
      </c>
      <c r="J17" s="2">
        <v>70.724019870600003</v>
      </c>
      <c r="K17" s="107"/>
      <c r="L17" s="107"/>
      <c r="M17" s="107"/>
      <c r="N17" s="107"/>
      <c r="O17" s="2"/>
    </row>
    <row r="18" spans="1:22">
      <c r="A18" s="6">
        <v>11</v>
      </c>
      <c r="B18" s="80">
        <v>8</v>
      </c>
      <c r="C18" s="81">
        <v>57628</v>
      </c>
      <c r="D18" s="7">
        <v>7.1669199999999995E-5</v>
      </c>
      <c r="E18" s="4">
        <v>7.1666600000000003E-5</v>
      </c>
      <c r="F18" s="3">
        <v>99720.146599073807</v>
      </c>
      <c r="G18" s="3">
        <v>7.1466080493000002</v>
      </c>
      <c r="H18" s="3">
        <v>99716.573295049093</v>
      </c>
      <c r="I18" s="3">
        <v>6953374.34339971</v>
      </c>
      <c r="J18" s="2">
        <v>69.728882081899997</v>
      </c>
      <c r="K18" s="107"/>
      <c r="L18" s="107"/>
      <c r="M18" s="107"/>
      <c r="N18" s="107"/>
      <c r="O18" s="2"/>
    </row>
    <row r="19" spans="1:22">
      <c r="A19" s="6">
        <v>12</v>
      </c>
      <c r="B19" s="80">
        <v>4</v>
      </c>
      <c r="C19" s="81">
        <v>58379</v>
      </c>
      <c r="D19" s="7">
        <v>7.80159E-5</v>
      </c>
      <c r="E19" s="4">
        <v>7.8012900000000007E-5</v>
      </c>
      <c r="F19" s="3">
        <v>99712.999991024495</v>
      </c>
      <c r="G19" s="3">
        <v>7.7788985509000002</v>
      </c>
      <c r="H19" s="3">
        <v>99709.110541749003</v>
      </c>
      <c r="I19" s="3">
        <v>6853657.7701046597</v>
      </c>
      <c r="J19" s="2">
        <v>68.733843839000002</v>
      </c>
      <c r="K19" s="107"/>
      <c r="L19" s="107"/>
      <c r="M19" s="107"/>
      <c r="N19" s="107"/>
      <c r="O19" s="2"/>
    </row>
    <row r="20" spans="1:22">
      <c r="A20" s="6">
        <v>13</v>
      </c>
      <c r="B20" s="80">
        <v>3</v>
      </c>
      <c r="C20" s="81">
        <v>57617</v>
      </c>
      <c r="D20" s="7">
        <v>8.7911099999999999E-5</v>
      </c>
      <c r="E20" s="4">
        <v>8.7907199999999998E-5</v>
      </c>
      <c r="F20" s="3">
        <v>99705.221092473497</v>
      </c>
      <c r="G20" s="3">
        <v>8.7648084369999992</v>
      </c>
      <c r="H20" s="3">
        <v>99700.838688254997</v>
      </c>
      <c r="I20" s="3">
        <v>6753948.6595629202</v>
      </c>
      <c r="J20" s="2">
        <v>67.739167373200004</v>
      </c>
      <c r="K20" s="107"/>
      <c r="L20" s="107"/>
      <c r="M20" s="107"/>
      <c r="N20" s="107"/>
      <c r="O20" s="2"/>
    </row>
    <row r="21" spans="1:22">
      <c r="A21" s="6">
        <v>14</v>
      </c>
      <c r="B21" s="80">
        <v>5</v>
      </c>
      <c r="C21" s="81">
        <v>54187</v>
      </c>
      <c r="D21" s="7">
        <v>1.010006E-4</v>
      </c>
      <c r="E21" s="4">
        <v>1.009955E-4</v>
      </c>
      <c r="F21" s="3">
        <v>99696.456284036496</v>
      </c>
      <c r="G21" s="3">
        <v>10.068890425799999</v>
      </c>
      <c r="H21" s="3">
        <v>99691.421838823604</v>
      </c>
      <c r="I21" s="3">
        <v>6654247.8208746603</v>
      </c>
      <c r="J21" s="2">
        <v>66.745078700899995</v>
      </c>
      <c r="K21" s="107"/>
      <c r="L21" s="107"/>
      <c r="M21" s="107"/>
      <c r="N21" s="107"/>
      <c r="O21" s="2"/>
      <c r="P21" s="83">
        <v>17</v>
      </c>
      <c r="Q21" s="51">
        <v>10</v>
      </c>
      <c r="R21" s="108"/>
      <c r="S21" s="108"/>
      <c r="T21" s="108"/>
      <c r="V21" s="108"/>
    </row>
    <row r="22" spans="1:22">
      <c r="A22" s="6">
        <v>15</v>
      </c>
      <c r="B22" s="80">
        <v>7</v>
      </c>
      <c r="C22" s="81">
        <v>51023</v>
      </c>
      <c r="D22" s="7">
        <v>1.166535E-4</v>
      </c>
      <c r="E22" s="4">
        <v>1.166467E-4</v>
      </c>
      <c r="F22" s="3">
        <v>99686.387393610697</v>
      </c>
      <c r="G22" s="3">
        <v>11.628089595000001</v>
      </c>
      <c r="H22" s="3">
        <v>99680.573348813195</v>
      </c>
      <c r="I22" s="3">
        <v>6554556.3990358403</v>
      </c>
      <c r="J22" s="2">
        <v>65.751769829500006</v>
      </c>
      <c r="K22" s="107"/>
      <c r="L22" s="107"/>
      <c r="M22" s="107"/>
      <c r="N22" s="107"/>
      <c r="O22" s="2"/>
      <c r="P22" s="83">
        <v>53</v>
      </c>
      <c r="Q22" s="51">
        <v>26</v>
      </c>
      <c r="R22" s="108"/>
      <c r="S22" s="108"/>
      <c r="T22" s="108"/>
      <c r="V22" s="108"/>
    </row>
    <row r="23" spans="1:22">
      <c r="A23" s="6">
        <v>16</v>
      </c>
      <c r="B23" s="80">
        <v>8</v>
      </c>
      <c r="C23" s="81">
        <v>49031</v>
      </c>
      <c r="D23" s="7">
        <v>1.3434840000000001E-4</v>
      </c>
      <c r="E23" s="4">
        <v>1.343394E-4</v>
      </c>
      <c r="F23" s="3">
        <v>99674.759304015693</v>
      </c>
      <c r="G23" s="3">
        <v>13.3902457005</v>
      </c>
      <c r="H23" s="3">
        <v>99668.064181165493</v>
      </c>
      <c r="I23" s="3">
        <v>6454875.8256870201</v>
      </c>
      <c r="J23" s="2">
        <v>64.759382122000005</v>
      </c>
      <c r="K23" s="107"/>
      <c r="L23" s="107"/>
      <c r="M23" s="107"/>
      <c r="N23" s="107"/>
      <c r="O23" s="2"/>
      <c r="P23" s="83">
        <v>147</v>
      </c>
      <c r="Q23" s="51">
        <v>78</v>
      </c>
      <c r="R23" s="108"/>
      <c r="S23" s="108"/>
      <c r="T23" s="108"/>
      <c r="V23" s="108"/>
    </row>
    <row r="24" spans="1:22">
      <c r="A24" s="6">
        <v>17</v>
      </c>
      <c r="B24" s="80">
        <v>7</v>
      </c>
      <c r="C24" s="81">
        <v>47202</v>
      </c>
      <c r="D24" s="7">
        <v>1.5335570000000001E-4</v>
      </c>
      <c r="E24" s="4">
        <v>1.53344E-4</v>
      </c>
      <c r="F24" s="3">
        <v>99661.369058315206</v>
      </c>
      <c r="G24" s="3">
        <v>15.2824692718</v>
      </c>
      <c r="H24" s="3">
        <v>99653.727823679394</v>
      </c>
      <c r="I24" s="3">
        <v>6355207.7615058599</v>
      </c>
      <c r="J24" s="2">
        <v>63.768015847599997</v>
      </c>
      <c r="K24" s="107"/>
      <c r="L24" s="107"/>
      <c r="M24" s="107"/>
      <c r="N24" s="107"/>
      <c r="O24" s="2"/>
      <c r="P24" s="83">
        <v>320</v>
      </c>
      <c r="Q24" s="51">
        <v>175</v>
      </c>
      <c r="R24" s="108"/>
      <c r="S24" s="108"/>
      <c r="T24" s="108"/>
      <c r="V24" s="108"/>
    </row>
    <row r="25" spans="1:22">
      <c r="A25" s="6">
        <v>18</v>
      </c>
      <c r="B25" s="80">
        <v>4</v>
      </c>
      <c r="C25" s="81">
        <v>46748</v>
      </c>
      <c r="D25" s="7">
        <v>1.7258019999999999E-4</v>
      </c>
      <c r="E25" s="4">
        <v>1.7256530000000001E-4</v>
      </c>
      <c r="F25" s="3">
        <v>99646.086589043494</v>
      </c>
      <c r="G25" s="3">
        <v>17.195454204299999</v>
      </c>
      <c r="H25" s="3">
        <v>99637.488861941398</v>
      </c>
      <c r="I25" s="3">
        <v>6255554.0336821796</v>
      </c>
      <c r="J25" s="2">
        <v>62.777719103800003</v>
      </c>
      <c r="K25" s="107"/>
      <c r="L25" s="107"/>
      <c r="M25" s="107"/>
      <c r="N25" s="107"/>
      <c r="O25" s="2"/>
      <c r="P25" s="83">
        <v>551</v>
      </c>
      <c r="Q25" s="51">
        <v>292</v>
      </c>
      <c r="R25" s="108"/>
      <c r="S25" s="108"/>
      <c r="T25" s="108"/>
      <c r="V25" s="108"/>
    </row>
    <row r="26" spans="1:22">
      <c r="A26" s="6">
        <v>19</v>
      </c>
      <c r="B26" s="80">
        <v>11</v>
      </c>
      <c r="C26" s="81">
        <v>46565</v>
      </c>
      <c r="D26" s="7">
        <v>1.909456E-4</v>
      </c>
      <c r="E26" s="4">
        <v>1.909274E-4</v>
      </c>
      <c r="F26" s="3">
        <v>99628.891134839199</v>
      </c>
      <c r="G26" s="3">
        <v>19.021886975000001</v>
      </c>
      <c r="H26" s="3">
        <v>99619.380191351695</v>
      </c>
      <c r="I26" s="3">
        <v>6155916.5448202398</v>
      </c>
      <c r="J26" s="2">
        <v>61.788467930300001</v>
      </c>
      <c r="K26" s="107"/>
      <c r="L26" s="107"/>
      <c r="M26" s="107"/>
      <c r="N26" s="107"/>
      <c r="O26" s="2"/>
      <c r="P26" s="83">
        <v>852</v>
      </c>
      <c r="Q26" s="51">
        <v>408</v>
      </c>
      <c r="R26" s="108"/>
      <c r="S26" s="108"/>
      <c r="T26" s="108"/>
      <c r="V26" s="108"/>
    </row>
    <row r="27" spans="1:22">
      <c r="A27" s="6">
        <v>20</v>
      </c>
      <c r="B27" s="80">
        <v>12</v>
      </c>
      <c r="C27" s="81">
        <v>46058</v>
      </c>
      <c r="D27" s="7">
        <v>2.0725799999999999E-4</v>
      </c>
      <c r="E27" s="4">
        <v>2.072365E-4</v>
      </c>
      <c r="F27" s="3">
        <v>99609.869247864204</v>
      </c>
      <c r="G27" s="3">
        <v>20.642803732899999</v>
      </c>
      <c r="H27" s="3">
        <v>99599.547845997804</v>
      </c>
      <c r="I27" s="3">
        <v>6056297.1646288903</v>
      </c>
      <c r="J27" s="2">
        <v>60.8001718139</v>
      </c>
      <c r="K27" s="107"/>
      <c r="L27" s="107"/>
      <c r="M27" s="107"/>
      <c r="N27" s="107"/>
      <c r="O27" s="2"/>
      <c r="P27" s="83">
        <v>1183</v>
      </c>
      <c r="Q27" s="51">
        <v>622</v>
      </c>
      <c r="R27" s="108"/>
      <c r="S27" s="108"/>
      <c r="T27" s="108"/>
      <c r="V27" s="108"/>
    </row>
    <row r="28" spans="1:22">
      <c r="A28" s="6">
        <v>21</v>
      </c>
      <c r="B28" s="80">
        <v>16</v>
      </c>
      <c r="C28" s="81">
        <v>45584</v>
      </c>
      <c r="D28" s="7">
        <v>2.2086729999999999E-4</v>
      </c>
      <c r="E28" s="4">
        <v>2.2084289999999999E-4</v>
      </c>
      <c r="F28" s="3">
        <v>99589.226444131302</v>
      </c>
      <c r="G28" s="3">
        <v>21.9935777048</v>
      </c>
      <c r="H28" s="3">
        <v>99578.229655278905</v>
      </c>
      <c r="I28" s="3">
        <v>5956697.6167828897</v>
      </c>
      <c r="J28" s="2">
        <v>59.812670802500001</v>
      </c>
      <c r="K28" s="107"/>
      <c r="L28" s="107"/>
      <c r="M28" s="107"/>
      <c r="N28" s="107"/>
      <c r="O28" s="2"/>
      <c r="P28" s="83">
        <v>1688</v>
      </c>
      <c r="Q28" s="51">
        <v>858</v>
      </c>
      <c r="R28" s="108"/>
      <c r="S28" s="108"/>
      <c r="T28" s="108"/>
      <c r="V28" s="108"/>
    </row>
    <row r="29" spans="1:22">
      <c r="A29" s="6">
        <v>22</v>
      </c>
      <c r="B29" s="80">
        <v>10</v>
      </c>
      <c r="C29" s="81">
        <v>45622</v>
      </c>
      <c r="D29" s="7">
        <v>2.327885E-4</v>
      </c>
      <c r="E29" s="4">
        <v>2.327614E-4</v>
      </c>
      <c r="F29" s="3">
        <v>99567.232866426493</v>
      </c>
      <c r="G29" s="3">
        <v>23.175412941600001</v>
      </c>
      <c r="H29" s="3">
        <v>99555.645159955704</v>
      </c>
      <c r="I29" s="3">
        <v>5857119.3871276099</v>
      </c>
      <c r="J29" s="2">
        <v>58.825772480600001</v>
      </c>
      <c r="K29" s="107"/>
      <c r="L29" s="107"/>
      <c r="M29" s="107"/>
      <c r="N29" s="107"/>
      <c r="O29" s="2"/>
      <c r="P29" s="83">
        <v>2077</v>
      </c>
      <c r="Q29" s="51">
        <v>1041</v>
      </c>
      <c r="R29" s="108"/>
      <c r="S29" s="108"/>
      <c r="T29" s="108"/>
      <c r="V29" s="108"/>
    </row>
    <row r="30" spans="1:22">
      <c r="A30" s="6">
        <v>23</v>
      </c>
      <c r="B30" s="80">
        <v>11</v>
      </c>
      <c r="C30" s="81">
        <v>46271</v>
      </c>
      <c r="D30" s="7">
        <v>2.4465979999999999E-4</v>
      </c>
      <c r="E30" s="4">
        <v>2.4462989999999999E-4</v>
      </c>
      <c r="F30" s="3">
        <v>99544.0574534849</v>
      </c>
      <c r="G30" s="3">
        <v>24.351451190100001</v>
      </c>
      <c r="H30" s="3">
        <v>99531.881727889893</v>
      </c>
      <c r="I30" s="3">
        <v>5757563.7419676501</v>
      </c>
      <c r="J30" s="2">
        <v>57.839351632400003</v>
      </c>
      <c r="K30" s="107"/>
      <c r="L30" s="107"/>
      <c r="M30" s="107"/>
      <c r="N30" s="107"/>
      <c r="O30" s="2"/>
      <c r="P30" s="83">
        <v>2664</v>
      </c>
      <c r="Q30" s="51">
        <v>1337</v>
      </c>
      <c r="R30" s="108"/>
      <c r="S30" s="108"/>
      <c r="T30" s="108"/>
      <c r="V30" s="108"/>
    </row>
    <row r="31" spans="1:22">
      <c r="A31" s="6">
        <v>24</v>
      </c>
      <c r="B31" s="80">
        <v>8</v>
      </c>
      <c r="C31" s="81">
        <v>46681</v>
      </c>
      <c r="D31" s="7">
        <v>2.5803000000000002E-4</v>
      </c>
      <c r="E31" s="4">
        <v>2.579967E-4</v>
      </c>
      <c r="F31" s="3">
        <v>99519.706002294799</v>
      </c>
      <c r="G31" s="3">
        <v>25.675758245200001</v>
      </c>
      <c r="H31" s="3">
        <v>99506.8681231722</v>
      </c>
      <c r="I31" s="3">
        <v>5658031.86023976</v>
      </c>
      <c r="J31" s="2">
        <v>56.853381983600002</v>
      </c>
      <c r="K31" s="107"/>
      <c r="L31" s="107"/>
      <c r="M31" s="107"/>
      <c r="N31" s="107"/>
      <c r="O31" s="2"/>
      <c r="P31" s="83">
        <v>3342</v>
      </c>
      <c r="Q31" s="51">
        <v>1726</v>
      </c>
      <c r="R31" s="108"/>
      <c r="S31" s="108"/>
      <c r="T31" s="108"/>
      <c r="V31" s="108"/>
    </row>
    <row r="32" spans="1:22">
      <c r="A32" s="6">
        <v>25</v>
      </c>
      <c r="B32" s="80">
        <v>11</v>
      </c>
      <c r="C32" s="81">
        <v>48191</v>
      </c>
      <c r="D32" s="7">
        <v>2.740428E-4</v>
      </c>
      <c r="E32" s="4">
        <v>2.7400530000000001E-4</v>
      </c>
      <c r="F32" s="3">
        <v>99494.030244049602</v>
      </c>
      <c r="G32" s="3">
        <v>27.261888344599999</v>
      </c>
      <c r="H32" s="3">
        <v>99480.399299877201</v>
      </c>
      <c r="I32" s="3">
        <v>5558524.99211659</v>
      </c>
      <c r="J32" s="2">
        <v>55.867924723500003</v>
      </c>
      <c r="K32" s="107"/>
      <c r="L32" s="107"/>
      <c r="M32" s="107"/>
      <c r="N32" s="107"/>
      <c r="O32" s="2"/>
      <c r="P32" s="83">
        <v>4337</v>
      </c>
      <c r="Q32" s="51">
        <v>2206</v>
      </c>
      <c r="R32" s="108"/>
      <c r="S32" s="108"/>
      <c r="T32" s="108"/>
      <c r="V32" s="108"/>
    </row>
    <row r="33" spans="1:22">
      <c r="A33" s="6">
        <v>26</v>
      </c>
      <c r="B33" s="80">
        <v>11</v>
      </c>
      <c r="C33" s="81">
        <v>52286</v>
      </c>
      <c r="D33" s="7">
        <v>2.940215E-4</v>
      </c>
      <c r="E33" s="4">
        <v>2.9397819999999998E-4</v>
      </c>
      <c r="F33" s="3">
        <v>99466.768355704902</v>
      </c>
      <c r="G33" s="3">
        <v>29.241066427</v>
      </c>
      <c r="H33" s="3">
        <v>99452.147822491403</v>
      </c>
      <c r="I33" s="3">
        <v>5459044.5928167095</v>
      </c>
      <c r="J33" s="2">
        <v>54.883099984700003</v>
      </c>
      <c r="K33" s="107"/>
      <c r="L33" s="107"/>
      <c r="M33" s="107"/>
      <c r="N33" s="107"/>
      <c r="O33" s="2"/>
      <c r="P33" s="83">
        <v>5279</v>
      </c>
      <c r="Q33" s="51">
        <v>2662</v>
      </c>
      <c r="R33" s="108"/>
      <c r="S33" s="108"/>
      <c r="T33" s="108"/>
      <c r="V33" s="108"/>
    </row>
    <row r="34" spans="1:22">
      <c r="A34" s="6">
        <v>27</v>
      </c>
      <c r="B34" s="80">
        <v>23</v>
      </c>
      <c r="C34" s="81">
        <v>58163</v>
      </c>
      <c r="D34" s="7">
        <v>3.186145E-4</v>
      </c>
      <c r="E34" s="4">
        <v>3.1856380000000001E-4</v>
      </c>
      <c r="F34" s="3">
        <v>99437.527289277903</v>
      </c>
      <c r="G34" s="3">
        <v>31.6771924982</v>
      </c>
      <c r="H34" s="3">
        <v>99421.688693028802</v>
      </c>
      <c r="I34" s="3">
        <v>5359592.4449942196</v>
      </c>
      <c r="J34" s="2">
        <v>53.899092134500002</v>
      </c>
      <c r="K34" s="107"/>
      <c r="L34" s="107"/>
      <c r="M34" s="107"/>
      <c r="N34" s="107"/>
      <c r="O34" s="2"/>
      <c r="P34" s="83">
        <v>7049</v>
      </c>
      <c r="Q34" s="51">
        <v>3566</v>
      </c>
      <c r="R34" s="108"/>
      <c r="S34" s="108"/>
      <c r="T34" s="108"/>
      <c r="V34" s="108"/>
    </row>
    <row r="35" spans="1:22">
      <c r="A35" s="6">
        <v>28</v>
      </c>
      <c r="B35" s="80">
        <v>19</v>
      </c>
      <c r="C35" s="81">
        <v>61465</v>
      </c>
      <c r="D35" s="7">
        <v>3.475226E-4</v>
      </c>
      <c r="E35" s="4">
        <v>3.474622E-4</v>
      </c>
      <c r="F35" s="3">
        <v>99405.850096779701</v>
      </c>
      <c r="G35" s="3">
        <v>34.539776662100003</v>
      </c>
      <c r="H35" s="3">
        <v>99388.580208448606</v>
      </c>
      <c r="I35" s="3">
        <v>5260170.7563011898</v>
      </c>
      <c r="J35" s="2">
        <v>52.916108570900001</v>
      </c>
      <c r="K35" s="107"/>
      <c r="L35" s="107"/>
      <c r="M35" s="107"/>
      <c r="N35" s="107"/>
      <c r="O35" s="2"/>
      <c r="P35" s="83">
        <v>8076</v>
      </c>
      <c r="Q35" s="51">
        <v>4175</v>
      </c>
      <c r="R35" s="108"/>
      <c r="S35" s="108"/>
      <c r="T35" s="108"/>
      <c r="V35" s="108"/>
    </row>
    <row r="36" spans="1:22">
      <c r="A36" s="6">
        <v>29</v>
      </c>
      <c r="B36" s="80">
        <v>22</v>
      </c>
      <c r="C36" s="81">
        <v>63376</v>
      </c>
      <c r="D36" s="7">
        <v>3.8019369999999999E-4</v>
      </c>
      <c r="E36" s="4">
        <v>3.8012149999999998E-4</v>
      </c>
      <c r="F36" s="3">
        <v>99371.310320117598</v>
      </c>
      <c r="G36" s="3">
        <v>37.773168147299998</v>
      </c>
      <c r="H36" s="3">
        <v>99352.4237360439</v>
      </c>
      <c r="I36" s="3">
        <v>5160782.1760927401</v>
      </c>
      <c r="J36" s="2">
        <v>51.934327518400003</v>
      </c>
      <c r="K36" s="107"/>
      <c r="L36" s="107"/>
      <c r="M36" s="107"/>
      <c r="N36" s="107"/>
      <c r="O36" s="2"/>
      <c r="P36" s="83">
        <v>8584</v>
      </c>
      <c r="Q36" s="51">
        <v>4403</v>
      </c>
      <c r="R36" s="108"/>
      <c r="S36" s="108"/>
      <c r="T36" s="108"/>
      <c r="V36" s="108"/>
    </row>
    <row r="37" spans="1:22">
      <c r="A37" s="6">
        <v>30</v>
      </c>
      <c r="B37" s="80">
        <v>31</v>
      </c>
      <c r="C37" s="81">
        <v>65455</v>
      </c>
      <c r="D37" s="7">
        <v>4.160074E-4</v>
      </c>
      <c r="E37" s="4">
        <v>4.159209E-4</v>
      </c>
      <c r="F37" s="3">
        <v>99333.537151970304</v>
      </c>
      <c r="G37" s="3">
        <v>41.3148936451</v>
      </c>
      <c r="H37" s="3">
        <v>99312.879705147701</v>
      </c>
      <c r="I37" s="3">
        <v>5061429.7523566997</v>
      </c>
      <c r="J37" s="2">
        <v>50.953886245</v>
      </c>
      <c r="K37" s="107"/>
      <c r="L37" s="107"/>
      <c r="M37" s="107"/>
      <c r="N37" s="107"/>
      <c r="O37" s="2"/>
      <c r="P37" s="83">
        <v>9296</v>
      </c>
      <c r="Q37" s="51">
        <v>4809</v>
      </c>
      <c r="R37" s="108"/>
      <c r="S37" s="108"/>
      <c r="T37" s="108"/>
      <c r="V37" s="108"/>
    </row>
    <row r="38" spans="1:22">
      <c r="A38" s="6">
        <v>31</v>
      </c>
      <c r="B38" s="80">
        <v>26</v>
      </c>
      <c r="C38" s="81">
        <v>65419</v>
      </c>
      <c r="D38" s="7">
        <v>4.541829E-4</v>
      </c>
      <c r="E38" s="4">
        <v>4.5407979999999998E-4</v>
      </c>
      <c r="F38" s="3">
        <v>99292.222258325099</v>
      </c>
      <c r="G38" s="3">
        <v>45.0865887904</v>
      </c>
      <c r="H38" s="3">
        <v>99269.678963929997</v>
      </c>
      <c r="I38" s="3">
        <v>4962116.87265155</v>
      </c>
      <c r="J38" s="2">
        <v>49.9748798022</v>
      </c>
      <c r="K38" s="107"/>
      <c r="L38" s="107"/>
      <c r="M38" s="107"/>
      <c r="N38" s="107"/>
      <c r="O38" s="2"/>
      <c r="P38" s="83">
        <v>8760</v>
      </c>
      <c r="Q38" s="51">
        <v>4496</v>
      </c>
      <c r="R38" s="108"/>
      <c r="S38" s="108"/>
      <c r="T38" s="108"/>
      <c r="V38" s="108"/>
    </row>
    <row r="39" spans="1:22">
      <c r="A39" s="6">
        <v>32</v>
      </c>
      <c r="B39" s="80">
        <v>45</v>
      </c>
      <c r="C39" s="81">
        <v>66223</v>
      </c>
      <c r="D39" s="7">
        <v>4.9376789999999997E-4</v>
      </c>
      <c r="E39" s="4">
        <v>4.9364600000000004E-4</v>
      </c>
      <c r="F39" s="3">
        <v>99247.135669534793</v>
      </c>
      <c r="G39" s="3">
        <v>48.9929556628</v>
      </c>
      <c r="H39" s="3">
        <v>99222.639191703405</v>
      </c>
      <c r="I39" s="3">
        <v>4862847.1936876196</v>
      </c>
      <c r="J39" s="2">
        <v>48.997355549700004</v>
      </c>
      <c r="K39" s="107"/>
      <c r="L39" s="107"/>
      <c r="M39" s="107"/>
      <c r="N39" s="107"/>
      <c r="O39" s="2"/>
      <c r="P39" s="83">
        <v>8317</v>
      </c>
      <c r="Q39" s="51">
        <v>4195</v>
      </c>
      <c r="R39" s="108"/>
      <c r="S39" s="108"/>
      <c r="T39" s="108"/>
      <c r="V39" s="108"/>
    </row>
    <row r="40" spans="1:22">
      <c r="A40" s="6">
        <v>33</v>
      </c>
      <c r="B40" s="80">
        <v>34</v>
      </c>
      <c r="C40" s="81">
        <v>66698</v>
      </c>
      <c r="D40" s="7">
        <v>5.34856E-4</v>
      </c>
      <c r="E40" s="4">
        <v>5.3471300000000003E-4</v>
      </c>
      <c r="F40" s="3">
        <v>99198.142713872003</v>
      </c>
      <c r="G40" s="3">
        <v>53.042538291500001</v>
      </c>
      <c r="H40" s="3">
        <v>99171.621444726203</v>
      </c>
      <c r="I40" s="3">
        <v>4763624.5544959204</v>
      </c>
      <c r="J40" s="2">
        <v>48.021307901299998</v>
      </c>
      <c r="K40" s="107"/>
      <c r="L40" s="107"/>
      <c r="M40" s="107"/>
      <c r="N40" s="107"/>
      <c r="O40" s="2"/>
      <c r="P40" s="83">
        <v>7434</v>
      </c>
      <c r="Q40" s="51">
        <v>3825</v>
      </c>
      <c r="R40" s="108"/>
      <c r="S40" s="108"/>
      <c r="T40" s="108"/>
      <c r="V40" s="108"/>
    </row>
    <row r="41" spans="1:22">
      <c r="A41" s="6">
        <v>34</v>
      </c>
      <c r="B41" s="80">
        <v>37</v>
      </c>
      <c r="C41" s="81">
        <v>66538</v>
      </c>
      <c r="D41" s="7">
        <v>5.7823290000000001E-4</v>
      </c>
      <c r="E41" s="4">
        <v>5.7806579999999995E-4</v>
      </c>
      <c r="F41" s="3">
        <v>99145.100175580505</v>
      </c>
      <c r="G41" s="3">
        <v>57.312390231400002</v>
      </c>
      <c r="H41" s="3">
        <v>99116.443980464799</v>
      </c>
      <c r="I41" s="3">
        <v>4664452.9330511903</v>
      </c>
      <c r="J41" s="2">
        <v>47.046731757700002</v>
      </c>
      <c r="K41" s="107"/>
      <c r="L41" s="107"/>
      <c r="M41" s="107"/>
      <c r="N41" s="107"/>
      <c r="O41" s="2"/>
      <c r="P41" s="83">
        <v>6671</v>
      </c>
      <c r="Q41" s="51">
        <v>3305</v>
      </c>
      <c r="R41" s="108"/>
      <c r="S41" s="108"/>
      <c r="T41" s="108"/>
      <c r="V41" s="108"/>
    </row>
    <row r="42" spans="1:22">
      <c r="A42" s="6">
        <v>35</v>
      </c>
      <c r="B42" s="80">
        <v>36</v>
      </c>
      <c r="C42" s="81">
        <v>67735</v>
      </c>
      <c r="D42" s="7">
        <v>6.2484629999999997E-4</v>
      </c>
      <c r="E42" s="4">
        <v>6.2465109999999997E-4</v>
      </c>
      <c r="F42" s="3">
        <v>99087.787785349094</v>
      </c>
      <c r="G42" s="3">
        <v>61.895300387100001</v>
      </c>
      <c r="H42" s="3">
        <v>99056.840135155493</v>
      </c>
      <c r="I42" s="3">
        <v>4565336.4890707303</v>
      </c>
      <c r="J42" s="2">
        <v>46.073654393799998</v>
      </c>
      <c r="K42" s="107"/>
      <c r="L42" s="107"/>
      <c r="M42" s="107"/>
      <c r="N42" s="107"/>
      <c r="O42" s="2"/>
      <c r="P42" s="83">
        <v>5853</v>
      </c>
      <c r="Q42" s="51">
        <v>2990</v>
      </c>
      <c r="R42" s="108"/>
      <c r="S42" s="108"/>
      <c r="T42" s="108"/>
      <c r="V42" s="108"/>
    </row>
    <row r="43" spans="1:22">
      <c r="A43" s="6">
        <v>36</v>
      </c>
      <c r="B43" s="80">
        <v>45</v>
      </c>
      <c r="C43" s="81">
        <v>68511</v>
      </c>
      <c r="D43" s="7">
        <v>6.7541089999999997E-4</v>
      </c>
      <c r="E43" s="4">
        <v>6.7518289999999996E-4</v>
      </c>
      <c r="F43" s="3">
        <v>99025.892484961907</v>
      </c>
      <c r="G43" s="3">
        <v>66.8605883492</v>
      </c>
      <c r="H43" s="3">
        <v>98992.462190787293</v>
      </c>
      <c r="I43" s="3">
        <v>4466279.6489355704</v>
      </c>
      <c r="J43" s="2">
        <v>45.102139822799998</v>
      </c>
      <c r="K43" s="107"/>
      <c r="L43" s="107"/>
      <c r="M43" s="107"/>
      <c r="N43" s="107"/>
      <c r="O43" s="2"/>
      <c r="P43" s="83">
        <v>4853</v>
      </c>
      <c r="Q43" s="51">
        <v>2479</v>
      </c>
      <c r="R43" s="108"/>
      <c r="S43" s="108"/>
      <c r="T43" s="108"/>
      <c r="V43" s="108"/>
    </row>
    <row r="44" spans="1:22">
      <c r="A44" s="6">
        <v>37</v>
      </c>
      <c r="B44" s="80">
        <v>59</v>
      </c>
      <c r="C44" s="81">
        <v>68785</v>
      </c>
      <c r="D44" s="7">
        <v>7.3066760000000004E-4</v>
      </c>
      <c r="E44" s="4">
        <v>7.3040080000000003E-4</v>
      </c>
      <c r="F44" s="3">
        <v>98959.031896612694</v>
      </c>
      <c r="G44" s="3">
        <v>72.279757028199995</v>
      </c>
      <c r="H44" s="3">
        <v>98922.892018098602</v>
      </c>
      <c r="I44" s="3">
        <v>4367287.1867447896</v>
      </c>
      <c r="J44" s="2">
        <v>44.132274771100001</v>
      </c>
      <c r="K44" s="107"/>
      <c r="L44" s="107"/>
      <c r="M44" s="107"/>
      <c r="N44" s="107"/>
      <c r="O44" s="2"/>
      <c r="P44" s="83">
        <v>3954</v>
      </c>
      <c r="Q44" s="51">
        <v>2069</v>
      </c>
      <c r="R44" s="108"/>
      <c r="S44" s="108"/>
      <c r="T44" s="108"/>
      <c r="V44" s="108"/>
    </row>
    <row r="45" spans="1:22">
      <c r="A45" s="6">
        <v>38</v>
      </c>
      <c r="B45" s="80">
        <v>52</v>
      </c>
      <c r="C45" s="81">
        <v>69699</v>
      </c>
      <c r="D45" s="7">
        <v>7.915404E-4</v>
      </c>
      <c r="E45" s="4">
        <v>7.9122730000000003E-4</v>
      </c>
      <c r="F45" s="3">
        <v>98886.752139584496</v>
      </c>
      <c r="G45" s="3">
        <v>78.241898256599995</v>
      </c>
      <c r="H45" s="3">
        <v>98847.631190456203</v>
      </c>
      <c r="I45" s="3">
        <v>4268364.2947266903</v>
      </c>
      <c r="J45" s="2">
        <v>43.164167114100003</v>
      </c>
      <c r="K45" s="107"/>
      <c r="L45" s="107"/>
      <c r="M45" s="107"/>
      <c r="N45" s="107"/>
      <c r="O45" s="2"/>
      <c r="P45" s="83">
        <v>3093</v>
      </c>
      <c r="Q45" s="51">
        <v>1673</v>
      </c>
      <c r="R45" s="108"/>
      <c r="S45" s="108"/>
      <c r="T45" s="108"/>
      <c r="V45" s="108"/>
    </row>
    <row r="46" spans="1:22">
      <c r="A46" s="6">
        <v>39</v>
      </c>
      <c r="B46" s="80">
        <v>60</v>
      </c>
      <c r="C46" s="81">
        <v>70640</v>
      </c>
      <c r="D46" s="7">
        <v>8.5921930000000004E-4</v>
      </c>
      <c r="E46" s="4">
        <v>8.5885029999999997E-4</v>
      </c>
      <c r="F46" s="3">
        <v>98808.510241327895</v>
      </c>
      <c r="G46" s="3">
        <v>84.861720584799997</v>
      </c>
      <c r="H46" s="3">
        <v>98766.079381035495</v>
      </c>
      <c r="I46" s="3">
        <v>4169516.6635362301</v>
      </c>
      <c r="J46" s="2">
        <v>42.1979508987</v>
      </c>
      <c r="K46" s="107"/>
      <c r="L46" s="107"/>
      <c r="M46" s="107"/>
      <c r="N46" s="107"/>
      <c r="O46" s="2"/>
      <c r="P46" s="83">
        <v>2515</v>
      </c>
      <c r="Q46" s="51">
        <v>1327</v>
      </c>
      <c r="R46" s="108"/>
      <c r="S46" s="108"/>
      <c r="T46" s="108"/>
      <c r="V46" s="108"/>
    </row>
    <row r="47" spans="1:22">
      <c r="A47" s="6">
        <v>40</v>
      </c>
      <c r="B47" s="80">
        <v>73</v>
      </c>
      <c r="C47" s="81">
        <v>72692</v>
      </c>
      <c r="D47" s="7">
        <v>9.3517429999999998E-4</v>
      </c>
      <c r="E47" s="4">
        <v>9.3473720000000001E-4</v>
      </c>
      <c r="F47" s="3">
        <v>98723.648520743096</v>
      </c>
      <c r="G47" s="3">
        <v>92.280667555999997</v>
      </c>
      <c r="H47" s="3">
        <v>98677.508186965104</v>
      </c>
      <c r="I47" s="3">
        <v>4070750.5841552</v>
      </c>
      <c r="J47" s="2">
        <v>41.233793980999998</v>
      </c>
      <c r="K47" s="107"/>
      <c r="L47" s="107"/>
      <c r="M47" s="107"/>
      <c r="N47" s="107"/>
      <c r="O47" s="2"/>
      <c r="P47" s="83">
        <v>1632</v>
      </c>
      <c r="Q47" s="51">
        <v>822</v>
      </c>
      <c r="R47" s="108"/>
      <c r="S47" s="108"/>
      <c r="T47" s="108"/>
      <c r="V47" s="108"/>
    </row>
    <row r="48" spans="1:22">
      <c r="A48" s="6">
        <v>41</v>
      </c>
      <c r="B48" s="80">
        <v>71</v>
      </c>
      <c r="C48" s="81">
        <v>78551</v>
      </c>
      <c r="D48" s="7">
        <v>1.0209354000000001E-3</v>
      </c>
      <c r="E48" s="4">
        <v>1.0204145E-3</v>
      </c>
      <c r="F48" s="3">
        <v>98631.367853187097</v>
      </c>
      <c r="G48" s="3">
        <v>100.6448743967</v>
      </c>
      <c r="H48" s="3">
        <v>98581.045415988803</v>
      </c>
      <c r="I48" s="3">
        <v>3972073.0759682301</v>
      </c>
      <c r="J48" s="2">
        <v>40.271904997599997</v>
      </c>
      <c r="K48" s="107"/>
      <c r="L48" s="107"/>
      <c r="M48" s="107"/>
      <c r="N48" s="107"/>
      <c r="O48" s="2"/>
      <c r="P48" s="83">
        <v>1222</v>
      </c>
      <c r="Q48" s="51">
        <v>583</v>
      </c>
      <c r="R48" s="108"/>
      <c r="S48" s="108"/>
      <c r="T48" s="108"/>
      <c r="V48" s="108"/>
    </row>
    <row r="49" spans="1:22">
      <c r="A49" s="6">
        <v>42</v>
      </c>
      <c r="B49" s="80">
        <v>94</v>
      </c>
      <c r="C49" s="81">
        <v>84065</v>
      </c>
      <c r="D49" s="7">
        <v>1.1178258999999999E-3</v>
      </c>
      <c r="E49" s="4">
        <v>1.1172014000000001E-3</v>
      </c>
      <c r="F49" s="3">
        <v>98530.722978790407</v>
      </c>
      <c r="G49" s="3">
        <v>110.07866647</v>
      </c>
      <c r="H49" s="3">
        <v>98475.6836455554</v>
      </c>
      <c r="I49" s="3">
        <v>3873492.0305522401</v>
      </c>
      <c r="J49" s="2">
        <v>39.312530279400001</v>
      </c>
      <c r="K49" s="107"/>
      <c r="L49" s="107"/>
      <c r="M49" s="107"/>
      <c r="N49" s="107"/>
      <c r="O49" s="2"/>
      <c r="P49" s="83">
        <v>815</v>
      </c>
      <c r="Q49" s="51">
        <v>423</v>
      </c>
      <c r="R49" s="108"/>
      <c r="S49" s="108"/>
      <c r="T49" s="108"/>
      <c r="V49" s="108"/>
    </row>
    <row r="50" spans="1:22">
      <c r="A50" s="6">
        <v>43</v>
      </c>
      <c r="B50" s="80">
        <v>103</v>
      </c>
      <c r="C50" s="81">
        <v>86342</v>
      </c>
      <c r="D50" s="7">
        <v>1.2272871999999999E-3</v>
      </c>
      <c r="E50" s="4">
        <v>1.2265345E-3</v>
      </c>
      <c r="F50" s="3">
        <v>98420.644312320495</v>
      </c>
      <c r="G50" s="3">
        <v>120.7163159766</v>
      </c>
      <c r="H50" s="3">
        <v>98360.286154332207</v>
      </c>
      <c r="I50" s="3">
        <v>3775016.3469066899</v>
      </c>
      <c r="J50" s="2">
        <v>38.3559401921</v>
      </c>
      <c r="K50" s="107"/>
      <c r="L50" s="107"/>
      <c r="M50" s="107"/>
      <c r="N50" s="107"/>
      <c r="O50" s="2"/>
      <c r="P50" s="83">
        <v>502</v>
      </c>
      <c r="Q50" s="51">
        <v>255</v>
      </c>
      <c r="R50" s="108"/>
      <c r="S50" s="108"/>
      <c r="T50" s="108"/>
      <c r="V50" s="108"/>
    </row>
    <row r="51" spans="1:22">
      <c r="A51" s="6">
        <v>44</v>
      </c>
      <c r="B51" s="80">
        <v>124</v>
      </c>
      <c r="C51" s="81">
        <v>88299</v>
      </c>
      <c r="D51" s="7">
        <v>1.3503306000000001E-3</v>
      </c>
      <c r="E51" s="4">
        <v>1.3494195000000001E-3</v>
      </c>
      <c r="F51" s="3">
        <v>98299.927996343904</v>
      </c>
      <c r="G51" s="3">
        <v>132.6478405929</v>
      </c>
      <c r="H51" s="3">
        <v>98233.604076047501</v>
      </c>
      <c r="I51" s="3">
        <v>3676656.0607523499</v>
      </c>
      <c r="J51" s="2">
        <v>37.402428828700003</v>
      </c>
      <c r="K51" s="107"/>
      <c r="L51" s="107"/>
      <c r="M51" s="107"/>
      <c r="N51" s="107"/>
      <c r="O51" s="2"/>
      <c r="P51" s="83">
        <v>298</v>
      </c>
      <c r="Q51" s="51">
        <v>148</v>
      </c>
      <c r="R51" s="108"/>
      <c r="S51" s="108"/>
      <c r="T51" s="108"/>
      <c r="V51" s="108"/>
    </row>
    <row r="52" spans="1:22">
      <c r="A52" s="6">
        <v>45</v>
      </c>
      <c r="B52" s="80">
        <v>127</v>
      </c>
      <c r="C52" s="81">
        <v>90448</v>
      </c>
      <c r="D52" s="7">
        <v>1.4871507E-3</v>
      </c>
      <c r="E52" s="4">
        <v>1.4860457000000001E-3</v>
      </c>
      <c r="F52" s="3">
        <v>98167.280155750996</v>
      </c>
      <c r="G52" s="3">
        <v>145.8810681928</v>
      </c>
      <c r="H52" s="3">
        <v>98094.339621654595</v>
      </c>
      <c r="I52" s="3">
        <v>3578422.4566763099</v>
      </c>
      <c r="J52" s="2">
        <v>36.452292973799999</v>
      </c>
      <c r="K52" s="107"/>
      <c r="L52" s="107"/>
      <c r="M52" s="107"/>
      <c r="N52" s="107"/>
      <c r="O52" s="2"/>
      <c r="P52" s="83">
        <v>164</v>
      </c>
      <c r="Q52" s="51">
        <v>85</v>
      </c>
      <c r="R52" s="108"/>
      <c r="S52" s="108"/>
      <c r="T52" s="108"/>
      <c r="V52" s="108"/>
    </row>
    <row r="53" spans="1:22">
      <c r="A53" s="6">
        <v>46</v>
      </c>
      <c r="B53" s="80">
        <v>155</v>
      </c>
      <c r="C53" s="81">
        <v>91810</v>
      </c>
      <c r="D53" s="7">
        <v>1.6375643000000001E-3</v>
      </c>
      <c r="E53" s="4">
        <v>1.6362245000000001E-3</v>
      </c>
      <c r="F53" s="3">
        <v>98021.399087558195</v>
      </c>
      <c r="G53" s="3">
        <v>160.38501851480001</v>
      </c>
      <c r="H53" s="3">
        <v>97941.2065783008</v>
      </c>
      <c r="I53" s="3">
        <v>3480328.1170546501</v>
      </c>
      <c r="J53" s="2">
        <v>35.505799238199998</v>
      </c>
      <c r="K53" s="107"/>
      <c r="L53" s="107"/>
      <c r="M53" s="107"/>
      <c r="N53" s="107"/>
      <c r="O53" s="2"/>
      <c r="P53" s="83">
        <v>85</v>
      </c>
      <c r="Q53" s="51">
        <v>51</v>
      </c>
      <c r="R53" s="108"/>
      <c r="S53" s="108"/>
      <c r="T53" s="108"/>
      <c r="V53" s="108"/>
    </row>
    <row r="54" spans="1:22">
      <c r="A54" s="6">
        <v>47</v>
      </c>
      <c r="B54" s="80">
        <v>172</v>
      </c>
      <c r="C54" s="81">
        <v>88995</v>
      </c>
      <c r="D54" s="7">
        <v>1.8020886000000001E-3</v>
      </c>
      <c r="E54" s="4">
        <v>1.8004663E-3</v>
      </c>
      <c r="F54" s="3">
        <v>97861.014069043405</v>
      </c>
      <c r="G54" s="3">
        <v>176.19545659650001</v>
      </c>
      <c r="H54" s="3">
        <v>97772.9163407452</v>
      </c>
      <c r="I54" s="3">
        <v>3382386.9104763502</v>
      </c>
      <c r="J54" s="2">
        <v>34.563170458199998</v>
      </c>
      <c r="K54" s="107"/>
      <c r="L54" s="107"/>
      <c r="M54" s="107"/>
      <c r="N54" s="107"/>
      <c r="O54" s="2"/>
      <c r="P54" s="83">
        <v>47</v>
      </c>
      <c r="Q54" s="51">
        <v>22</v>
      </c>
      <c r="R54" s="108"/>
      <c r="S54" s="108"/>
      <c r="T54" s="108"/>
      <c r="V54" s="108"/>
    </row>
    <row r="55" spans="1:22">
      <c r="A55" s="6">
        <v>48</v>
      </c>
      <c r="B55" s="80">
        <v>162</v>
      </c>
      <c r="C55" s="81">
        <v>82003</v>
      </c>
      <c r="D55" s="7">
        <v>1.9820689999999999E-3</v>
      </c>
      <c r="E55" s="4">
        <v>1.9801066999999999E-3</v>
      </c>
      <c r="F55" s="3">
        <v>97684.818612446907</v>
      </c>
      <c r="G55" s="3">
        <v>193.42635928990001</v>
      </c>
      <c r="H55" s="3">
        <v>97588.105432801996</v>
      </c>
      <c r="I55" s="3">
        <v>3284613.9941356098</v>
      </c>
      <c r="J55" s="2">
        <v>33.624610669200003</v>
      </c>
      <c r="K55" s="107"/>
      <c r="L55" s="107"/>
      <c r="M55" s="107"/>
      <c r="N55" s="107"/>
      <c r="O55" s="2"/>
      <c r="P55" s="83">
        <v>28</v>
      </c>
      <c r="Q55" s="51">
        <v>19</v>
      </c>
      <c r="R55" s="108"/>
      <c r="S55" s="108"/>
      <c r="T55" s="108"/>
      <c r="V55" s="108"/>
    </row>
    <row r="56" spans="1:22">
      <c r="A56" s="6">
        <v>49</v>
      </c>
      <c r="B56" s="80">
        <v>160</v>
      </c>
      <c r="C56" s="81">
        <v>75976</v>
      </c>
      <c r="D56" s="7">
        <v>2.1791290000000001E-3</v>
      </c>
      <c r="E56" s="4">
        <v>2.1767573000000002E-3</v>
      </c>
      <c r="F56" s="3">
        <v>97491.392253156999</v>
      </c>
      <c r="G56" s="3">
        <v>212.2150966227</v>
      </c>
      <c r="H56" s="3">
        <v>97385.284704845704</v>
      </c>
      <c r="I56" s="3">
        <v>3187025.8887028</v>
      </c>
      <c r="J56" s="2">
        <v>32.690331064600002</v>
      </c>
      <c r="K56" s="107"/>
      <c r="L56" s="107"/>
      <c r="M56" s="107"/>
      <c r="N56" s="107"/>
      <c r="O56" s="2"/>
      <c r="P56" s="83">
        <v>24</v>
      </c>
      <c r="Q56" s="51">
        <v>13</v>
      </c>
      <c r="R56" s="108"/>
      <c r="S56" s="108"/>
      <c r="T56" s="108"/>
      <c r="V56" s="108"/>
    </row>
    <row r="57" spans="1:22">
      <c r="A57" s="6">
        <v>50</v>
      </c>
      <c r="B57" s="80">
        <v>176</v>
      </c>
      <c r="C57" s="81">
        <v>72391</v>
      </c>
      <c r="D57" s="7">
        <v>2.3960577999999999E-3</v>
      </c>
      <c r="E57" s="4">
        <v>2.3931907000000001E-3</v>
      </c>
      <c r="F57" s="3">
        <v>97279.177156534293</v>
      </c>
      <c r="G57" s="3">
        <v>232.8076200687</v>
      </c>
      <c r="H57" s="3">
        <v>97162.773346499904</v>
      </c>
      <c r="I57" s="3">
        <v>3089640.6039979602</v>
      </c>
      <c r="J57" s="2">
        <v>31.760554461000002</v>
      </c>
      <c r="K57" s="107"/>
      <c r="L57" s="107"/>
      <c r="M57" s="107"/>
      <c r="N57" s="107"/>
      <c r="O57" s="2"/>
      <c r="P57" s="83">
        <v>11</v>
      </c>
      <c r="Q57" s="51">
        <v>5</v>
      </c>
      <c r="R57" s="108"/>
      <c r="S57" s="108"/>
      <c r="T57" s="108"/>
      <c r="V57" s="108"/>
    </row>
    <row r="58" spans="1:22">
      <c r="A58" s="6">
        <v>51</v>
      </c>
      <c r="B58" s="80">
        <v>180</v>
      </c>
      <c r="C58" s="81">
        <v>69508</v>
      </c>
      <c r="D58" s="7">
        <v>2.6367890000000001E-3</v>
      </c>
      <c r="E58" s="4">
        <v>2.6333172000000001E-3</v>
      </c>
      <c r="F58" s="3">
        <v>97046.369536465601</v>
      </c>
      <c r="G58" s="3">
        <v>255.55387718579999</v>
      </c>
      <c r="H58" s="3">
        <v>96918.592597872703</v>
      </c>
      <c r="I58" s="3">
        <v>2992477.8306514602</v>
      </c>
      <c r="J58" s="2">
        <v>30.8355463985</v>
      </c>
      <c r="K58" s="107"/>
      <c r="L58" s="107"/>
      <c r="M58" s="107"/>
      <c r="N58" s="107"/>
      <c r="O58" s="2"/>
    </row>
    <row r="59" spans="1:22">
      <c r="A59" s="6">
        <v>52</v>
      </c>
      <c r="B59" s="80">
        <v>197</v>
      </c>
      <c r="C59" s="81">
        <v>66443</v>
      </c>
      <c r="D59" s="7">
        <v>2.9060107999999999E-3</v>
      </c>
      <c r="E59" s="4">
        <v>2.9017944999999998E-3</v>
      </c>
      <c r="F59" s="3">
        <v>96790.815659279804</v>
      </c>
      <c r="G59" s="3">
        <v>280.86705731720002</v>
      </c>
      <c r="H59" s="3">
        <v>96650.382130621205</v>
      </c>
      <c r="I59" s="3">
        <v>2895559.2380535901</v>
      </c>
      <c r="J59" s="2">
        <v>29.9156404286</v>
      </c>
      <c r="K59" s="107"/>
      <c r="L59" s="107"/>
      <c r="M59" s="107"/>
      <c r="N59" s="107"/>
      <c r="O59" s="2"/>
    </row>
    <row r="60" spans="1:22">
      <c r="A60" s="6">
        <v>53</v>
      </c>
      <c r="B60" s="80">
        <v>207</v>
      </c>
      <c r="C60" s="81">
        <v>64873</v>
      </c>
      <c r="D60" s="7">
        <v>3.2082643999999999E-3</v>
      </c>
      <c r="E60" s="4">
        <v>3.2031261999999998E-3</v>
      </c>
      <c r="F60" s="3">
        <v>96509.948601962606</v>
      </c>
      <c r="G60" s="3">
        <v>309.13354023800002</v>
      </c>
      <c r="H60" s="3">
        <v>96355.381831843595</v>
      </c>
      <c r="I60" s="3">
        <v>2798908.8559229602</v>
      </c>
      <c r="J60" s="2">
        <v>29.0012469851</v>
      </c>
      <c r="K60" s="107"/>
      <c r="L60" s="107"/>
      <c r="M60" s="107"/>
      <c r="N60" s="107"/>
      <c r="O60" s="2"/>
    </row>
    <row r="61" spans="1:22">
      <c r="A61" s="6">
        <v>54</v>
      </c>
      <c r="B61" s="80">
        <v>215</v>
      </c>
      <c r="C61" s="81">
        <v>65315</v>
      </c>
      <c r="D61" s="7">
        <v>3.5485170000000002E-3</v>
      </c>
      <c r="E61" s="4">
        <v>3.5422321999999998E-3</v>
      </c>
      <c r="F61" s="3">
        <v>96200.815061724599</v>
      </c>
      <c r="G61" s="3">
        <v>340.76562420030001</v>
      </c>
      <c r="H61" s="3">
        <v>96030.4322496245</v>
      </c>
      <c r="I61" s="3">
        <v>2702553.4740911201</v>
      </c>
      <c r="J61" s="2">
        <v>28.0928334376</v>
      </c>
      <c r="K61" s="107"/>
      <c r="L61" s="107"/>
      <c r="M61" s="107"/>
      <c r="N61" s="107"/>
      <c r="O61" s="2"/>
    </row>
    <row r="62" spans="1:22">
      <c r="A62" s="6">
        <v>55</v>
      </c>
      <c r="B62" s="80">
        <v>277</v>
      </c>
      <c r="C62" s="81">
        <v>66932</v>
      </c>
      <c r="D62" s="7">
        <v>3.9321355000000004E-3</v>
      </c>
      <c r="E62" s="4">
        <v>3.9244197999999996E-3</v>
      </c>
      <c r="F62" s="3">
        <v>95860.0494375243</v>
      </c>
      <c r="G62" s="3">
        <v>376.19507625429998</v>
      </c>
      <c r="H62" s="3">
        <v>95671.951899397201</v>
      </c>
      <c r="I62" s="3">
        <v>2606523.0418415</v>
      </c>
      <c r="J62" s="2">
        <v>27.190921109800001</v>
      </c>
      <c r="K62" s="107"/>
      <c r="L62" s="107"/>
      <c r="M62" s="107"/>
      <c r="N62" s="107"/>
      <c r="O62" s="2"/>
    </row>
    <row r="63" spans="1:22">
      <c r="A63" s="6">
        <v>56</v>
      </c>
      <c r="B63" s="80">
        <v>303</v>
      </c>
      <c r="C63" s="81">
        <v>69534</v>
      </c>
      <c r="D63" s="7">
        <v>4.3636719000000003E-3</v>
      </c>
      <c r="E63" s="4">
        <v>4.3541717999999998E-3</v>
      </c>
      <c r="F63" s="3">
        <v>95483.854361270001</v>
      </c>
      <c r="G63" s="3">
        <v>415.75310548030001</v>
      </c>
      <c r="H63" s="3">
        <v>95275.977808529802</v>
      </c>
      <c r="I63" s="3">
        <v>2510851.0899421</v>
      </c>
      <c r="J63" s="2">
        <v>26.296080177499999</v>
      </c>
      <c r="K63" s="107"/>
      <c r="L63" s="107"/>
      <c r="M63" s="107"/>
      <c r="N63" s="107"/>
      <c r="O63" s="2"/>
    </row>
    <row r="64" spans="1:22">
      <c r="A64" s="6">
        <v>57</v>
      </c>
      <c r="B64" s="80">
        <v>332</v>
      </c>
      <c r="C64" s="81">
        <v>69799</v>
      </c>
      <c r="D64" s="7">
        <v>4.8475534999999998E-3</v>
      </c>
      <c r="E64" s="4">
        <v>4.8358324999999997E-3</v>
      </c>
      <c r="F64" s="3">
        <v>95068.101255789705</v>
      </c>
      <c r="G64" s="3">
        <v>459.73341427989999</v>
      </c>
      <c r="H64" s="3">
        <v>94838.234548649707</v>
      </c>
      <c r="I64" s="3">
        <v>2415575.11213357</v>
      </c>
      <c r="J64" s="2">
        <v>25.408891944000001</v>
      </c>
      <c r="K64" s="107"/>
      <c r="L64" s="107"/>
      <c r="M64" s="107"/>
      <c r="N64" s="107"/>
      <c r="O64" s="2"/>
    </row>
    <row r="65" spans="1:15">
      <c r="A65" s="6">
        <v>58</v>
      </c>
      <c r="B65" s="80">
        <v>360</v>
      </c>
      <c r="C65" s="81">
        <v>65206</v>
      </c>
      <c r="D65" s="7">
        <v>5.3882673999999997E-3</v>
      </c>
      <c r="E65" s="4">
        <v>5.3737897000000001E-3</v>
      </c>
      <c r="F65" s="3">
        <v>94608.367841509797</v>
      </c>
      <c r="G65" s="3">
        <v>508.40547436520001</v>
      </c>
      <c r="H65" s="3">
        <v>94354.1651043272</v>
      </c>
      <c r="I65" s="3">
        <v>2320736.8775849198</v>
      </c>
      <c r="J65" s="2">
        <v>24.5299325053</v>
      </c>
      <c r="K65" s="107"/>
      <c r="L65" s="107"/>
      <c r="M65" s="107"/>
      <c r="N65" s="107"/>
      <c r="O65" s="2"/>
    </row>
    <row r="66" spans="1:15">
      <c r="A66" s="6">
        <v>59</v>
      </c>
      <c r="B66" s="80">
        <v>347</v>
      </c>
      <c r="C66" s="81">
        <v>60932</v>
      </c>
      <c r="D66" s="7">
        <v>5.9903109000000003E-3</v>
      </c>
      <c r="E66" s="4">
        <v>5.9724225000000004E-3</v>
      </c>
      <c r="F66" s="3">
        <v>94099.962367144602</v>
      </c>
      <c r="G66" s="3">
        <v>562.00473554689995</v>
      </c>
      <c r="H66" s="3">
        <v>93818.959999371102</v>
      </c>
      <c r="I66" s="3">
        <v>2226382.7124805902</v>
      </c>
      <c r="J66" s="2">
        <v>23.659761985799999</v>
      </c>
      <c r="K66" s="107"/>
      <c r="L66" s="107"/>
      <c r="M66" s="107"/>
      <c r="N66" s="107"/>
      <c r="O66" s="2"/>
    </row>
    <row r="67" spans="1:15">
      <c r="A67" s="6">
        <v>60</v>
      </c>
      <c r="B67" s="80">
        <v>417</v>
      </c>
      <c r="C67" s="81">
        <v>59347</v>
      </c>
      <c r="D67" s="7">
        <v>6.6579763999999996E-3</v>
      </c>
      <c r="E67" s="4">
        <v>6.6358856000000004E-3</v>
      </c>
      <c r="F67" s="3">
        <v>93537.957631597703</v>
      </c>
      <c r="G67" s="3">
        <v>620.70718737380002</v>
      </c>
      <c r="H67" s="3">
        <v>93227.604037910802</v>
      </c>
      <c r="I67" s="3">
        <v>2132563.7524812198</v>
      </c>
      <c r="J67" s="2">
        <v>22.798912938400001</v>
      </c>
      <c r="K67" s="107"/>
      <c r="L67" s="107"/>
      <c r="M67" s="107"/>
      <c r="N67" s="107"/>
      <c r="O67" s="2"/>
    </row>
    <row r="68" spans="1:15">
      <c r="A68" s="6">
        <v>61</v>
      </c>
      <c r="B68" s="80">
        <v>418</v>
      </c>
      <c r="C68" s="81">
        <v>58255</v>
      </c>
      <c r="D68" s="7">
        <v>7.3953389000000003E-3</v>
      </c>
      <c r="E68" s="4">
        <v>7.3680941999999996E-3</v>
      </c>
      <c r="F68" s="3">
        <v>92917.250444223799</v>
      </c>
      <c r="G68" s="3">
        <v>684.62305137630005</v>
      </c>
      <c r="H68" s="3">
        <v>92574.938918535699</v>
      </c>
      <c r="I68" s="3">
        <v>2039336.1484433101</v>
      </c>
      <c r="J68" s="2">
        <v>21.9478744657</v>
      </c>
      <c r="K68" s="107"/>
      <c r="L68" s="107"/>
      <c r="M68" s="107"/>
      <c r="N68" s="107"/>
      <c r="O68" s="2"/>
    </row>
    <row r="69" spans="1:15">
      <c r="A69" s="6">
        <v>62</v>
      </c>
      <c r="B69" s="80">
        <v>500</v>
      </c>
      <c r="C69" s="81">
        <v>60589</v>
      </c>
      <c r="D69" s="7">
        <v>8.2062005999999996E-3</v>
      </c>
      <c r="E69" s="4">
        <v>8.1726673000000003E-3</v>
      </c>
      <c r="F69" s="3">
        <v>92232.627392847498</v>
      </c>
      <c r="G69" s="3">
        <v>753.78657655239999</v>
      </c>
      <c r="H69" s="3">
        <v>91855.734104571296</v>
      </c>
      <c r="I69" s="3">
        <v>1946761.20952478</v>
      </c>
      <c r="J69" s="2">
        <v>21.107077447000002</v>
      </c>
      <c r="K69" s="107"/>
      <c r="L69" s="107"/>
      <c r="M69" s="107"/>
      <c r="N69" s="107"/>
      <c r="O69" s="2"/>
    </row>
    <row r="70" spans="1:15">
      <c r="A70" s="6">
        <v>63</v>
      </c>
      <c r="B70" s="80">
        <v>588</v>
      </c>
      <c r="C70" s="81">
        <v>65300</v>
      </c>
      <c r="D70" s="7">
        <v>9.0938152000000008E-3</v>
      </c>
      <c r="E70" s="4">
        <v>9.0526536000000001E-3</v>
      </c>
      <c r="F70" s="3">
        <v>91478.840816295095</v>
      </c>
      <c r="G70" s="3">
        <v>828.12625986959995</v>
      </c>
      <c r="H70" s="3">
        <v>91064.777686360307</v>
      </c>
      <c r="I70" s="3">
        <v>1854905.4754202</v>
      </c>
      <c r="J70" s="2">
        <v>20.276879974300002</v>
      </c>
      <c r="K70" s="107"/>
      <c r="L70" s="107"/>
      <c r="M70" s="107"/>
      <c r="N70" s="107"/>
      <c r="O70" s="2"/>
    </row>
    <row r="71" spans="1:15">
      <c r="A71" s="6">
        <v>64</v>
      </c>
      <c r="B71" s="80">
        <v>704</v>
      </c>
      <c r="C71" s="81">
        <v>68746</v>
      </c>
      <c r="D71" s="7">
        <v>1.0062890499999999E-2</v>
      </c>
      <c r="E71" s="4">
        <v>1.00125131E-2</v>
      </c>
      <c r="F71" s="3">
        <v>90650.714556425504</v>
      </c>
      <c r="G71" s="3">
        <v>907.64146969870001</v>
      </c>
      <c r="H71" s="3">
        <v>90196.893821576203</v>
      </c>
      <c r="I71" s="3">
        <v>1763840.69773384</v>
      </c>
      <c r="J71" s="2">
        <v>19.457548750299999</v>
      </c>
      <c r="K71" s="107"/>
      <c r="L71" s="107"/>
      <c r="M71" s="107"/>
      <c r="N71" s="107"/>
      <c r="O71" s="2"/>
    </row>
    <row r="72" spans="1:15">
      <c r="A72" s="6">
        <v>65</v>
      </c>
      <c r="B72" s="80">
        <v>785</v>
      </c>
      <c r="C72" s="81">
        <v>70174</v>
      </c>
      <c r="D72" s="7">
        <v>1.1120230300000001E-2</v>
      </c>
      <c r="E72" s="4">
        <v>1.10587424E-2</v>
      </c>
      <c r="F72" s="3">
        <v>89743.073086726799</v>
      </c>
      <c r="G72" s="3">
        <v>992.44553052820004</v>
      </c>
      <c r="H72" s="3">
        <v>89246.850321462698</v>
      </c>
      <c r="I72" s="3">
        <v>1673643.8039122701</v>
      </c>
      <c r="J72" s="2">
        <v>18.649281179599999</v>
      </c>
      <c r="K72" s="107"/>
      <c r="L72" s="107"/>
      <c r="M72" s="107"/>
      <c r="N72" s="107"/>
      <c r="O72" s="2"/>
    </row>
    <row r="73" spans="1:15">
      <c r="A73" s="6">
        <v>66</v>
      </c>
      <c r="B73" s="80">
        <v>889</v>
      </c>
      <c r="C73" s="81">
        <v>70574</v>
      </c>
      <c r="D73" s="7">
        <v>1.22742718E-2</v>
      </c>
      <c r="E73" s="4">
        <v>1.21994024E-2</v>
      </c>
      <c r="F73" s="3">
        <v>88750.627556198495</v>
      </c>
      <c r="G73" s="3">
        <v>1082.7046167747001</v>
      </c>
      <c r="H73" s="3">
        <v>88209.275247811194</v>
      </c>
      <c r="I73" s="3">
        <v>1584396.9535908001</v>
      </c>
      <c r="J73" s="2">
        <v>17.852233806299999</v>
      </c>
      <c r="K73" s="107"/>
      <c r="L73" s="107"/>
      <c r="M73" s="107"/>
      <c r="N73" s="107"/>
      <c r="O73" s="2"/>
    </row>
    <row r="74" spans="1:15">
      <c r="A74" s="6">
        <v>67</v>
      </c>
      <c r="B74" s="80">
        <v>953</v>
      </c>
      <c r="C74" s="81">
        <v>70799</v>
      </c>
      <c r="D74" s="7">
        <v>1.3544633800000001E-2</v>
      </c>
      <c r="E74" s="4">
        <v>1.34535223E-2</v>
      </c>
      <c r="F74" s="3">
        <v>87667.922939423806</v>
      </c>
      <c r="G74" s="3">
        <v>1179.4423557009</v>
      </c>
      <c r="H74" s="3">
        <v>87078.201761573393</v>
      </c>
      <c r="I74" s="3">
        <v>1496187.6783429901</v>
      </c>
      <c r="J74" s="2">
        <v>17.066535035600001</v>
      </c>
      <c r="K74" s="107"/>
      <c r="L74" s="107"/>
      <c r="M74" s="107"/>
      <c r="N74" s="107"/>
      <c r="O74" s="2"/>
    </row>
    <row r="75" spans="1:15">
      <c r="A75" s="6">
        <v>68</v>
      </c>
      <c r="B75" s="80">
        <v>1051</v>
      </c>
      <c r="C75" s="81">
        <v>71258</v>
      </c>
      <c r="D75" s="7">
        <v>1.4962871900000001E-2</v>
      </c>
      <c r="E75" s="4">
        <v>1.4851759399999999E-2</v>
      </c>
      <c r="F75" s="3">
        <v>86488.480583722994</v>
      </c>
      <c r="G75" s="3">
        <v>1284.5061056544</v>
      </c>
      <c r="H75" s="3">
        <v>85846.227530895703</v>
      </c>
      <c r="I75" s="3">
        <v>1409109.4765814201</v>
      </c>
      <c r="J75" s="2">
        <v>16.292452672</v>
      </c>
      <c r="K75" s="107"/>
      <c r="L75" s="107"/>
      <c r="M75" s="107"/>
      <c r="N75" s="107"/>
      <c r="O75" s="2"/>
    </row>
    <row r="76" spans="1:15">
      <c r="A76" s="6">
        <v>69</v>
      </c>
      <c r="B76" s="80">
        <v>1181</v>
      </c>
      <c r="C76" s="81">
        <v>71930</v>
      </c>
      <c r="D76" s="7">
        <v>1.65673878E-2</v>
      </c>
      <c r="E76" s="4">
        <v>1.6431276099999999E-2</v>
      </c>
      <c r="F76" s="3">
        <v>85203.9744780685</v>
      </c>
      <c r="G76" s="3">
        <v>1400.0100316928999</v>
      </c>
      <c r="H76" s="3">
        <v>84503.9694622221</v>
      </c>
      <c r="I76" s="3">
        <v>1323263.2490505199</v>
      </c>
      <c r="J76" s="2">
        <v>15.5305343108</v>
      </c>
      <c r="K76" s="107"/>
      <c r="L76" s="107"/>
      <c r="M76" s="107"/>
      <c r="N76" s="107"/>
      <c r="O76" s="2"/>
    </row>
    <row r="77" spans="1:15">
      <c r="A77" s="6">
        <v>70</v>
      </c>
      <c r="B77" s="80">
        <v>1304</v>
      </c>
      <c r="C77" s="81">
        <v>70951</v>
      </c>
      <c r="D77" s="7">
        <v>1.8388653800000002E-2</v>
      </c>
      <c r="E77" s="4">
        <v>1.8221122900000001E-2</v>
      </c>
      <c r="F77" s="3">
        <v>83803.964446375598</v>
      </c>
      <c r="G77" s="3">
        <v>1527.0023327032</v>
      </c>
      <c r="H77" s="3">
        <v>83040.463280024007</v>
      </c>
      <c r="I77" s="3">
        <v>1238759.2795883</v>
      </c>
      <c r="J77" s="2">
        <v>14.7816310096</v>
      </c>
      <c r="K77" s="107"/>
      <c r="L77" s="107"/>
      <c r="M77" s="107"/>
      <c r="N77" s="107"/>
      <c r="O77" s="2"/>
    </row>
    <row r="78" spans="1:15">
      <c r="A78" s="6">
        <v>71</v>
      </c>
      <c r="B78" s="80">
        <v>1367</v>
      </c>
      <c r="C78" s="81">
        <v>68561</v>
      </c>
      <c r="D78" s="7">
        <v>2.0454948899999999E-2</v>
      </c>
      <c r="E78" s="4">
        <v>2.0247864399999999E-2</v>
      </c>
      <c r="F78" s="3">
        <v>82276.962113672504</v>
      </c>
      <c r="G78" s="3">
        <v>1665.9327744162999</v>
      </c>
      <c r="H78" s="3">
        <v>81443.995726464302</v>
      </c>
      <c r="I78" s="3">
        <v>1155718.81630828</v>
      </c>
      <c r="J78" s="2">
        <v>14.0466879989</v>
      </c>
      <c r="K78" s="107"/>
      <c r="L78" s="107"/>
      <c r="M78" s="107"/>
      <c r="N78" s="107"/>
      <c r="O78" s="2"/>
    </row>
    <row r="79" spans="1:15">
      <c r="A79" s="6">
        <v>72</v>
      </c>
      <c r="B79" s="80">
        <v>1528</v>
      </c>
      <c r="C79" s="81">
        <v>67850</v>
      </c>
      <c r="D79" s="7">
        <v>2.2794921999999999E-2</v>
      </c>
      <c r="E79" s="4">
        <v>2.2538045499999999E-2</v>
      </c>
      <c r="F79" s="3">
        <v>80611.029339256202</v>
      </c>
      <c r="G79" s="3">
        <v>1816.8150501482</v>
      </c>
      <c r="H79" s="3">
        <v>79702.621814182101</v>
      </c>
      <c r="I79" s="3">
        <v>1074274.8205818101</v>
      </c>
      <c r="J79" s="2">
        <v>13.326648094999999</v>
      </c>
      <c r="K79" s="107"/>
      <c r="L79" s="107"/>
      <c r="M79" s="107"/>
      <c r="N79" s="107"/>
      <c r="O79" s="2"/>
    </row>
    <row r="80" spans="1:15">
      <c r="A80" s="6">
        <v>73</v>
      </c>
      <c r="B80" s="80">
        <v>1839</v>
      </c>
      <c r="C80" s="81">
        <v>69178</v>
      </c>
      <c r="D80" s="7">
        <v>2.53946335E-2</v>
      </c>
      <c r="E80" s="4">
        <v>2.5076232600000001E-2</v>
      </c>
      <c r="F80" s="3">
        <v>78794.214289108</v>
      </c>
      <c r="G80" s="3">
        <v>1975.8620481797</v>
      </c>
      <c r="H80" s="3">
        <v>77806.283265018195</v>
      </c>
      <c r="I80" s="3">
        <v>994572.19876763201</v>
      </c>
      <c r="J80" s="2">
        <v>12.622401374800001</v>
      </c>
      <c r="K80" s="107"/>
      <c r="L80" s="107"/>
      <c r="M80" s="107"/>
      <c r="N80" s="107"/>
      <c r="O80" s="2"/>
    </row>
    <row r="81" spans="1:15">
      <c r="A81" s="6">
        <v>74</v>
      </c>
      <c r="B81" s="80">
        <v>1955</v>
      </c>
      <c r="C81" s="81">
        <v>68305</v>
      </c>
      <c r="D81" s="7">
        <v>2.8274010299999999E-2</v>
      </c>
      <c r="E81" s="4">
        <v>2.7879872399999998E-2</v>
      </c>
      <c r="F81" s="3">
        <v>76818.352240928303</v>
      </c>
      <c r="G81" s="3">
        <v>2141.6858560612</v>
      </c>
      <c r="H81" s="3">
        <v>75747.509312897702</v>
      </c>
      <c r="I81" s="3">
        <v>916765.91550261399</v>
      </c>
      <c r="J81" s="2">
        <v>11.9342043764</v>
      </c>
      <c r="K81" s="107"/>
      <c r="L81" s="107"/>
      <c r="M81" s="107"/>
      <c r="N81" s="107"/>
      <c r="O81" s="2"/>
    </row>
    <row r="82" spans="1:15">
      <c r="A82" s="6">
        <v>75</v>
      </c>
      <c r="B82" s="80">
        <v>1863</v>
      </c>
      <c r="C82" s="81">
        <v>59688</v>
      </c>
      <c r="D82" s="7">
        <v>3.1485754599999999E-2</v>
      </c>
      <c r="E82" s="4">
        <v>3.0997760700000002E-2</v>
      </c>
      <c r="F82" s="3">
        <v>74676.666384867203</v>
      </c>
      <c r="G82" s="3">
        <v>2314.8094307964002</v>
      </c>
      <c r="H82" s="3">
        <v>73519.261669468906</v>
      </c>
      <c r="I82" s="3">
        <v>841018.40618971596</v>
      </c>
      <c r="J82" s="2">
        <v>11.26213109</v>
      </c>
      <c r="K82" s="107"/>
      <c r="L82" s="107"/>
      <c r="M82" s="107"/>
      <c r="N82" s="107"/>
      <c r="O82" s="2"/>
    </row>
    <row r="83" spans="1:15">
      <c r="A83" s="6">
        <v>76</v>
      </c>
      <c r="B83" s="80">
        <v>1850</v>
      </c>
      <c r="C83" s="81">
        <v>53535</v>
      </c>
      <c r="D83" s="7">
        <v>3.5123356699999997E-2</v>
      </c>
      <c r="E83" s="4">
        <v>3.4517177099999997E-2</v>
      </c>
      <c r="F83" s="3">
        <v>72361.856954070696</v>
      </c>
      <c r="G83" s="3">
        <v>2497.7270319992999</v>
      </c>
      <c r="H83" s="3">
        <v>71112.993438071004</v>
      </c>
      <c r="I83" s="3">
        <v>767499.14452024701</v>
      </c>
      <c r="J83" s="2">
        <v>10.606404766600001</v>
      </c>
      <c r="K83" s="107"/>
      <c r="L83" s="107"/>
      <c r="M83" s="107"/>
      <c r="N83" s="107"/>
      <c r="O83" s="2"/>
    </row>
    <row r="84" spans="1:15">
      <c r="A84" s="6">
        <v>77</v>
      </c>
      <c r="B84" s="80">
        <v>2111</v>
      </c>
      <c r="C84" s="81">
        <v>52301</v>
      </c>
      <c r="D84" s="7">
        <v>3.92969367E-2</v>
      </c>
      <c r="E84" s="4">
        <v>3.8539690799999998E-2</v>
      </c>
      <c r="F84" s="3">
        <v>69864.129922071399</v>
      </c>
      <c r="G84" s="3">
        <v>2692.5419632360999</v>
      </c>
      <c r="H84" s="3">
        <v>68517.858940453298</v>
      </c>
      <c r="I84" s="3">
        <v>696386.15108217602</v>
      </c>
      <c r="J84" s="2">
        <v>9.9677209442999999</v>
      </c>
      <c r="K84" s="107"/>
      <c r="L84" s="107"/>
      <c r="M84" s="107"/>
      <c r="N84" s="107"/>
      <c r="O84" s="2"/>
    </row>
    <row r="85" spans="1:15">
      <c r="A85" s="6">
        <v>78</v>
      </c>
      <c r="B85" s="80">
        <v>2059</v>
      </c>
      <c r="C85" s="81">
        <v>47103</v>
      </c>
      <c r="D85" s="7">
        <v>4.4123938799999998E-2</v>
      </c>
      <c r="E85" s="4">
        <v>4.3171490700000002E-2</v>
      </c>
      <c r="F85" s="3">
        <v>67171.587958835298</v>
      </c>
      <c r="G85" s="3">
        <v>2899.897586911</v>
      </c>
      <c r="H85" s="3">
        <v>65721.639165379805</v>
      </c>
      <c r="I85" s="3">
        <v>627868.29214172298</v>
      </c>
      <c r="J85" s="2">
        <v>9.3472301491999996</v>
      </c>
      <c r="K85" s="107"/>
      <c r="L85" s="107"/>
      <c r="M85" s="107"/>
      <c r="N85" s="107"/>
      <c r="O85" s="2"/>
    </row>
    <row r="86" spans="1:15">
      <c r="A86" s="6">
        <v>79</v>
      </c>
      <c r="B86" s="80">
        <v>2046</v>
      </c>
      <c r="C86" s="81">
        <v>41958</v>
      </c>
      <c r="D86" s="7">
        <v>4.9725757400000001E-2</v>
      </c>
      <c r="E86" s="4">
        <v>4.8519424800000002E-2</v>
      </c>
      <c r="F86" s="3">
        <v>64271.690371924298</v>
      </c>
      <c r="G86" s="3">
        <v>3118.4254475939001</v>
      </c>
      <c r="H86" s="3">
        <v>62712.4776481273</v>
      </c>
      <c r="I86" s="3">
        <v>562146.65297634294</v>
      </c>
      <c r="J86" s="2">
        <v>8.7464115184000004</v>
      </c>
      <c r="K86" s="107"/>
      <c r="L86" s="107"/>
      <c r="M86" s="107"/>
      <c r="N86" s="107"/>
      <c r="O86" s="2"/>
    </row>
    <row r="87" spans="1:15">
      <c r="A87" s="6">
        <v>80</v>
      </c>
      <c r="B87" s="80">
        <v>2132</v>
      </c>
      <c r="C87" s="81">
        <v>39061</v>
      </c>
      <c r="D87" s="7">
        <v>5.62295373E-2</v>
      </c>
      <c r="E87" s="4">
        <v>5.4691887500000001E-2</v>
      </c>
      <c r="F87" s="3">
        <v>61153.264924330397</v>
      </c>
      <c r="G87" s="3">
        <v>3344.5874872859999</v>
      </c>
      <c r="H87" s="3">
        <v>59480.971180687397</v>
      </c>
      <c r="I87" s="3">
        <v>499434.17532821599</v>
      </c>
      <c r="J87" s="2">
        <v>8.1669257716000008</v>
      </c>
      <c r="K87" s="107"/>
      <c r="L87" s="107"/>
      <c r="M87" s="107"/>
      <c r="N87" s="107"/>
      <c r="O87" s="2"/>
    </row>
    <row r="88" spans="1:15">
      <c r="A88" s="6">
        <v>81</v>
      </c>
      <c r="B88" s="80">
        <v>2242</v>
      </c>
      <c r="C88" s="81">
        <v>34905</v>
      </c>
      <c r="D88" s="7">
        <v>6.3762190100000005E-2</v>
      </c>
      <c r="E88" s="4">
        <v>6.1792187499999998E-2</v>
      </c>
      <c r="F88" s="3">
        <v>57808.677437044404</v>
      </c>
      <c r="G88" s="3">
        <v>3572.1246340644998</v>
      </c>
      <c r="H88" s="3">
        <v>56022.615120012197</v>
      </c>
      <c r="I88" s="3">
        <v>439953.20414752798</v>
      </c>
      <c r="J88" s="2">
        <v>7.6105045757000003</v>
      </c>
      <c r="K88" s="107"/>
      <c r="L88" s="107"/>
      <c r="M88" s="107"/>
      <c r="N88" s="107"/>
      <c r="O88" s="2"/>
    </row>
    <row r="89" spans="1:15">
      <c r="A89" s="6">
        <v>82</v>
      </c>
      <c r="B89" s="80">
        <v>2205</v>
      </c>
      <c r="C89" s="81">
        <v>30528</v>
      </c>
      <c r="D89" s="7">
        <v>7.24403832E-2</v>
      </c>
      <c r="E89" s="4">
        <v>6.9908291499999997E-2</v>
      </c>
      <c r="F89" s="3">
        <v>54236.552802979997</v>
      </c>
      <c r="G89" s="3">
        <v>3791.5847431727002</v>
      </c>
      <c r="H89" s="3">
        <v>52340.760431393603</v>
      </c>
      <c r="I89" s="3">
        <v>383930.58902751602</v>
      </c>
      <c r="J89" s="2">
        <v>7.0788162076000001</v>
      </c>
      <c r="K89" s="107"/>
      <c r="L89" s="107"/>
      <c r="M89" s="107"/>
      <c r="N89" s="107"/>
      <c r="O89" s="2"/>
    </row>
    <row r="90" spans="1:15">
      <c r="A90" s="6">
        <v>83</v>
      </c>
      <c r="B90" s="80">
        <v>2095</v>
      </c>
      <c r="C90" s="81">
        <v>27341</v>
      </c>
      <c r="D90" s="7">
        <v>8.2154320399999994E-2</v>
      </c>
      <c r="E90" s="4">
        <v>7.8912806399999993E-2</v>
      </c>
      <c r="F90" s="3">
        <v>50444.968059807303</v>
      </c>
      <c r="G90" s="3">
        <v>3980.7539987138998</v>
      </c>
      <c r="H90" s="3">
        <v>48454.591060450301</v>
      </c>
      <c r="I90" s="3">
        <v>331589.82859612303</v>
      </c>
      <c r="J90" s="2">
        <v>6.5732984151</v>
      </c>
      <c r="K90" s="107"/>
      <c r="L90" s="107"/>
      <c r="M90" s="107"/>
      <c r="N90" s="107"/>
      <c r="O90" s="2"/>
    </row>
    <row r="91" spans="1:15">
      <c r="A91" s="6">
        <v>84</v>
      </c>
      <c r="B91" s="80">
        <v>2239</v>
      </c>
      <c r="C91" s="81">
        <v>24623</v>
      </c>
      <c r="D91" s="7">
        <v>9.3182352400000001E-2</v>
      </c>
      <c r="E91" s="4">
        <v>8.9034146800000005E-2</v>
      </c>
      <c r="F91" s="3">
        <v>46464.2140610934</v>
      </c>
      <c r="G91" s="3">
        <v>4136.9016544118003</v>
      </c>
      <c r="H91" s="3">
        <v>44395.763233887497</v>
      </c>
      <c r="I91" s="3">
        <v>283135.23753567197</v>
      </c>
      <c r="J91" s="2">
        <v>6.0936194286000003</v>
      </c>
      <c r="K91" s="107"/>
      <c r="L91" s="107"/>
      <c r="M91" s="107"/>
      <c r="N91" s="107"/>
      <c r="O91" s="2"/>
    </row>
    <row r="92" spans="1:15">
      <c r="A92" s="6">
        <v>85</v>
      </c>
      <c r="B92" s="80">
        <v>2294</v>
      </c>
      <c r="C92" s="81">
        <v>22415</v>
      </c>
      <c r="D92" s="7">
        <v>0.1056609996</v>
      </c>
      <c r="E92" s="4">
        <v>0.1003589843</v>
      </c>
      <c r="F92" s="3">
        <v>42327.312406681602</v>
      </c>
      <c r="G92" s="3">
        <v>4247.9260800814</v>
      </c>
      <c r="H92" s="3">
        <v>40203.349366640898</v>
      </c>
      <c r="I92" s="3">
        <v>238739.474301785</v>
      </c>
      <c r="J92" s="2">
        <v>5.6403173441999996</v>
      </c>
      <c r="K92" s="107"/>
      <c r="L92" s="107"/>
      <c r="M92" s="107"/>
      <c r="N92" s="107"/>
      <c r="O92" s="2"/>
    </row>
    <row r="93" spans="1:15">
      <c r="A93" s="6">
        <v>86</v>
      </c>
      <c r="B93" s="80">
        <v>2461</v>
      </c>
      <c r="C93" s="81">
        <v>20437</v>
      </c>
      <c r="D93" s="7">
        <v>0.119728456</v>
      </c>
      <c r="E93" s="4">
        <v>0.1129658431</v>
      </c>
      <c r="F93" s="3">
        <v>38079.386326600201</v>
      </c>
      <c r="G93" s="3">
        <v>4301.6699794101996</v>
      </c>
      <c r="H93" s="3">
        <v>35928.5513368951</v>
      </c>
      <c r="I93" s="3">
        <v>198536.12493514401</v>
      </c>
      <c r="J93" s="2">
        <v>5.2137427645000001</v>
      </c>
      <c r="K93" s="107"/>
      <c r="L93" s="107"/>
      <c r="M93" s="107"/>
      <c r="N93" s="107"/>
      <c r="O93" s="2"/>
    </row>
    <row r="94" spans="1:15">
      <c r="A94" s="6">
        <v>87</v>
      </c>
      <c r="B94" s="80">
        <v>2525</v>
      </c>
      <c r="C94" s="81">
        <v>18470</v>
      </c>
      <c r="D94" s="7">
        <v>0.13552042319999999</v>
      </c>
      <c r="E94" s="4">
        <v>0.12692027829999999</v>
      </c>
      <c r="F94" s="3">
        <v>33777.716347189998</v>
      </c>
      <c r="G94" s="3">
        <v>4287.0771594368998</v>
      </c>
      <c r="H94" s="3">
        <v>31634.177767471501</v>
      </c>
      <c r="I94" s="3">
        <v>162607.573598249</v>
      </c>
      <c r="J94" s="2">
        <v>4.8140487629999997</v>
      </c>
      <c r="K94" s="107"/>
      <c r="L94" s="107"/>
      <c r="M94" s="107"/>
      <c r="N94" s="107"/>
      <c r="O94" s="2"/>
    </row>
    <row r="95" spans="1:15">
      <c r="A95" s="6">
        <v>88</v>
      </c>
      <c r="B95" s="80">
        <v>2656</v>
      </c>
      <c r="C95" s="81">
        <v>16647</v>
      </c>
      <c r="D95" s="7">
        <v>0.1531647857</v>
      </c>
      <c r="E95" s="4">
        <v>0.14226945069999999</v>
      </c>
      <c r="F95" s="3">
        <v>29490.639187753</v>
      </c>
      <c r="G95" s="3">
        <v>4195.6170386865997</v>
      </c>
      <c r="H95" s="3">
        <v>27392.830668409701</v>
      </c>
      <c r="I95" s="3">
        <v>130973.39583077699</v>
      </c>
      <c r="J95" s="2">
        <v>4.4411853876</v>
      </c>
      <c r="K95" s="107"/>
      <c r="L95" s="107"/>
      <c r="M95" s="107"/>
      <c r="N95" s="107"/>
      <c r="O95" s="2"/>
    </row>
    <row r="96" spans="1:15">
      <c r="A96" s="6">
        <v>89</v>
      </c>
      <c r="B96" s="80">
        <v>2586</v>
      </c>
      <c r="C96" s="81">
        <v>14440</v>
      </c>
      <c r="D96" s="7">
        <v>0.1727751136</v>
      </c>
      <c r="E96" s="4">
        <v>0.15903635169999999</v>
      </c>
      <c r="F96" s="3">
        <v>25295.022149066499</v>
      </c>
      <c r="G96" s="3">
        <v>4022.8280391059998</v>
      </c>
      <c r="H96" s="3">
        <v>23283.608129513501</v>
      </c>
      <c r="I96" s="3">
        <v>103580.565162367</v>
      </c>
      <c r="J96" s="2">
        <v>4.0948991683999996</v>
      </c>
      <c r="K96" s="107"/>
      <c r="L96" s="107"/>
      <c r="M96" s="107"/>
      <c r="N96" s="107"/>
      <c r="O96" s="2"/>
    </row>
    <row r="97" spans="1:15">
      <c r="A97" s="6">
        <v>90</v>
      </c>
      <c r="B97" s="80">
        <v>2450</v>
      </c>
      <c r="C97" s="81">
        <v>12150</v>
      </c>
      <c r="D97" s="7">
        <v>0.19444309139999999</v>
      </c>
      <c r="E97" s="4">
        <v>0.177214066</v>
      </c>
      <c r="F97" s="3">
        <v>21272.194109960499</v>
      </c>
      <c r="G97" s="3">
        <v>3769.7320105239</v>
      </c>
      <c r="H97" s="3">
        <v>19387.328104698499</v>
      </c>
      <c r="I97" s="3">
        <v>80296.957032853999</v>
      </c>
      <c r="J97" s="2">
        <v>3.7747378864000001</v>
      </c>
      <c r="K97" s="107"/>
      <c r="L97" s="107"/>
      <c r="M97" s="107"/>
      <c r="N97" s="107"/>
      <c r="O97" s="2"/>
    </row>
    <row r="98" spans="1:15">
      <c r="A98" s="6">
        <v>91</v>
      </c>
      <c r="B98" s="80">
        <v>2149</v>
      </c>
      <c r="C98" s="81">
        <v>9692</v>
      </c>
      <c r="D98" s="7">
        <v>0.21823012780000001</v>
      </c>
      <c r="E98" s="4">
        <v>0.1967605841</v>
      </c>
      <c r="F98" s="3">
        <v>17502.462099436601</v>
      </c>
      <c r="G98" s="3">
        <v>3443.7946662783002</v>
      </c>
      <c r="H98" s="3">
        <v>15780.564766297501</v>
      </c>
      <c r="I98" s="3">
        <v>60909.6289281555</v>
      </c>
      <c r="J98" s="2">
        <v>3.4800606099000002</v>
      </c>
      <c r="K98" s="107"/>
      <c r="L98" s="107"/>
      <c r="M98" s="107"/>
      <c r="N98" s="107"/>
      <c r="O98" s="2"/>
    </row>
    <row r="99" spans="1:15">
      <c r="A99" s="6">
        <v>92</v>
      </c>
      <c r="B99" s="80">
        <v>1887</v>
      </c>
      <c r="C99" s="81">
        <v>7420</v>
      </c>
      <c r="D99" s="7">
        <v>0.2441585885</v>
      </c>
      <c r="E99" s="4">
        <v>0.21759477229999999</v>
      </c>
      <c r="F99" s="3">
        <v>14058.6674331583</v>
      </c>
      <c r="G99" s="3">
        <v>3059.0925387049001</v>
      </c>
      <c r="H99" s="3">
        <v>12529.121163805899</v>
      </c>
      <c r="I99" s="3">
        <v>45129.064161857998</v>
      </c>
      <c r="J99" s="2">
        <v>3.2100527576000002</v>
      </c>
      <c r="K99" s="107"/>
      <c r="L99" s="107"/>
      <c r="M99" s="107"/>
      <c r="N99" s="107"/>
      <c r="O99" s="2"/>
    </row>
    <row r="100" spans="1:15">
      <c r="A100" s="6">
        <v>93</v>
      </c>
      <c r="B100" s="80">
        <v>1673</v>
      </c>
      <c r="C100" s="81">
        <v>5621</v>
      </c>
      <c r="D100" s="7">
        <v>0.2722032929</v>
      </c>
      <c r="E100" s="4">
        <v>0.2395941365</v>
      </c>
      <c r="F100" s="3">
        <v>10999.574894453401</v>
      </c>
      <c r="G100" s="3">
        <v>2635.4336484570999</v>
      </c>
      <c r="H100" s="3">
        <v>9681.8580702249001</v>
      </c>
      <c r="I100" s="3">
        <v>32599.9429980522</v>
      </c>
      <c r="J100" s="2">
        <v>2.9637457183999998</v>
      </c>
      <c r="K100" s="107"/>
      <c r="L100" s="107"/>
      <c r="M100" s="107"/>
      <c r="N100" s="107"/>
      <c r="O100" s="2"/>
    </row>
    <row r="101" spans="1:15">
      <c r="A101" s="6">
        <v>94</v>
      </c>
      <c r="B101" s="80">
        <v>1337</v>
      </c>
      <c r="C101" s="81">
        <v>4117</v>
      </c>
      <c r="D101" s="7">
        <v>0.30228409820000002</v>
      </c>
      <c r="E101" s="4">
        <v>0.26259495820000001</v>
      </c>
      <c r="F101" s="3">
        <v>8364.1412459962994</v>
      </c>
      <c r="G101" s="3">
        <v>2196.3813205573001</v>
      </c>
      <c r="H101" s="3">
        <v>7265.9505857177001</v>
      </c>
      <c r="I101" s="3">
        <v>22918.084927827302</v>
      </c>
      <c r="J101" s="2">
        <v>2.7400404002999998</v>
      </c>
      <c r="K101" s="107"/>
      <c r="L101" s="107"/>
      <c r="M101" s="107"/>
      <c r="N101" s="107"/>
      <c r="O101" s="2"/>
    </row>
    <row r="102" spans="1:15">
      <c r="A102" s="6">
        <v>95</v>
      </c>
      <c r="B102" s="82">
        <v>1044</v>
      </c>
      <c r="C102" s="82">
        <v>2939</v>
      </c>
      <c r="D102" s="7">
        <v>0.33426051109999999</v>
      </c>
      <c r="E102" s="4">
        <v>0.28639520689999998</v>
      </c>
      <c r="F102" s="3">
        <v>6167.7599254389997</v>
      </c>
      <c r="G102" s="3">
        <v>1766.4168802529</v>
      </c>
      <c r="H102" s="3">
        <v>5284.5514853125997</v>
      </c>
      <c r="I102" s="3">
        <v>15652.134342109701</v>
      </c>
      <c r="J102" s="2">
        <v>2.5377340447000001</v>
      </c>
      <c r="K102" s="107"/>
      <c r="L102" s="107"/>
      <c r="M102" s="107"/>
      <c r="N102" s="107"/>
      <c r="O102" s="2"/>
    </row>
    <row r="103" spans="1:15">
      <c r="A103" s="6">
        <v>96</v>
      </c>
      <c r="B103" s="82">
        <v>781</v>
      </c>
      <c r="C103" s="82">
        <v>2064</v>
      </c>
      <c r="D103" s="7">
        <v>0.36792927920000001</v>
      </c>
      <c r="E103" s="4">
        <v>0.31076036130000001</v>
      </c>
      <c r="F103" s="3">
        <v>4401.3430451861004</v>
      </c>
      <c r="G103" s="3">
        <v>1367.7629549784001</v>
      </c>
      <c r="H103" s="3">
        <v>3717.4615676969001</v>
      </c>
      <c r="I103" s="3">
        <v>10367.5828567971</v>
      </c>
      <c r="J103" s="2">
        <v>2.3555498288000001</v>
      </c>
      <c r="K103" s="107"/>
      <c r="L103" s="107"/>
      <c r="M103" s="107"/>
      <c r="N103" s="107"/>
      <c r="O103" s="2"/>
    </row>
    <row r="104" spans="1:15">
      <c r="A104" s="6">
        <v>97</v>
      </c>
      <c r="B104" s="82">
        <v>590</v>
      </c>
      <c r="C104" s="82">
        <v>1472</v>
      </c>
      <c r="D104" s="7">
        <v>0.40302577439999998</v>
      </c>
      <c r="E104" s="4">
        <v>0.33543191979999998</v>
      </c>
      <c r="F104" s="3">
        <v>3033.5800902076999</v>
      </c>
      <c r="G104" s="3">
        <v>1017.5595935484999</v>
      </c>
      <c r="H104" s="3">
        <v>2524.8002934335</v>
      </c>
      <c r="I104" s="3">
        <v>6650.1212891000996</v>
      </c>
      <c r="J104" s="2">
        <v>2.1921693482000002</v>
      </c>
      <c r="K104" s="107"/>
      <c r="L104" s="107"/>
      <c r="M104" s="107"/>
      <c r="N104" s="107"/>
      <c r="O104" s="2"/>
    </row>
    <row r="105" spans="1:15">
      <c r="A105" s="6">
        <v>98</v>
      </c>
      <c r="B105" s="82">
        <v>435</v>
      </c>
      <c r="C105" s="82">
        <v>933</v>
      </c>
      <c r="D105" s="7">
        <v>0.43922967390000001</v>
      </c>
      <c r="E105" s="4">
        <v>0.36013802109999998</v>
      </c>
      <c r="F105" s="3">
        <v>2016.0204966592</v>
      </c>
      <c r="G105" s="3">
        <v>726.04563215339999</v>
      </c>
      <c r="H105" s="3">
        <v>1652.9976805826</v>
      </c>
      <c r="I105" s="3">
        <v>4125.3209956666997</v>
      </c>
      <c r="J105" s="2">
        <v>2.0462693719999998</v>
      </c>
      <c r="K105" s="107"/>
      <c r="L105" s="107"/>
      <c r="M105" s="107"/>
      <c r="N105" s="107"/>
      <c r="O105" s="2"/>
    </row>
    <row r="106" spans="1:15">
      <c r="A106" s="6">
        <v>99</v>
      </c>
      <c r="B106" s="82">
        <v>253</v>
      </c>
      <c r="C106" s="82">
        <v>571</v>
      </c>
      <c r="D106" s="7">
        <v>0.4761749904</v>
      </c>
      <c r="E106" s="4">
        <v>0.3846052821</v>
      </c>
      <c r="F106" s="3">
        <v>1289.9748645059001</v>
      </c>
      <c r="G106" s="3">
        <v>496.13114668380001</v>
      </c>
      <c r="H106" s="3">
        <v>1041.909291164</v>
      </c>
      <c r="I106" s="3">
        <v>2472.3233150841002</v>
      </c>
      <c r="J106" s="2">
        <v>1.9165670456999999</v>
      </c>
      <c r="K106" s="107"/>
      <c r="L106" s="107"/>
      <c r="M106" s="107"/>
      <c r="N106" s="107"/>
      <c r="O106" s="2"/>
    </row>
    <row r="107" spans="1:15">
      <c r="A107" s="6">
        <v>100</v>
      </c>
      <c r="B107" s="82">
        <v>153</v>
      </c>
      <c r="C107" s="82">
        <v>323</v>
      </c>
      <c r="D107" s="7">
        <v>0.51346396179999998</v>
      </c>
      <c r="E107" s="4">
        <v>0.40857077689999999</v>
      </c>
      <c r="F107" s="3">
        <v>793.84371782209996</v>
      </c>
      <c r="G107" s="3">
        <v>324.34134455660001</v>
      </c>
      <c r="H107" s="3">
        <v>631.67304554379996</v>
      </c>
      <c r="I107" s="3">
        <v>1430.4140239200999</v>
      </c>
      <c r="J107" s="2">
        <v>1.8018836601999999</v>
      </c>
      <c r="K107" s="107"/>
      <c r="L107" s="107"/>
      <c r="M107" s="107"/>
      <c r="N107" s="107"/>
      <c r="O107" s="2"/>
    </row>
    <row r="108" spans="1:15">
      <c r="A108" s="6">
        <v>101</v>
      </c>
      <c r="B108" s="82">
        <v>93</v>
      </c>
      <c r="C108" s="82">
        <v>142</v>
      </c>
      <c r="D108" s="7">
        <v>0.55068377130000001</v>
      </c>
      <c r="E108" s="4">
        <v>0.43179305680000002</v>
      </c>
      <c r="F108" s="3">
        <v>469.50237326550001</v>
      </c>
      <c r="G108" s="3">
        <v>202.7278649461</v>
      </c>
      <c r="H108" s="3">
        <v>368.13844079249998</v>
      </c>
      <c r="I108" s="3">
        <v>798.74097837629995</v>
      </c>
      <c r="J108" s="2">
        <v>1.7012501403</v>
      </c>
      <c r="K108" s="107"/>
      <c r="L108" s="107"/>
      <c r="M108" s="107"/>
      <c r="N108" s="107"/>
      <c r="O108" s="2"/>
    </row>
    <row r="109" spans="1:15">
      <c r="A109" s="6">
        <v>102</v>
      </c>
      <c r="B109" s="82">
        <v>35</v>
      </c>
      <c r="C109" s="82">
        <v>57</v>
      </c>
      <c r="D109" s="7">
        <v>0.58742464829999996</v>
      </c>
      <c r="E109" s="4">
        <v>0.45406126029999999</v>
      </c>
      <c r="F109" s="3">
        <v>266.7745083195</v>
      </c>
      <c r="G109" s="3">
        <v>121.13196945350001</v>
      </c>
      <c r="H109" s="3">
        <v>206.2085235927</v>
      </c>
      <c r="I109" s="3">
        <v>430.60253758379997</v>
      </c>
      <c r="J109" s="2">
        <v>1.6141067612</v>
      </c>
      <c r="K109" s="107"/>
      <c r="L109" s="107"/>
      <c r="M109" s="107"/>
      <c r="N109" s="107"/>
      <c r="O109" s="2"/>
    </row>
    <row r="110" spans="1:15">
      <c r="A110" s="6">
        <v>103</v>
      </c>
      <c r="B110" s="82">
        <v>15</v>
      </c>
      <c r="C110" s="82">
        <v>27</v>
      </c>
      <c r="D110" s="7">
        <v>0.62329768870000002</v>
      </c>
      <c r="E110" s="4">
        <v>0.47520164520000002</v>
      </c>
      <c r="F110" s="3">
        <v>145.642538866</v>
      </c>
      <c r="G110" s="3">
        <v>69.209574073100001</v>
      </c>
      <c r="H110" s="3">
        <v>111.03775182939999</v>
      </c>
      <c r="I110" s="3">
        <v>224.3940139911</v>
      </c>
      <c r="J110" s="2">
        <v>1.5407175386</v>
      </c>
      <c r="K110" s="107"/>
      <c r="L110" s="107"/>
      <c r="M110" s="107"/>
      <c r="N110" s="107"/>
      <c r="O110" s="2"/>
    </row>
    <row r="111" spans="1:15">
      <c r="A111" s="6">
        <v>104</v>
      </c>
      <c r="B111" s="82">
        <v>9</v>
      </c>
      <c r="C111" s="82">
        <v>19</v>
      </c>
      <c r="D111" s="4">
        <v>0.6579507738</v>
      </c>
      <c r="E111" s="4">
        <v>0.4950812335</v>
      </c>
      <c r="F111" s="3">
        <v>76.432964792899995</v>
      </c>
      <c r="G111" s="3">
        <v>37.8405264883</v>
      </c>
      <c r="H111" s="3">
        <v>57.512701548700001</v>
      </c>
      <c r="I111" s="3">
        <v>113.3562621616</v>
      </c>
      <c r="J111" s="2">
        <v>1.4830807946</v>
      </c>
      <c r="K111" s="107"/>
      <c r="L111" s="107"/>
      <c r="M111" s="107"/>
      <c r="N111" s="107"/>
      <c r="O111" s="2"/>
    </row>
    <row r="112" spans="1:15">
      <c r="A112" s="6">
        <v>105</v>
      </c>
      <c r="B112" s="82">
        <v>15</v>
      </c>
      <c r="C112" s="82">
        <v>19</v>
      </c>
      <c r="D112" s="4">
        <v>0.69108126130000003</v>
      </c>
      <c r="E112" s="4">
        <v>1</v>
      </c>
      <c r="F112" s="3">
        <v>38.592438304600002</v>
      </c>
      <c r="G112" s="3">
        <v>38.592438304600002</v>
      </c>
      <c r="H112" s="3">
        <v>55.843560612899999</v>
      </c>
      <c r="I112" s="3">
        <v>55.843560612899999</v>
      </c>
      <c r="J112" s="2">
        <v>1.4470078354</v>
      </c>
      <c r="K112" s="107"/>
      <c r="L112" s="107"/>
      <c r="M112" s="107"/>
      <c r="N112" s="107"/>
      <c r="O112"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E9EA6-159F-43E4-8813-FCC37E482258}">
  <dimension ref="A1:X112"/>
  <sheetViews>
    <sheetView topLeftCell="A69" workbookViewId="0">
      <selection activeCell="N23" sqref="N23"/>
    </sheetView>
  </sheetViews>
  <sheetFormatPr defaultRowHeight="12.75"/>
  <cols>
    <col min="11" max="11" width="13.140625" style="86" customWidth="1"/>
    <col min="12" max="14" width="9.140625" style="86"/>
    <col min="18" max="24" width="9.140625" style="86"/>
  </cols>
  <sheetData>
    <row r="1" spans="1:24" ht="13.5" thickBot="1">
      <c r="A1" s="24" t="s">
        <v>163</v>
      </c>
    </row>
    <row r="2" spans="1:24" ht="13.5" thickBot="1">
      <c r="A2" s="24" t="s">
        <v>164</v>
      </c>
      <c r="P2" s="53" t="s">
        <v>166</v>
      </c>
    </row>
    <row r="3" spans="1:24">
      <c r="A3" s="24"/>
      <c r="P3" s="24" t="s">
        <v>167</v>
      </c>
      <c r="Q3" s="53"/>
    </row>
    <row r="4" spans="1:24">
      <c r="A4" s="24"/>
      <c r="P4" s="84" t="s">
        <v>147</v>
      </c>
      <c r="Q4" s="84" t="s">
        <v>148</v>
      </c>
      <c r="R4" s="86" t="s">
        <v>165</v>
      </c>
    </row>
    <row r="5" spans="1:24" ht="13.5" thickBot="1">
      <c r="A5" s="24"/>
      <c r="P5" s="47" t="s">
        <v>150</v>
      </c>
      <c r="Q5" s="47" t="s">
        <v>151</v>
      </c>
    </row>
    <row r="6" spans="1:24" ht="13.5" thickBot="1">
      <c r="A6" s="12" t="s">
        <v>58</v>
      </c>
      <c r="B6" s="11" t="s">
        <v>59</v>
      </c>
      <c r="C6" s="11" t="s">
        <v>60</v>
      </c>
      <c r="D6" s="11" t="s">
        <v>61</v>
      </c>
      <c r="E6" s="11" t="s">
        <v>62</v>
      </c>
      <c r="F6" s="10" t="s">
        <v>63</v>
      </c>
      <c r="G6" s="10" t="s">
        <v>64</v>
      </c>
      <c r="H6" s="10" t="s">
        <v>65</v>
      </c>
      <c r="I6" s="10" t="s">
        <v>66</v>
      </c>
      <c r="J6" s="9" t="s">
        <v>67</v>
      </c>
      <c r="K6" s="87" t="s">
        <v>69</v>
      </c>
      <c r="L6" s="87" t="s">
        <v>68</v>
      </c>
      <c r="M6" s="87" t="s">
        <v>70</v>
      </c>
      <c r="N6" s="87" t="s">
        <v>71</v>
      </c>
      <c r="O6" s="85"/>
      <c r="S6" s="86" t="s">
        <v>131</v>
      </c>
      <c r="T6" s="86" t="s">
        <v>132</v>
      </c>
      <c r="U6" s="86" t="s">
        <v>73</v>
      </c>
      <c r="V6" s="86" t="s">
        <v>133</v>
      </c>
      <c r="W6" s="86" t="s">
        <v>74</v>
      </c>
      <c r="X6" s="22" t="s">
        <v>75</v>
      </c>
    </row>
    <row r="7" spans="1:24">
      <c r="A7" s="6">
        <v>0</v>
      </c>
      <c r="B7" s="80">
        <v>99</v>
      </c>
      <c r="C7" s="81">
        <v>53574</v>
      </c>
      <c r="D7" s="7">
        <v>1.8479112999999999E-3</v>
      </c>
      <c r="E7" s="4">
        <v>1.8450472999999999E-3</v>
      </c>
      <c r="F7" s="3">
        <v>100000</v>
      </c>
      <c r="G7" s="3">
        <v>184.5047333851</v>
      </c>
      <c r="H7" s="3">
        <v>99845.016023956501</v>
      </c>
      <c r="I7" s="3">
        <v>8050851.4062711</v>
      </c>
      <c r="J7" s="2">
        <v>80.508514062700002</v>
      </c>
      <c r="K7" s="88">
        <f>B7/C7</f>
        <v>1.8479113002575877E-3</v>
      </c>
      <c r="L7" s="88">
        <f>1-K7</f>
        <v>0.99815208869974237</v>
      </c>
      <c r="M7" s="88">
        <v>1</v>
      </c>
      <c r="N7" s="88">
        <f>SUM(M7:$M$112)/M7</f>
        <v>80.763454082079207</v>
      </c>
      <c r="O7" s="2"/>
      <c r="U7" s="86">
        <f>SUM(T21:T57)</f>
        <v>0.88642766126402672</v>
      </c>
      <c r="W7" s="86">
        <f>SUM(V21:V57)/U7</f>
        <v>29.895233062585927</v>
      </c>
      <c r="X7" s="86">
        <f>U7^(1/W7)</f>
        <v>0.99597551200613155</v>
      </c>
    </row>
    <row r="8" spans="1:24">
      <c r="A8" s="6">
        <v>1</v>
      </c>
      <c r="B8" s="80">
        <v>8</v>
      </c>
      <c r="C8" s="81">
        <v>53353</v>
      </c>
      <c r="D8" s="7">
        <v>1.628516E-4</v>
      </c>
      <c r="E8" s="4">
        <v>1.628383E-4</v>
      </c>
      <c r="F8" s="3">
        <v>99815.495266614904</v>
      </c>
      <c r="G8" s="3">
        <v>16.253788206300001</v>
      </c>
      <c r="H8" s="3">
        <v>99807.368372511803</v>
      </c>
      <c r="I8" s="3">
        <v>7951006.3902471503</v>
      </c>
      <c r="J8" s="2">
        <v>79.657034902299998</v>
      </c>
      <c r="K8" s="88">
        <f t="shared" ref="K8:K71" si="0">B8/C8</f>
        <v>1.4994470788896595E-4</v>
      </c>
      <c r="L8" s="88">
        <f t="shared" ref="L8:L71" si="1">1-K8</f>
        <v>0.99985005529211102</v>
      </c>
      <c r="M8" s="88">
        <f>M7*L7</f>
        <v>0.99815208869974237</v>
      </c>
      <c r="N8" s="88">
        <f>SUM(M8:$M$112)/M8</f>
        <v>79.911122748823033</v>
      </c>
      <c r="O8" s="2"/>
    </row>
    <row r="9" spans="1:24">
      <c r="A9" s="6">
        <v>2</v>
      </c>
      <c r="B9" s="80">
        <v>3</v>
      </c>
      <c r="C9" s="81">
        <v>54677</v>
      </c>
      <c r="D9" s="7">
        <v>7.9638300000000006E-5</v>
      </c>
      <c r="E9" s="4">
        <v>7.9635099999999999E-5</v>
      </c>
      <c r="F9" s="3">
        <v>99799.2414784086</v>
      </c>
      <c r="G9" s="3">
        <v>7.9475262077000002</v>
      </c>
      <c r="H9" s="3">
        <v>99795.267715304799</v>
      </c>
      <c r="I9" s="3">
        <v>7851199.0218746299</v>
      </c>
      <c r="J9" s="2">
        <v>78.669926800699997</v>
      </c>
      <c r="K9" s="88">
        <f t="shared" si="0"/>
        <v>5.4867677451213489E-5</v>
      </c>
      <c r="L9" s="88">
        <f t="shared" si="1"/>
        <v>0.99994513232254878</v>
      </c>
      <c r="M9" s="88">
        <f t="shared" ref="M9:M72" si="2">M8*L8</f>
        <v>0.99800242107637349</v>
      </c>
      <c r="N9" s="88">
        <f>SUM(M9:$M$112)/M9</f>
        <v>78.922956828530403</v>
      </c>
      <c r="O9" s="2"/>
    </row>
    <row r="10" spans="1:24">
      <c r="A10" s="6">
        <v>3</v>
      </c>
      <c r="B10" s="80">
        <v>7</v>
      </c>
      <c r="C10" s="81">
        <v>55542</v>
      </c>
      <c r="D10" s="7">
        <v>8.3642999999999999E-5</v>
      </c>
      <c r="E10" s="4">
        <v>8.3639499999999998E-5</v>
      </c>
      <c r="F10" s="3">
        <v>99791.293952200998</v>
      </c>
      <c r="G10" s="3">
        <v>8.3464979125000003</v>
      </c>
      <c r="H10" s="3">
        <v>99787.120703244698</v>
      </c>
      <c r="I10" s="3">
        <v>7751403.7541593304</v>
      </c>
      <c r="J10" s="2">
        <v>77.676152369299999</v>
      </c>
      <c r="K10" s="88">
        <f t="shared" si="0"/>
        <v>1.2603075150336682E-4</v>
      </c>
      <c r="L10" s="88">
        <f t="shared" si="1"/>
        <v>0.99987396924849659</v>
      </c>
      <c r="M10" s="88">
        <f>M9*L9</f>
        <v>0.99794766300143833</v>
      </c>
      <c r="N10" s="88">
        <f>SUM(M10:$M$112)/M10</f>
        <v>77.927232514788699</v>
      </c>
      <c r="O10" s="2"/>
    </row>
    <row r="11" spans="1:24">
      <c r="A11" s="6">
        <v>4</v>
      </c>
      <c r="B11" s="80">
        <v>3</v>
      </c>
      <c r="C11" s="81">
        <v>55397</v>
      </c>
      <c r="D11" s="7">
        <v>9.7168699999999997E-5</v>
      </c>
      <c r="E11" s="4">
        <v>9.7163999999999993E-5</v>
      </c>
      <c r="F11" s="3">
        <v>99782.947454288398</v>
      </c>
      <c r="G11" s="3">
        <v>9.6953106266999995</v>
      </c>
      <c r="H11" s="3">
        <v>99778.099798975105</v>
      </c>
      <c r="I11" s="3">
        <v>7651616.6334560802</v>
      </c>
      <c r="J11" s="2">
        <v>76.682607887100005</v>
      </c>
      <c r="K11" s="88">
        <f t="shared" si="0"/>
        <v>5.4154557105980472E-5</v>
      </c>
      <c r="L11" s="88">
        <f t="shared" si="1"/>
        <v>0.999945845442894</v>
      </c>
      <c r="M11" s="88">
        <f t="shared" si="2"/>
        <v>0.99782189090750917</v>
      </c>
      <c r="N11" s="88">
        <f>SUM(M11:$M$112)/M11</f>
        <v>76.936928933760569</v>
      </c>
      <c r="O11" s="2"/>
    </row>
    <row r="12" spans="1:24">
      <c r="A12" s="6">
        <v>5</v>
      </c>
      <c r="B12" s="80">
        <v>5</v>
      </c>
      <c r="C12" s="81">
        <v>54622</v>
      </c>
      <c r="D12" s="7">
        <v>1.086187E-4</v>
      </c>
      <c r="E12" s="4">
        <v>1.086128E-4</v>
      </c>
      <c r="F12" s="3">
        <v>99773.252143661695</v>
      </c>
      <c r="G12" s="3">
        <v>10.8366571844</v>
      </c>
      <c r="H12" s="3">
        <v>99767.833815069505</v>
      </c>
      <c r="I12" s="3">
        <v>7551838.5336571103</v>
      </c>
      <c r="J12" s="2">
        <v>75.690010813599997</v>
      </c>
      <c r="K12" s="88">
        <f t="shared" si="0"/>
        <v>9.1538208048039249E-5</v>
      </c>
      <c r="L12" s="88">
        <f t="shared" si="1"/>
        <v>0.99990846179195192</v>
      </c>
      <c r="M12" s="88">
        <f t="shared" si="2"/>
        <v>0.99776785430493642</v>
      </c>
      <c r="N12" s="88">
        <f>SUM(M12:$M$112)/M12</f>
        <v>75.941041487228475</v>
      </c>
      <c r="O12" s="2"/>
    </row>
    <row r="13" spans="1:24">
      <c r="A13" s="6">
        <v>6</v>
      </c>
      <c r="B13" s="80">
        <v>10</v>
      </c>
      <c r="C13" s="81">
        <v>53949</v>
      </c>
      <c r="D13" s="7">
        <v>1.079303E-4</v>
      </c>
      <c r="E13" s="4">
        <v>1.079245E-4</v>
      </c>
      <c r="F13" s="3">
        <v>99762.415486477301</v>
      </c>
      <c r="G13" s="3">
        <v>10.7668069143</v>
      </c>
      <c r="H13" s="3">
        <v>99757.032083020196</v>
      </c>
      <c r="I13" s="3">
        <v>7452070.6998420404</v>
      </c>
      <c r="J13" s="2">
        <v>74.698178301900001</v>
      </c>
      <c r="K13" s="88">
        <f t="shared" si="0"/>
        <v>1.8536024764129086E-4</v>
      </c>
      <c r="L13" s="88">
        <f t="shared" si="1"/>
        <v>0.99981463975235874</v>
      </c>
      <c r="M13" s="88">
        <f t="shared" si="2"/>
        <v>0.99767652042350541</v>
      </c>
      <c r="N13" s="88">
        <f>SUM(M13:$M$112)/M13</f>
        <v>74.947902083882212</v>
      </c>
      <c r="O13" s="2"/>
    </row>
    <row r="14" spans="1:24">
      <c r="A14" s="6">
        <v>7</v>
      </c>
      <c r="B14" s="80">
        <v>7</v>
      </c>
      <c r="C14" s="81">
        <v>53155</v>
      </c>
      <c r="D14" s="7">
        <v>9.4818800000000001E-5</v>
      </c>
      <c r="E14" s="4">
        <v>9.4814299999999998E-5</v>
      </c>
      <c r="F14" s="3">
        <v>99751.648679563004</v>
      </c>
      <c r="G14" s="3">
        <v>9.4578798636000005</v>
      </c>
      <c r="H14" s="3">
        <v>99746.919739631194</v>
      </c>
      <c r="I14" s="3">
        <v>7352313.6677590199</v>
      </c>
      <c r="J14" s="2">
        <v>73.706186966199994</v>
      </c>
      <c r="K14" s="88">
        <f t="shared" si="0"/>
        <v>1.3169033957294705E-4</v>
      </c>
      <c r="L14" s="88">
        <f t="shared" si="1"/>
        <v>0.99986830966042706</v>
      </c>
      <c r="M14" s="88">
        <f t="shared" si="2"/>
        <v>0.99749159085661387</v>
      </c>
      <c r="N14" s="88">
        <f>SUM(M14:$M$112)/M14</f>
        <v>73.961611626529233</v>
      </c>
      <c r="O14" s="2"/>
      <c r="P14" s="48"/>
      <c r="Q14" s="48"/>
    </row>
    <row r="15" spans="1:24">
      <c r="A15" s="6">
        <v>8</v>
      </c>
      <c r="B15" s="80">
        <v>3</v>
      </c>
      <c r="C15" s="81">
        <v>53052</v>
      </c>
      <c r="D15" s="7">
        <v>8.0269800000000002E-5</v>
      </c>
      <c r="E15" s="4">
        <v>8.0266500000000001E-5</v>
      </c>
      <c r="F15" s="3">
        <v>99742.190799699398</v>
      </c>
      <c r="G15" s="3">
        <v>8.0059597052000004</v>
      </c>
      <c r="H15" s="3">
        <v>99738.187819846702</v>
      </c>
      <c r="I15" s="3">
        <v>7252566.7480193898</v>
      </c>
      <c r="J15" s="2">
        <v>72.713128615599999</v>
      </c>
      <c r="K15" s="88">
        <f t="shared" si="0"/>
        <v>5.6548292241574305E-5</v>
      </c>
      <c r="L15" s="88">
        <f t="shared" si="1"/>
        <v>0.99994345170775845</v>
      </c>
      <c r="M15" s="88">
        <f t="shared" si="2"/>
        <v>0.99736023085029279</v>
      </c>
      <c r="N15" s="88">
        <f>SUM(M15:$M$112)/M15</f>
        <v>72.971221231432267</v>
      </c>
      <c r="O15" s="2"/>
      <c r="P15" s="83"/>
      <c r="Q15" s="50"/>
    </row>
    <row r="16" spans="1:24">
      <c r="A16" s="6">
        <v>9</v>
      </c>
      <c r="B16" s="80">
        <v>1</v>
      </c>
      <c r="C16" s="81">
        <v>53531</v>
      </c>
      <c r="D16" s="7">
        <v>7.1530299999999995E-5</v>
      </c>
      <c r="E16" s="4">
        <v>7.1527700000000003E-5</v>
      </c>
      <c r="F16" s="3">
        <v>99734.184839994094</v>
      </c>
      <c r="G16" s="3">
        <v>7.1337596989999996</v>
      </c>
      <c r="H16" s="3">
        <v>99730.617960144606</v>
      </c>
      <c r="I16" s="3">
        <v>7152828.5601995401</v>
      </c>
      <c r="J16" s="2">
        <v>71.718925378199998</v>
      </c>
      <c r="K16" s="88">
        <f t="shared" si="0"/>
        <v>1.8680764416879937E-5</v>
      </c>
      <c r="L16" s="88">
        <f t="shared" si="1"/>
        <v>0.99998131923558309</v>
      </c>
      <c r="M16" s="88">
        <f t="shared" si="2"/>
        <v>0.99730383183248861</v>
      </c>
      <c r="N16" s="88">
        <f>SUM(M16:$M$112)/M16</f>
        <v>71.975291311239502</v>
      </c>
      <c r="O16" s="2"/>
      <c r="U16" s="30"/>
    </row>
    <row r="17" spans="1:22">
      <c r="A17" s="6">
        <v>10</v>
      </c>
      <c r="B17" s="80">
        <v>1</v>
      </c>
      <c r="C17" s="81">
        <v>55313</v>
      </c>
      <c r="D17" s="7">
        <v>6.92362E-5</v>
      </c>
      <c r="E17" s="4">
        <v>6.9233799999999994E-5</v>
      </c>
      <c r="F17" s="3">
        <v>99727.051080295103</v>
      </c>
      <c r="G17" s="3">
        <v>6.9044812213000002</v>
      </c>
      <c r="H17" s="3">
        <v>99723.598839684404</v>
      </c>
      <c r="I17" s="3">
        <v>7053097.9422394</v>
      </c>
      <c r="J17" s="2">
        <v>70.724019870600003</v>
      </c>
      <c r="K17" s="88">
        <f t="shared" si="0"/>
        <v>1.8078932619818126E-5</v>
      </c>
      <c r="L17" s="88">
        <f t="shared" si="1"/>
        <v>0.99998192106738015</v>
      </c>
      <c r="M17" s="88">
        <f t="shared" si="2"/>
        <v>0.99728520143455401</v>
      </c>
      <c r="N17" s="88">
        <f>SUM(M17:$M$112)/M17</f>
        <v>70.976617208704695</v>
      </c>
      <c r="O17" s="2"/>
      <c r="P17" s="30"/>
      <c r="Q17" s="30"/>
      <c r="S17" s="30"/>
      <c r="T17" s="30"/>
      <c r="U17" s="30"/>
      <c r="V17" s="30"/>
    </row>
    <row r="18" spans="1:22">
      <c r="A18" s="6">
        <v>11</v>
      </c>
      <c r="B18" s="80">
        <v>8</v>
      </c>
      <c r="C18" s="81">
        <v>57628</v>
      </c>
      <c r="D18" s="7">
        <v>7.1669199999999995E-5</v>
      </c>
      <c r="E18" s="4">
        <v>7.1666600000000003E-5</v>
      </c>
      <c r="F18" s="3">
        <v>99720.146599073807</v>
      </c>
      <c r="G18" s="3">
        <v>7.1466080493000002</v>
      </c>
      <c r="H18" s="3">
        <v>99716.573295049093</v>
      </c>
      <c r="I18" s="3">
        <v>6953374.34339971</v>
      </c>
      <c r="J18" s="2">
        <v>69.728882081899997</v>
      </c>
      <c r="K18" s="88">
        <f t="shared" si="0"/>
        <v>1.3882140626084543E-4</v>
      </c>
      <c r="L18" s="88">
        <f t="shared" si="1"/>
        <v>0.99986117859373913</v>
      </c>
      <c r="M18" s="88">
        <f t="shared" si="2"/>
        <v>0.99726717158259448</v>
      </c>
      <c r="N18" s="88">
        <f>SUM(M18:$M$112)/M18</f>
        <v>69.977882334124303</v>
      </c>
      <c r="O18" s="2"/>
      <c r="P18" s="30"/>
      <c r="Q18" s="30"/>
      <c r="R18" s="30"/>
      <c r="S18" s="30"/>
      <c r="T18" s="30"/>
      <c r="U18" s="30"/>
      <c r="V18" s="30"/>
    </row>
    <row r="19" spans="1:22">
      <c r="A19" s="6">
        <v>12</v>
      </c>
      <c r="B19" s="80">
        <v>4</v>
      </c>
      <c r="C19" s="81">
        <v>58379</v>
      </c>
      <c r="D19" s="7">
        <v>7.80159E-5</v>
      </c>
      <c r="E19" s="4">
        <v>7.8012900000000007E-5</v>
      </c>
      <c r="F19" s="3">
        <v>99712.999991024495</v>
      </c>
      <c r="G19" s="3">
        <v>7.7788985509000002</v>
      </c>
      <c r="H19" s="3">
        <v>99709.110541749003</v>
      </c>
      <c r="I19" s="3">
        <v>6853657.7701046597</v>
      </c>
      <c r="J19" s="2">
        <v>68.733843839000002</v>
      </c>
      <c r="K19" s="88">
        <f t="shared" si="0"/>
        <v>6.8517788930951202E-5</v>
      </c>
      <c r="L19" s="88">
        <f t="shared" si="1"/>
        <v>0.99993148221106909</v>
      </c>
      <c r="M19" s="88">
        <f t="shared" si="2"/>
        <v>0.99712872955141763</v>
      </c>
      <c r="N19" s="88">
        <f>SUM(M19:$M$112)/M19</f>
        <v>68.987459270234552</v>
      </c>
      <c r="O19" s="2"/>
      <c r="P19" s="30"/>
      <c r="Q19" s="30"/>
      <c r="R19" s="30"/>
      <c r="S19" s="30"/>
      <c r="T19" s="30"/>
      <c r="U19" s="30"/>
      <c r="V19" s="30"/>
    </row>
    <row r="20" spans="1:22">
      <c r="A20" s="6">
        <v>13</v>
      </c>
      <c r="B20" s="80">
        <v>3</v>
      </c>
      <c r="C20" s="81">
        <v>57617</v>
      </c>
      <c r="D20" s="7">
        <v>8.7911099999999999E-5</v>
      </c>
      <c r="E20" s="4">
        <v>8.7907199999999998E-5</v>
      </c>
      <c r="F20" s="3">
        <v>99705.221092473497</v>
      </c>
      <c r="G20" s="3">
        <v>8.7648084369999992</v>
      </c>
      <c r="H20" s="3">
        <v>99700.838688254997</v>
      </c>
      <c r="I20" s="3">
        <v>6753948.6595629202</v>
      </c>
      <c r="J20" s="2">
        <v>67.739167373200004</v>
      </c>
      <c r="K20" s="88">
        <f t="shared" si="0"/>
        <v>5.2067966051686137E-5</v>
      </c>
      <c r="L20" s="88">
        <f t="shared" si="1"/>
        <v>0.99994793203394827</v>
      </c>
      <c r="M20" s="88">
        <f t="shared" si="2"/>
        <v>0.9970604084955893</v>
      </c>
      <c r="N20" s="88">
        <f>SUM(M20:$M$112)/M20</f>
        <v>67.992117939820503</v>
      </c>
      <c r="O20" s="2"/>
    </row>
    <row r="21" spans="1:22">
      <c r="A21" s="6">
        <v>14</v>
      </c>
      <c r="B21" s="80">
        <v>5</v>
      </c>
      <c r="C21" s="81">
        <v>54187</v>
      </c>
      <c r="D21" s="7">
        <v>1.010006E-4</v>
      </c>
      <c r="E21" s="4">
        <v>1.009955E-4</v>
      </c>
      <c r="F21" s="3">
        <v>99696.456284036496</v>
      </c>
      <c r="G21" s="3">
        <v>10.068890425799999</v>
      </c>
      <c r="H21" s="3">
        <v>99691.421838823604</v>
      </c>
      <c r="I21" s="3">
        <v>6654247.8208746603</v>
      </c>
      <c r="J21" s="2">
        <v>66.745078700899995</v>
      </c>
      <c r="K21" s="88">
        <f t="shared" si="0"/>
        <v>9.2273054422647503E-5</v>
      </c>
      <c r="L21" s="88">
        <f t="shared" si="1"/>
        <v>0.99990772694557739</v>
      </c>
      <c r="M21" s="88">
        <f t="shared" si="2"/>
        <v>0.99700849358808818</v>
      </c>
      <c r="N21" s="88">
        <f>SUM(M21:$M$112)/M21</f>
        <v>66.99560626477313</v>
      </c>
      <c r="O21" s="2"/>
      <c r="P21" s="83">
        <v>17</v>
      </c>
      <c r="Q21" s="51">
        <v>10</v>
      </c>
      <c r="R21" s="86">
        <f>P21-Q21</f>
        <v>7</v>
      </c>
      <c r="S21" s="86">
        <f t="shared" ref="S21:S57" si="3">R21/C21</f>
        <v>1.2918227619170651E-4</v>
      </c>
      <c r="T21" s="86">
        <f t="shared" ref="T21:T57" si="4">M21*S21</f>
        <v>1.2879582658417366E-4</v>
      </c>
      <c r="V21" s="86">
        <f t="shared" ref="V21:V57" si="5">T21*A21</f>
        <v>1.8031415721784312E-3</v>
      </c>
    </row>
    <row r="22" spans="1:22">
      <c r="A22" s="6">
        <v>15</v>
      </c>
      <c r="B22" s="80">
        <v>7</v>
      </c>
      <c r="C22" s="81">
        <v>51023</v>
      </c>
      <c r="D22" s="7">
        <v>1.166535E-4</v>
      </c>
      <c r="E22" s="4">
        <v>1.166467E-4</v>
      </c>
      <c r="F22" s="3">
        <v>99686.387393610697</v>
      </c>
      <c r="G22" s="3">
        <v>11.628089595000001</v>
      </c>
      <c r="H22" s="3">
        <v>99680.573348813195</v>
      </c>
      <c r="I22" s="3">
        <v>6554556.3990358403</v>
      </c>
      <c r="J22" s="2">
        <v>65.751769829500006</v>
      </c>
      <c r="K22" s="88">
        <f t="shared" si="0"/>
        <v>1.3719303059404582E-4</v>
      </c>
      <c r="L22" s="88">
        <f t="shared" si="1"/>
        <v>0.99986280696940599</v>
      </c>
      <c r="M22" s="88">
        <f t="shared" si="2"/>
        <v>0.99691649656909953</v>
      </c>
      <c r="N22" s="88">
        <f>SUM(M22:$M$112)/M22</f>
        <v>66.001696442900993</v>
      </c>
      <c r="O22" s="2"/>
      <c r="P22" s="83">
        <v>53</v>
      </c>
      <c r="Q22" s="51">
        <v>26</v>
      </c>
      <c r="R22" s="86">
        <f t="shared" ref="R22:R57" si="6">P22-Q22</f>
        <v>27</v>
      </c>
      <c r="S22" s="86">
        <f t="shared" si="3"/>
        <v>5.2917311800560537E-4</v>
      </c>
      <c r="T22" s="86">
        <f t="shared" si="4"/>
        <v>5.2754141088069478E-4</v>
      </c>
      <c r="V22" s="86">
        <f t="shared" si="5"/>
        <v>7.9131211632104213E-3</v>
      </c>
    </row>
    <row r="23" spans="1:22">
      <c r="A23" s="6">
        <v>16</v>
      </c>
      <c r="B23" s="80">
        <v>8</v>
      </c>
      <c r="C23" s="81">
        <v>49031</v>
      </c>
      <c r="D23" s="7">
        <v>1.3434840000000001E-4</v>
      </c>
      <c r="E23" s="4">
        <v>1.343394E-4</v>
      </c>
      <c r="F23" s="3">
        <v>99674.759304015693</v>
      </c>
      <c r="G23" s="3">
        <v>13.3902457005</v>
      </c>
      <c r="H23" s="3">
        <v>99668.064181165493</v>
      </c>
      <c r="I23" s="3">
        <v>6454875.8256870201</v>
      </c>
      <c r="J23" s="2">
        <v>64.759382122000005</v>
      </c>
      <c r="K23" s="88">
        <f t="shared" si="0"/>
        <v>1.6316208113234485E-4</v>
      </c>
      <c r="L23" s="88">
        <f t="shared" si="1"/>
        <v>0.99983683791886768</v>
      </c>
      <c r="M23" s="88">
        <f t="shared" si="2"/>
        <v>0.99677972657368608</v>
      </c>
      <c r="N23" s="88">
        <f>SUM(M23:$M$112)/M23</f>
        <v>65.010615446254832</v>
      </c>
      <c r="O23" s="2"/>
      <c r="P23" s="83">
        <v>147</v>
      </c>
      <c r="Q23" s="51">
        <v>78</v>
      </c>
      <c r="R23" s="86">
        <f t="shared" si="6"/>
        <v>69</v>
      </c>
      <c r="S23" s="86">
        <f t="shared" si="3"/>
        <v>1.4072729497664742E-3</v>
      </c>
      <c r="T23" s="86">
        <f t="shared" si="4"/>
        <v>1.4027411460827708E-3</v>
      </c>
      <c r="V23" s="86">
        <f t="shared" si="5"/>
        <v>2.2443858337324332E-2</v>
      </c>
    </row>
    <row r="24" spans="1:22">
      <c r="A24" s="6">
        <v>17</v>
      </c>
      <c r="B24" s="80">
        <v>7</v>
      </c>
      <c r="C24" s="81">
        <v>47202</v>
      </c>
      <c r="D24" s="7">
        <v>1.5335570000000001E-4</v>
      </c>
      <c r="E24" s="4">
        <v>1.53344E-4</v>
      </c>
      <c r="F24" s="3">
        <v>99661.369058315206</v>
      </c>
      <c r="G24" s="3">
        <v>15.2824692718</v>
      </c>
      <c r="H24" s="3">
        <v>99653.727823679394</v>
      </c>
      <c r="I24" s="3">
        <v>6355207.7615058599</v>
      </c>
      <c r="J24" s="2">
        <v>63.768015847599997</v>
      </c>
      <c r="K24" s="88">
        <f t="shared" si="0"/>
        <v>1.4829880089826703E-4</v>
      </c>
      <c r="L24" s="88">
        <f t="shared" si="1"/>
        <v>0.99985170119910172</v>
      </c>
      <c r="M24" s="88">
        <f t="shared" si="2"/>
        <v>0.99661708991906783</v>
      </c>
      <c r="N24" s="88">
        <f>SUM(M24:$M$112)/M24</f>
        <v>64.021061255845666</v>
      </c>
      <c r="O24" s="2"/>
      <c r="P24" s="83">
        <v>320</v>
      </c>
      <c r="Q24" s="51">
        <v>175</v>
      </c>
      <c r="R24" s="86">
        <f t="shared" si="6"/>
        <v>145</v>
      </c>
      <c r="S24" s="86">
        <f t="shared" si="3"/>
        <v>3.071903732892674E-3</v>
      </c>
      <c r="T24" s="86">
        <f t="shared" si="4"/>
        <v>3.0615117587870183E-3</v>
      </c>
      <c r="V24" s="86">
        <f t="shared" si="5"/>
        <v>5.2045699899379308E-2</v>
      </c>
    </row>
    <row r="25" spans="1:22">
      <c r="A25" s="6">
        <v>18</v>
      </c>
      <c r="B25" s="80">
        <v>4</v>
      </c>
      <c r="C25" s="81">
        <v>46748</v>
      </c>
      <c r="D25" s="7">
        <v>1.7258019999999999E-4</v>
      </c>
      <c r="E25" s="4">
        <v>1.7256530000000001E-4</v>
      </c>
      <c r="F25" s="3">
        <v>99646.086589043494</v>
      </c>
      <c r="G25" s="3">
        <v>17.195454204299999</v>
      </c>
      <c r="H25" s="3">
        <v>99637.488861941398</v>
      </c>
      <c r="I25" s="3">
        <v>6255554.0336821796</v>
      </c>
      <c r="J25" s="2">
        <v>62.777719103800003</v>
      </c>
      <c r="K25" s="88">
        <f t="shared" si="0"/>
        <v>8.5565157867716266E-5</v>
      </c>
      <c r="L25" s="88">
        <f t="shared" si="1"/>
        <v>0.99991443484213227</v>
      </c>
      <c r="M25" s="88">
        <f t="shared" si="2"/>
        <v>0.99646929279967811</v>
      </c>
      <c r="N25" s="88">
        <f>SUM(M25:$M$112)/M25</f>
        <v>63.030408589859668</v>
      </c>
      <c r="O25" s="2"/>
      <c r="P25" s="83">
        <v>551</v>
      </c>
      <c r="Q25" s="51">
        <v>292</v>
      </c>
      <c r="R25" s="86">
        <f t="shared" si="6"/>
        <v>259</v>
      </c>
      <c r="S25" s="86">
        <f t="shared" si="3"/>
        <v>5.5403439719346279E-3</v>
      </c>
      <c r="T25" s="86">
        <f t="shared" si="4"/>
        <v>5.5207826395806585E-3</v>
      </c>
      <c r="V25" s="86">
        <f t="shared" si="5"/>
        <v>9.9374087512451859E-2</v>
      </c>
    </row>
    <row r="26" spans="1:22">
      <c r="A26" s="6">
        <v>19</v>
      </c>
      <c r="B26" s="80">
        <v>11</v>
      </c>
      <c r="C26" s="81">
        <v>46565</v>
      </c>
      <c r="D26" s="7">
        <v>1.909456E-4</v>
      </c>
      <c r="E26" s="4">
        <v>1.909274E-4</v>
      </c>
      <c r="F26" s="3">
        <v>99628.891134839199</v>
      </c>
      <c r="G26" s="3">
        <v>19.021886975000001</v>
      </c>
      <c r="H26" s="3">
        <v>99619.380191351695</v>
      </c>
      <c r="I26" s="3">
        <v>6155916.5448202398</v>
      </c>
      <c r="J26" s="2">
        <v>61.788467930300001</v>
      </c>
      <c r="K26" s="88">
        <f t="shared" si="0"/>
        <v>2.3622892730591646E-4</v>
      </c>
      <c r="L26" s="88">
        <f t="shared" si="1"/>
        <v>0.9997637710726941</v>
      </c>
      <c r="M26" s="88">
        <f t="shared" si="2"/>
        <v>0.99638402974732931</v>
      </c>
      <c r="N26" s="88">
        <f>SUM(M26:$M$112)/M26</f>
        <v>62.035716685751325</v>
      </c>
      <c r="O26" s="2"/>
      <c r="P26" s="83">
        <v>852</v>
      </c>
      <c r="Q26" s="51">
        <v>408</v>
      </c>
      <c r="R26" s="86">
        <f t="shared" si="6"/>
        <v>444</v>
      </c>
      <c r="S26" s="86">
        <f t="shared" si="3"/>
        <v>9.535058520347901E-3</v>
      </c>
      <c r="T26" s="86">
        <f t="shared" si="4"/>
        <v>9.5005800323808495E-3</v>
      </c>
      <c r="V26" s="86">
        <f t="shared" si="5"/>
        <v>0.18051102061523613</v>
      </c>
    </row>
    <row r="27" spans="1:22">
      <c r="A27" s="6">
        <v>20</v>
      </c>
      <c r="B27" s="80">
        <v>12</v>
      </c>
      <c r="C27" s="81">
        <v>46058</v>
      </c>
      <c r="D27" s="7">
        <v>2.0725799999999999E-4</v>
      </c>
      <c r="E27" s="4">
        <v>2.072365E-4</v>
      </c>
      <c r="F27" s="3">
        <v>99609.869247864204</v>
      </c>
      <c r="G27" s="3">
        <v>20.642803732899999</v>
      </c>
      <c r="H27" s="3">
        <v>99599.547845997804</v>
      </c>
      <c r="I27" s="3">
        <v>6056297.1646288903</v>
      </c>
      <c r="J27" s="2">
        <v>60.8001718139</v>
      </c>
      <c r="K27" s="88">
        <f t="shared" si="0"/>
        <v>2.6054105692822096E-4</v>
      </c>
      <c r="L27" s="88">
        <f t="shared" si="1"/>
        <v>0.99973945894307181</v>
      </c>
      <c r="M27" s="88">
        <f t="shared" si="2"/>
        <v>0.99614865501679739</v>
      </c>
      <c r="N27" s="88">
        <f>SUM(M27:$M$112)/M27</f>
        <v>61.050138494479754</v>
      </c>
      <c r="O27" s="2"/>
      <c r="P27" s="83">
        <v>1183</v>
      </c>
      <c r="Q27" s="51">
        <v>622</v>
      </c>
      <c r="R27" s="86">
        <f t="shared" si="6"/>
        <v>561</v>
      </c>
      <c r="S27" s="86">
        <f t="shared" si="3"/>
        <v>1.218029441139433E-2</v>
      </c>
      <c r="T27" s="86">
        <f t="shared" si="4"/>
        <v>1.2133383895619075E-2</v>
      </c>
      <c r="V27" s="86">
        <f t="shared" si="5"/>
        <v>0.2426676779123815</v>
      </c>
    </row>
    <row r="28" spans="1:22">
      <c r="A28" s="6">
        <v>21</v>
      </c>
      <c r="B28" s="80">
        <v>16</v>
      </c>
      <c r="C28" s="81">
        <v>45584</v>
      </c>
      <c r="D28" s="7">
        <v>2.2086729999999999E-4</v>
      </c>
      <c r="E28" s="4">
        <v>2.2084289999999999E-4</v>
      </c>
      <c r="F28" s="3">
        <v>99589.226444131302</v>
      </c>
      <c r="G28" s="3">
        <v>21.9935777048</v>
      </c>
      <c r="H28" s="3">
        <v>99578.229655278905</v>
      </c>
      <c r="I28" s="3">
        <v>5956697.6167828897</v>
      </c>
      <c r="J28" s="2">
        <v>59.812670802500001</v>
      </c>
      <c r="K28" s="88">
        <f t="shared" si="0"/>
        <v>3.5100035100035098E-4</v>
      </c>
      <c r="L28" s="88">
        <f t="shared" si="1"/>
        <v>0.99964899964899967</v>
      </c>
      <c r="M28" s="88">
        <f t="shared" si="2"/>
        <v>0.99588911739336172</v>
      </c>
      <c r="N28" s="88">
        <f>SUM(M28:$M$112)/M28</f>
        <v>60.065788098396133</v>
      </c>
      <c r="O28" s="2"/>
      <c r="P28" s="83">
        <v>1688</v>
      </c>
      <c r="Q28" s="51">
        <v>858</v>
      </c>
      <c r="R28" s="86">
        <f t="shared" si="6"/>
        <v>830</v>
      </c>
      <c r="S28" s="86">
        <f t="shared" si="3"/>
        <v>1.8208143208143207E-2</v>
      </c>
      <c r="T28" s="86">
        <f t="shared" si="4"/>
        <v>1.8133291668929671E-2</v>
      </c>
      <c r="V28" s="86">
        <f t="shared" si="5"/>
        <v>0.38079912504752311</v>
      </c>
    </row>
    <row r="29" spans="1:22">
      <c r="A29" s="6">
        <v>22</v>
      </c>
      <c r="B29" s="80">
        <v>10</v>
      </c>
      <c r="C29" s="81">
        <v>45622</v>
      </c>
      <c r="D29" s="7">
        <v>2.327885E-4</v>
      </c>
      <c r="E29" s="4">
        <v>2.327614E-4</v>
      </c>
      <c r="F29" s="3">
        <v>99567.232866426493</v>
      </c>
      <c r="G29" s="3">
        <v>23.175412941600001</v>
      </c>
      <c r="H29" s="3">
        <v>99555.645159955704</v>
      </c>
      <c r="I29" s="3">
        <v>5857119.3871276099</v>
      </c>
      <c r="J29" s="2">
        <v>58.825772480600001</v>
      </c>
      <c r="K29" s="88">
        <f t="shared" si="0"/>
        <v>2.1919249484897638E-4</v>
      </c>
      <c r="L29" s="88">
        <f t="shared" si="1"/>
        <v>0.99978080750515097</v>
      </c>
      <c r="M29" s="88">
        <f t="shared" si="2"/>
        <v>0.99553955996359922</v>
      </c>
      <c r="N29" s="88">
        <f>SUM(M29:$M$112)/M29</f>
        <v>59.086527490284617</v>
      </c>
      <c r="O29" s="2"/>
      <c r="P29" s="83">
        <v>2077</v>
      </c>
      <c r="Q29" s="51">
        <v>1041</v>
      </c>
      <c r="R29" s="86">
        <f t="shared" si="6"/>
        <v>1036</v>
      </c>
      <c r="S29" s="86">
        <f t="shared" si="3"/>
        <v>2.2708342466353951E-2</v>
      </c>
      <c r="T29" s="86">
        <f t="shared" si="4"/>
        <v>2.2607053266456727E-2</v>
      </c>
      <c r="V29" s="86">
        <f t="shared" si="5"/>
        <v>0.49735517186204797</v>
      </c>
    </row>
    <row r="30" spans="1:22">
      <c r="A30" s="6">
        <v>23</v>
      </c>
      <c r="B30" s="80">
        <v>11</v>
      </c>
      <c r="C30" s="81">
        <v>46271</v>
      </c>
      <c r="D30" s="7">
        <v>2.4465979999999999E-4</v>
      </c>
      <c r="E30" s="4">
        <v>2.4462989999999999E-4</v>
      </c>
      <c r="F30" s="3">
        <v>99544.0574534849</v>
      </c>
      <c r="G30" s="3">
        <v>24.351451190100001</v>
      </c>
      <c r="H30" s="3">
        <v>99531.881727889893</v>
      </c>
      <c r="I30" s="3">
        <v>5757563.7419676501</v>
      </c>
      <c r="J30" s="2">
        <v>57.839351632400003</v>
      </c>
      <c r="K30" s="88">
        <f t="shared" si="0"/>
        <v>2.3772989561496403E-4</v>
      </c>
      <c r="L30" s="88">
        <f t="shared" si="1"/>
        <v>0.99976227010438501</v>
      </c>
      <c r="M30" s="88">
        <f t="shared" si="2"/>
        <v>0.99532134516372994</v>
      </c>
      <c r="N30" s="88">
        <f>SUM(M30:$M$112)/M30</f>
        <v>58.099262412561707</v>
      </c>
      <c r="O30" s="2"/>
      <c r="P30" s="83">
        <v>2664</v>
      </c>
      <c r="Q30" s="51">
        <v>1337</v>
      </c>
      <c r="R30" s="86">
        <f t="shared" si="6"/>
        <v>1327</v>
      </c>
      <c r="S30" s="86">
        <f t="shared" si="3"/>
        <v>2.8678870134641567E-2</v>
      </c>
      <c r="T30" s="86">
        <f t="shared" si="4"/>
        <v>2.8544691600187366E-2</v>
      </c>
      <c r="V30" s="86">
        <f t="shared" si="5"/>
        <v>0.65652790680430939</v>
      </c>
    </row>
    <row r="31" spans="1:22">
      <c r="A31" s="6">
        <v>24</v>
      </c>
      <c r="B31" s="80">
        <v>8</v>
      </c>
      <c r="C31" s="81">
        <v>46681</v>
      </c>
      <c r="D31" s="7">
        <v>2.5803000000000002E-4</v>
      </c>
      <c r="E31" s="4">
        <v>2.579967E-4</v>
      </c>
      <c r="F31" s="3">
        <v>99519.706002294799</v>
      </c>
      <c r="G31" s="3">
        <v>25.675758245200001</v>
      </c>
      <c r="H31" s="3">
        <v>99506.8681231722</v>
      </c>
      <c r="I31" s="3">
        <v>5658031.86023976</v>
      </c>
      <c r="J31" s="2">
        <v>56.853381983600002</v>
      </c>
      <c r="K31" s="88">
        <f t="shared" si="0"/>
        <v>1.7137593453439302E-4</v>
      </c>
      <c r="L31" s="88">
        <f t="shared" si="1"/>
        <v>0.99982862406546558</v>
      </c>
      <c r="M31" s="88">
        <f t="shared" si="2"/>
        <v>0.99508472752424082</v>
      </c>
      <c r="N31" s="88">
        <f>SUM(M31:$M$112)/M31</f>
        <v>57.112839842015624</v>
      </c>
      <c r="O31" s="2"/>
      <c r="P31" s="83">
        <v>3342</v>
      </c>
      <c r="Q31" s="51">
        <v>1726</v>
      </c>
      <c r="R31" s="86">
        <f t="shared" si="6"/>
        <v>1616</v>
      </c>
      <c r="S31" s="86">
        <f t="shared" si="3"/>
        <v>3.4617938775947391E-2</v>
      </c>
      <c r="T31" s="86">
        <f t="shared" si="4"/>
        <v>3.4447782174314462E-2</v>
      </c>
      <c r="V31" s="86">
        <f t="shared" si="5"/>
        <v>0.82674677218354709</v>
      </c>
    </row>
    <row r="32" spans="1:22">
      <c r="A32" s="6">
        <v>25</v>
      </c>
      <c r="B32" s="80">
        <v>11</v>
      </c>
      <c r="C32" s="81">
        <v>48191</v>
      </c>
      <c r="D32" s="7">
        <v>2.740428E-4</v>
      </c>
      <c r="E32" s="4">
        <v>2.7400530000000001E-4</v>
      </c>
      <c r="F32" s="3">
        <v>99494.030244049602</v>
      </c>
      <c r="G32" s="3">
        <v>27.261888344599999</v>
      </c>
      <c r="H32" s="3">
        <v>99480.399299877201</v>
      </c>
      <c r="I32" s="3">
        <v>5558524.99211659</v>
      </c>
      <c r="J32" s="2">
        <v>55.867924723500003</v>
      </c>
      <c r="K32" s="88">
        <f t="shared" si="0"/>
        <v>2.2825838849577722E-4</v>
      </c>
      <c r="L32" s="88">
        <f t="shared" si="1"/>
        <v>0.99977174161150417</v>
      </c>
      <c r="M32" s="88">
        <f t="shared" si="2"/>
        <v>0.9949141939491204</v>
      </c>
      <c r="N32" s="88">
        <f>SUM(M32:$M$112)/M32</f>
        <v>56.122457880683292</v>
      </c>
      <c r="O32" s="2"/>
      <c r="P32" s="83">
        <v>4337</v>
      </c>
      <c r="Q32" s="51">
        <v>2206</v>
      </c>
      <c r="R32" s="86">
        <f t="shared" si="6"/>
        <v>2131</v>
      </c>
      <c r="S32" s="86">
        <f t="shared" si="3"/>
        <v>4.4219875080409206E-2</v>
      </c>
      <c r="T32" s="86">
        <f t="shared" si="4"/>
        <v>4.3994981372156121E-2</v>
      </c>
      <c r="V32" s="86">
        <f t="shared" si="5"/>
        <v>1.0998745343039029</v>
      </c>
    </row>
    <row r="33" spans="1:22">
      <c r="A33" s="6">
        <v>26</v>
      </c>
      <c r="B33" s="80">
        <v>11</v>
      </c>
      <c r="C33" s="81">
        <v>52286</v>
      </c>
      <c r="D33" s="7">
        <v>2.940215E-4</v>
      </c>
      <c r="E33" s="4">
        <v>2.9397819999999998E-4</v>
      </c>
      <c r="F33" s="3">
        <v>99466.768355704902</v>
      </c>
      <c r="G33" s="3">
        <v>29.241066427</v>
      </c>
      <c r="H33" s="3">
        <v>99452.147822491403</v>
      </c>
      <c r="I33" s="3">
        <v>5459044.5928167095</v>
      </c>
      <c r="J33" s="2">
        <v>54.883099984700003</v>
      </c>
      <c r="K33" s="88">
        <f t="shared" si="0"/>
        <v>2.1038136403626209E-4</v>
      </c>
      <c r="L33" s="88">
        <f t="shared" si="1"/>
        <v>0.99978961863596372</v>
      </c>
      <c r="M33" s="88">
        <f t="shared" si="2"/>
        <v>0.99468709643851794</v>
      </c>
      <c r="N33" s="88">
        <f>SUM(M33:$M$112)/M33</f>
        <v>55.13504291672912</v>
      </c>
      <c r="O33" s="2"/>
      <c r="P33" s="83">
        <v>5279</v>
      </c>
      <c r="Q33" s="51">
        <v>2662</v>
      </c>
      <c r="R33" s="86">
        <f t="shared" si="6"/>
        <v>2617</v>
      </c>
      <c r="S33" s="86">
        <f t="shared" si="3"/>
        <v>5.0051639062081626E-2</v>
      </c>
      <c r="T33" s="86">
        <f t="shared" si="4"/>
        <v>4.9785719530650675E-2</v>
      </c>
      <c r="V33" s="86">
        <f t="shared" si="5"/>
        <v>1.2944287077969177</v>
      </c>
    </row>
    <row r="34" spans="1:22">
      <c r="A34" s="6">
        <v>27</v>
      </c>
      <c r="B34" s="80">
        <v>23</v>
      </c>
      <c r="C34" s="81">
        <v>58163</v>
      </c>
      <c r="D34" s="7">
        <v>3.186145E-4</v>
      </c>
      <c r="E34" s="4">
        <v>3.1856380000000001E-4</v>
      </c>
      <c r="F34" s="3">
        <v>99437.527289277903</v>
      </c>
      <c r="G34" s="3">
        <v>31.6771924982</v>
      </c>
      <c r="H34" s="3">
        <v>99421.688693028802</v>
      </c>
      <c r="I34" s="3">
        <v>5359592.4449942196</v>
      </c>
      <c r="J34" s="2">
        <v>53.899092134500002</v>
      </c>
      <c r="K34" s="88">
        <f t="shared" si="0"/>
        <v>3.9544040025445729E-4</v>
      </c>
      <c r="L34" s="88">
        <f t="shared" si="1"/>
        <v>0.99960455959974559</v>
      </c>
      <c r="M34" s="88">
        <f t="shared" si="2"/>
        <v>0.99447783281037994</v>
      </c>
      <c r="N34" s="88">
        <f>SUM(M34:$M$112)/M34</f>
        <v>54.146434317438526</v>
      </c>
      <c r="O34" s="2"/>
      <c r="P34" s="83">
        <v>7049</v>
      </c>
      <c r="Q34" s="51">
        <v>3566</v>
      </c>
      <c r="R34" s="86">
        <f t="shared" si="6"/>
        <v>3483</v>
      </c>
      <c r="S34" s="86">
        <f t="shared" si="3"/>
        <v>5.9883431047229339E-2</v>
      </c>
      <c r="T34" s="86">
        <f t="shared" si="4"/>
        <v>5.9552744729098453E-2</v>
      </c>
      <c r="V34" s="86">
        <f t="shared" si="5"/>
        <v>1.6079241076856583</v>
      </c>
    </row>
    <row r="35" spans="1:22">
      <c r="A35" s="6">
        <v>28</v>
      </c>
      <c r="B35" s="80">
        <v>19</v>
      </c>
      <c r="C35" s="81">
        <v>61465</v>
      </c>
      <c r="D35" s="7">
        <v>3.475226E-4</v>
      </c>
      <c r="E35" s="4">
        <v>3.474622E-4</v>
      </c>
      <c r="F35" s="3">
        <v>99405.850096779701</v>
      </c>
      <c r="G35" s="3">
        <v>34.539776662100003</v>
      </c>
      <c r="H35" s="3">
        <v>99388.580208448606</v>
      </c>
      <c r="I35" s="3">
        <v>5260170.7563011898</v>
      </c>
      <c r="J35" s="2">
        <v>52.916108570900001</v>
      </c>
      <c r="K35" s="88">
        <f t="shared" si="0"/>
        <v>3.0911901081916539E-4</v>
      </c>
      <c r="L35" s="88">
        <f t="shared" si="1"/>
        <v>0.9996908809891808</v>
      </c>
      <c r="M35" s="88">
        <f t="shared" si="2"/>
        <v>0.99408457609812928</v>
      </c>
      <c r="N35" s="88">
        <f>SUM(M35:$M$112)/M35</f>
        <v>53.167458878658003</v>
      </c>
      <c r="O35" s="2"/>
      <c r="P35" s="83">
        <v>8076</v>
      </c>
      <c r="Q35" s="51">
        <v>4175</v>
      </c>
      <c r="R35" s="86">
        <f t="shared" si="6"/>
        <v>3901</v>
      </c>
      <c r="S35" s="86">
        <f t="shared" si="3"/>
        <v>6.3467013747661269E-2</v>
      </c>
      <c r="T35" s="86">
        <f t="shared" si="4"/>
        <v>6.3091579457558E-2</v>
      </c>
      <c r="V35" s="86">
        <f t="shared" si="5"/>
        <v>1.766564224811624</v>
      </c>
    </row>
    <row r="36" spans="1:22">
      <c r="A36" s="6">
        <v>29</v>
      </c>
      <c r="B36" s="80">
        <v>22</v>
      </c>
      <c r="C36" s="81">
        <v>63376</v>
      </c>
      <c r="D36" s="7">
        <v>3.8019369999999999E-4</v>
      </c>
      <c r="E36" s="4">
        <v>3.8012149999999998E-4</v>
      </c>
      <c r="F36" s="3">
        <v>99371.310320117598</v>
      </c>
      <c r="G36" s="3">
        <v>37.773168147299998</v>
      </c>
      <c r="H36" s="3">
        <v>99352.4237360439</v>
      </c>
      <c r="I36" s="3">
        <v>5160782.1760927401</v>
      </c>
      <c r="J36" s="2">
        <v>51.934327518400003</v>
      </c>
      <c r="K36" s="88">
        <f t="shared" si="0"/>
        <v>3.4713456197929814E-4</v>
      </c>
      <c r="L36" s="88">
        <f t="shared" si="1"/>
        <v>0.99965286543802068</v>
      </c>
      <c r="M36" s="88">
        <f t="shared" si="2"/>
        <v>0.99377728565729517</v>
      </c>
      <c r="N36" s="88">
        <f>SUM(M36:$M$112)/M36</f>
        <v>52.18358981832364</v>
      </c>
      <c r="O36" s="2"/>
      <c r="P36" s="83">
        <v>8584</v>
      </c>
      <c r="Q36" s="51">
        <v>4403</v>
      </c>
      <c r="R36" s="86">
        <f t="shared" si="6"/>
        <v>4181</v>
      </c>
      <c r="S36" s="86">
        <f t="shared" si="3"/>
        <v>6.5971345619792982E-2</v>
      </c>
      <c r="T36" s="86">
        <f t="shared" si="4"/>
        <v>6.5560824781197152E-2</v>
      </c>
      <c r="V36" s="86">
        <f t="shared" si="5"/>
        <v>1.9012639186547173</v>
      </c>
    </row>
    <row r="37" spans="1:22">
      <c r="A37" s="6">
        <v>30</v>
      </c>
      <c r="B37" s="80">
        <v>31</v>
      </c>
      <c r="C37" s="81">
        <v>65455</v>
      </c>
      <c r="D37" s="7">
        <v>4.160074E-4</v>
      </c>
      <c r="E37" s="4">
        <v>4.159209E-4</v>
      </c>
      <c r="F37" s="3">
        <v>99333.537151970304</v>
      </c>
      <c r="G37" s="3">
        <v>41.3148936451</v>
      </c>
      <c r="H37" s="3">
        <v>99312.879705147701</v>
      </c>
      <c r="I37" s="3">
        <v>5061429.7523566997</v>
      </c>
      <c r="J37" s="2">
        <v>50.953886245</v>
      </c>
      <c r="K37" s="88">
        <f t="shared" si="0"/>
        <v>4.736078221679016E-4</v>
      </c>
      <c r="L37" s="88">
        <f t="shared" si="1"/>
        <v>0.99952639217783212</v>
      </c>
      <c r="M37" s="88">
        <f t="shared" si="2"/>
        <v>0.99343231121453357</v>
      </c>
      <c r="N37" s="88">
        <f>SUM(M37:$M$112)/M37</f>
        <v>51.201363581243164</v>
      </c>
      <c r="O37" s="2"/>
      <c r="P37" s="83">
        <v>9296</v>
      </c>
      <c r="Q37" s="51">
        <v>4809</v>
      </c>
      <c r="R37" s="86">
        <f t="shared" si="6"/>
        <v>4487</v>
      </c>
      <c r="S37" s="86">
        <f t="shared" si="3"/>
        <v>6.8550912840883049E-2</v>
      </c>
      <c r="T37" s="86">
        <f t="shared" si="4"/>
        <v>6.8100691779384492E-2</v>
      </c>
      <c r="V37" s="86">
        <f t="shared" si="5"/>
        <v>2.0430207533815348</v>
      </c>
    </row>
    <row r="38" spans="1:22">
      <c r="A38" s="6">
        <v>31</v>
      </c>
      <c r="B38" s="80">
        <v>26</v>
      </c>
      <c r="C38" s="81">
        <v>65419</v>
      </c>
      <c r="D38" s="7">
        <v>4.541829E-4</v>
      </c>
      <c r="E38" s="4">
        <v>4.5407979999999998E-4</v>
      </c>
      <c r="F38" s="3">
        <v>99292.222258325099</v>
      </c>
      <c r="G38" s="3">
        <v>45.0865887904</v>
      </c>
      <c r="H38" s="3">
        <v>99269.678963929997</v>
      </c>
      <c r="I38" s="3">
        <v>4962116.87265155</v>
      </c>
      <c r="J38" s="2">
        <v>49.9748798022</v>
      </c>
      <c r="K38" s="88">
        <f t="shared" si="0"/>
        <v>3.9743805316498263E-4</v>
      </c>
      <c r="L38" s="88">
        <f t="shared" si="1"/>
        <v>0.99960256194683506</v>
      </c>
      <c r="M38" s="88">
        <f t="shared" si="2"/>
        <v>0.99296181390114802</v>
      </c>
      <c r="N38" s="88">
        <f>SUM(M38:$M$112)/M38</f>
        <v>50.22515060543946</v>
      </c>
      <c r="O38" s="2"/>
      <c r="P38" s="83">
        <v>8760</v>
      </c>
      <c r="Q38" s="51">
        <v>4496</v>
      </c>
      <c r="R38" s="86">
        <f t="shared" si="6"/>
        <v>4264</v>
      </c>
      <c r="S38" s="86">
        <f t="shared" si="3"/>
        <v>6.517984071905715E-2</v>
      </c>
      <c r="T38" s="86">
        <f t="shared" si="4"/>
        <v>6.4721092870182892E-2</v>
      </c>
      <c r="V38" s="86">
        <f t="shared" si="5"/>
        <v>2.0063538789756699</v>
      </c>
    </row>
    <row r="39" spans="1:22">
      <c r="A39" s="6">
        <v>32</v>
      </c>
      <c r="B39" s="80">
        <v>45</v>
      </c>
      <c r="C39" s="81">
        <v>66223</v>
      </c>
      <c r="D39" s="7">
        <v>4.9376789999999997E-4</v>
      </c>
      <c r="E39" s="4">
        <v>4.9364600000000004E-4</v>
      </c>
      <c r="F39" s="3">
        <v>99247.135669534793</v>
      </c>
      <c r="G39" s="3">
        <v>48.9929556628</v>
      </c>
      <c r="H39" s="3">
        <v>99222.639191703405</v>
      </c>
      <c r="I39" s="3">
        <v>4862847.1936876196</v>
      </c>
      <c r="J39" s="2">
        <v>48.997355549700004</v>
      </c>
      <c r="K39" s="88">
        <f t="shared" si="0"/>
        <v>6.7952222037660629E-4</v>
      </c>
      <c r="L39" s="88">
        <f t="shared" si="1"/>
        <v>0.99932047777962341</v>
      </c>
      <c r="M39" s="88">
        <f t="shared" si="2"/>
        <v>0.99256717309096398</v>
      </c>
      <c r="N39" s="88">
        <f>SUM(M39:$M$112)/M39</f>
        <v>49.24472233201174</v>
      </c>
      <c r="O39" s="2"/>
      <c r="P39" s="83">
        <v>8317</v>
      </c>
      <c r="Q39" s="51">
        <v>4195</v>
      </c>
      <c r="R39" s="86">
        <f t="shared" si="6"/>
        <v>4122</v>
      </c>
      <c r="S39" s="86">
        <f t="shared" si="3"/>
        <v>6.2244235386497142E-2</v>
      </c>
      <c r="T39" s="86">
        <f t="shared" si="4"/>
        <v>6.1781584758784015E-2</v>
      </c>
      <c r="V39" s="86">
        <f t="shared" si="5"/>
        <v>1.9770107122810885</v>
      </c>
    </row>
    <row r="40" spans="1:22">
      <c r="A40" s="6">
        <v>33</v>
      </c>
      <c r="B40" s="80">
        <v>34</v>
      </c>
      <c r="C40" s="81">
        <v>66698</v>
      </c>
      <c r="D40" s="7">
        <v>5.34856E-4</v>
      </c>
      <c r="E40" s="4">
        <v>5.3471300000000003E-4</v>
      </c>
      <c r="F40" s="3">
        <v>99198.142713872003</v>
      </c>
      <c r="G40" s="3">
        <v>53.042538291500001</v>
      </c>
      <c r="H40" s="3">
        <v>99171.621444726203</v>
      </c>
      <c r="I40" s="3">
        <v>4763624.5544959204</v>
      </c>
      <c r="J40" s="2">
        <v>48.021307901299998</v>
      </c>
      <c r="K40" s="88">
        <f t="shared" si="0"/>
        <v>5.0976041260607512E-4</v>
      </c>
      <c r="L40" s="88">
        <f t="shared" si="1"/>
        <v>0.99949023958739391</v>
      </c>
      <c r="M40" s="88">
        <f t="shared" si="2"/>
        <v>0.99189270164163235</v>
      </c>
      <c r="N40" s="88">
        <f>SUM(M40:$M$112)/M40</f>
        <v>48.277527985022417</v>
      </c>
      <c r="O40" s="2"/>
      <c r="P40" s="83">
        <v>7434</v>
      </c>
      <c r="Q40" s="51">
        <v>3825</v>
      </c>
      <c r="R40" s="86">
        <f t="shared" si="6"/>
        <v>3609</v>
      </c>
      <c r="S40" s="86">
        <f t="shared" si="3"/>
        <v>5.4109568502803684E-2</v>
      </c>
      <c r="T40" s="86">
        <f t="shared" si="4"/>
        <v>5.3670886086908919E-2</v>
      </c>
      <c r="V40" s="86">
        <f t="shared" si="5"/>
        <v>1.7711392408679942</v>
      </c>
    </row>
    <row r="41" spans="1:22">
      <c r="A41" s="6">
        <v>34</v>
      </c>
      <c r="B41" s="80">
        <v>37</v>
      </c>
      <c r="C41" s="81">
        <v>66538</v>
      </c>
      <c r="D41" s="7">
        <v>5.7823290000000001E-4</v>
      </c>
      <c r="E41" s="4">
        <v>5.7806579999999995E-4</v>
      </c>
      <c r="F41" s="3">
        <v>99145.100175580505</v>
      </c>
      <c r="G41" s="3">
        <v>57.312390231400002</v>
      </c>
      <c r="H41" s="3">
        <v>99116.443980464799</v>
      </c>
      <c r="I41" s="3">
        <v>4664452.9330511903</v>
      </c>
      <c r="J41" s="2">
        <v>47.046731757700002</v>
      </c>
      <c r="K41" s="88">
        <f t="shared" si="0"/>
        <v>5.5607322131714205E-4</v>
      </c>
      <c r="L41" s="88">
        <f t="shared" si="1"/>
        <v>0.99944392677868288</v>
      </c>
      <c r="M41" s="88">
        <f t="shared" si="2"/>
        <v>0.99138707400878257</v>
      </c>
      <c r="N41" s="88">
        <f>SUM(M41:$M$112)/M41</f>
        <v>47.301640488794924</v>
      </c>
      <c r="O41" s="2"/>
      <c r="P41" s="83">
        <v>6671</v>
      </c>
      <c r="Q41" s="51">
        <v>3305</v>
      </c>
      <c r="R41" s="86">
        <f t="shared" si="6"/>
        <v>3366</v>
      </c>
      <c r="S41" s="86">
        <f t="shared" si="3"/>
        <v>5.0587634133878387E-2</v>
      </c>
      <c r="T41" s="86">
        <f t="shared" si="4"/>
        <v>5.015192658501251E-2</v>
      </c>
      <c r="V41" s="86">
        <f t="shared" si="5"/>
        <v>1.7051655038904254</v>
      </c>
    </row>
    <row r="42" spans="1:22">
      <c r="A42" s="6">
        <v>35</v>
      </c>
      <c r="B42" s="80">
        <v>36</v>
      </c>
      <c r="C42" s="81">
        <v>67735</v>
      </c>
      <c r="D42" s="7">
        <v>6.2484629999999997E-4</v>
      </c>
      <c r="E42" s="4">
        <v>6.2465109999999997E-4</v>
      </c>
      <c r="F42" s="3">
        <v>99087.787785349094</v>
      </c>
      <c r="G42" s="3">
        <v>61.895300387100001</v>
      </c>
      <c r="H42" s="3">
        <v>99056.840135155493</v>
      </c>
      <c r="I42" s="3">
        <v>4565336.4890707303</v>
      </c>
      <c r="J42" s="2">
        <v>46.073654393799998</v>
      </c>
      <c r="K42" s="88">
        <f t="shared" si="0"/>
        <v>5.3148298516276669E-4</v>
      </c>
      <c r="L42" s="88">
        <f t="shared" si="1"/>
        <v>0.99946851701483719</v>
      </c>
      <c r="M42" s="88">
        <f t="shared" si="2"/>
        <v>0.99083579020496637</v>
      </c>
      <c r="N42" s="88">
        <f>SUM(M42:$M$112)/M42</f>
        <v>46.327401916413841</v>
      </c>
      <c r="O42" s="2"/>
      <c r="P42" s="83">
        <v>5853</v>
      </c>
      <c r="Q42" s="51">
        <v>2990</v>
      </c>
      <c r="R42" s="86">
        <f t="shared" si="6"/>
        <v>2863</v>
      </c>
      <c r="S42" s="86">
        <f t="shared" si="3"/>
        <v>4.2267660736694468E-2</v>
      </c>
      <c r="T42" s="86">
        <f t="shared" si="4"/>
        <v>4.1880311026158093E-2</v>
      </c>
      <c r="V42" s="86">
        <f t="shared" si="5"/>
        <v>1.4658108859155332</v>
      </c>
    </row>
    <row r="43" spans="1:22">
      <c r="A43" s="6">
        <v>36</v>
      </c>
      <c r="B43" s="80">
        <v>45</v>
      </c>
      <c r="C43" s="81">
        <v>68511</v>
      </c>
      <c r="D43" s="7">
        <v>6.7541089999999997E-4</v>
      </c>
      <c r="E43" s="4">
        <v>6.7518289999999996E-4</v>
      </c>
      <c r="F43" s="3">
        <v>99025.892484961907</v>
      </c>
      <c r="G43" s="3">
        <v>66.8605883492</v>
      </c>
      <c r="H43" s="3">
        <v>98992.462190787293</v>
      </c>
      <c r="I43" s="3">
        <v>4466279.6489355704</v>
      </c>
      <c r="J43" s="2">
        <v>45.102139822799998</v>
      </c>
      <c r="K43" s="88">
        <f t="shared" si="0"/>
        <v>6.5682883040679599E-4</v>
      </c>
      <c r="L43" s="88">
        <f t="shared" si="1"/>
        <v>0.99934317116959326</v>
      </c>
      <c r="M43" s="88">
        <f t="shared" si="2"/>
        <v>0.99030917784138206</v>
      </c>
      <c r="N43" s="88">
        <f>SUM(M43:$M$112)/M43</f>
        <v>45.351505469922628</v>
      </c>
      <c r="O43" s="2"/>
      <c r="P43" s="83">
        <v>4853</v>
      </c>
      <c r="Q43" s="51">
        <v>2479</v>
      </c>
      <c r="R43" s="86">
        <f t="shared" si="6"/>
        <v>2374</v>
      </c>
      <c r="S43" s="86">
        <f t="shared" si="3"/>
        <v>3.4651369853016305E-2</v>
      </c>
      <c r="T43" s="86">
        <f t="shared" si="4"/>
        <v>3.4315569590218226E-2</v>
      </c>
      <c r="V43" s="86">
        <f t="shared" si="5"/>
        <v>1.235360505247856</v>
      </c>
    </row>
    <row r="44" spans="1:22">
      <c r="A44" s="6">
        <v>37</v>
      </c>
      <c r="B44" s="80">
        <v>59</v>
      </c>
      <c r="C44" s="81">
        <v>68785</v>
      </c>
      <c r="D44" s="7">
        <v>7.3066760000000004E-4</v>
      </c>
      <c r="E44" s="4">
        <v>7.3040080000000003E-4</v>
      </c>
      <c r="F44" s="3">
        <v>98959.031896612694</v>
      </c>
      <c r="G44" s="3">
        <v>72.279757028199995</v>
      </c>
      <c r="H44" s="3">
        <v>98922.892018098602</v>
      </c>
      <c r="I44" s="3">
        <v>4367287.1867447896</v>
      </c>
      <c r="J44" s="2">
        <v>44.132274771100001</v>
      </c>
      <c r="K44" s="88">
        <f t="shared" si="0"/>
        <v>8.5774514792469293E-4</v>
      </c>
      <c r="L44" s="88">
        <f t="shared" si="1"/>
        <v>0.99914225485207531</v>
      </c>
      <c r="M44" s="88">
        <f t="shared" si="2"/>
        <v>0.9896587142223594</v>
      </c>
      <c r="N44" s="88">
        <f>SUM(M44:$M$112)/M44</f>
        <v>44.380655964272329</v>
      </c>
      <c r="O44" s="2"/>
      <c r="P44" s="83">
        <v>3954</v>
      </c>
      <c r="Q44" s="51">
        <v>2069</v>
      </c>
      <c r="R44" s="86">
        <f t="shared" si="6"/>
        <v>1885</v>
      </c>
      <c r="S44" s="86">
        <f t="shared" si="3"/>
        <v>2.7404230573526204E-2</v>
      </c>
      <c r="T44" s="86">
        <f t="shared" si="4"/>
        <v>2.7120835593649015E-2</v>
      </c>
      <c r="V44" s="86">
        <f t="shared" si="5"/>
        <v>1.0034709169650136</v>
      </c>
    </row>
    <row r="45" spans="1:22">
      <c r="A45" s="6">
        <v>38</v>
      </c>
      <c r="B45" s="80">
        <v>52</v>
      </c>
      <c r="C45" s="81">
        <v>69699</v>
      </c>
      <c r="D45" s="7">
        <v>7.915404E-4</v>
      </c>
      <c r="E45" s="4">
        <v>7.9122730000000003E-4</v>
      </c>
      <c r="F45" s="3">
        <v>98886.752139584496</v>
      </c>
      <c r="G45" s="3">
        <v>78.241898256599995</v>
      </c>
      <c r="H45" s="3">
        <v>98847.631190456203</v>
      </c>
      <c r="I45" s="3">
        <v>4268364.2947266903</v>
      </c>
      <c r="J45" s="2">
        <v>43.164167114100003</v>
      </c>
      <c r="K45" s="88">
        <f t="shared" si="0"/>
        <v>7.4606522331740772E-4</v>
      </c>
      <c r="L45" s="88">
        <f t="shared" si="1"/>
        <v>0.99925393477668256</v>
      </c>
      <c r="M45" s="88">
        <f t="shared" si="2"/>
        <v>0.98880983926213384</v>
      </c>
      <c r="N45" s="88">
        <f>SUM(M45:$M$112)/M45</f>
        <v>43.417897455147575</v>
      </c>
      <c r="O45" s="2"/>
      <c r="P45" s="83">
        <v>3093</v>
      </c>
      <c r="Q45" s="51">
        <v>1673</v>
      </c>
      <c r="R45" s="86">
        <f t="shared" si="6"/>
        <v>1420</v>
      </c>
      <c r="S45" s="86">
        <f t="shared" si="3"/>
        <v>2.037331955982152E-2</v>
      </c>
      <c r="T45" s="86">
        <f t="shared" si="4"/>
        <v>2.0145338839183204E-2</v>
      </c>
      <c r="V45" s="86">
        <f t="shared" si="5"/>
        <v>0.76552287588896173</v>
      </c>
    </row>
    <row r="46" spans="1:22">
      <c r="A46" s="6">
        <v>39</v>
      </c>
      <c r="B46" s="80">
        <v>60</v>
      </c>
      <c r="C46" s="81">
        <v>70640</v>
      </c>
      <c r="D46" s="7">
        <v>8.5921930000000004E-4</v>
      </c>
      <c r="E46" s="4">
        <v>8.5885029999999997E-4</v>
      </c>
      <c r="F46" s="3">
        <v>98808.510241327895</v>
      </c>
      <c r="G46" s="3">
        <v>84.861720584799997</v>
      </c>
      <c r="H46" s="3">
        <v>98766.079381035495</v>
      </c>
      <c r="I46" s="3">
        <v>4169516.6635362301</v>
      </c>
      <c r="J46" s="2">
        <v>42.1979508987</v>
      </c>
      <c r="K46" s="88">
        <f t="shared" si="0"/>
        <v>8.4937712344280861E-4</v>
      </c>
      <c r="L46" s="88">
        <f t="shared" si="1"/>
        <v>0.9991506228765572</v>
      </c>
      <c r="M46" s="88">
        <f t="shared" si="2"/>
        <v>0.98807212262858624</v>
      </c>
      <c r="N46" s="88">
        <f>SUM(M46:$M$112)/M46</f>
        <v>42.449567601279746</v>
      </c>
      <c r="O46" s="2"/>
      <c r="P46" s="83">
        <v>2515</v>
      </c>
      <c r="Q46" s="51">
        <v>1327</v>
      </c>
      <c r="R46" s="86">
        <f t="shared" si="6"/>
        <v>1188</v>
      </c>
      <c r="S46" s="86">
        <f t="shared" si="3"/>
        <v>1.6817667044167612E-2</v>
      </c>
      <c r="T46" s="86">
        <f t="shared" si="4"/>
        <v>1.6617067973991515E-2</v>
      </c>
      <c r="V46" s="86">
        <f t="shared" si="5"/>
        <v>0.64806565098566904</v>
      </c>
    </row>
    <row r="47" spans="1:22">
      <c r="A47" s="6">
        <v>40</v>
      </c>
      <c r="B47" s="80">
        <v>73</v>
      </c>
      <c r="C47" s="81">
        <v>72692</v>
      </c>
      <c r="D47" s="7">
        <v>9.3517429999999998E-4</v>
      </c>
      <c r="E47" s="4">
        <v>9.3473720000000001E-4</v>
      </c>
      <c r="F47" s="3">
        <v>98723.648520743096</v>
      </c>
      <c r="G47" s="3">
        <v>92.280667555999997</v>
      </c>
      <c r="H47" s="3">
        <v>98677.508186965104</v>
      </c>
      <c r="I47" s="3">
        <v>4070750.5841552</v>
      </c>
      <c r="J47" s="2">
        <v>41.233793980999998</v>
      </c>
      <c r="K47" s="88">
        <f t="shared" si="0"/>
        <v>1.0042370549716612E-3</v>
      </c>
      <c r="L47" s="88">
        <f t="shared" si="1"/>
        <v>0.99899576294502834</v>
      </c>
      <c r="M47" s="88">
        <f t="shared" si="2"/>
        <v>0.98723287677131399</v>
      </c>
      <c r="N47" s="88">
        <f>SUM(M47:$M$112)/M47</f>
        <v>41.484803844635898</v>
      </c>
      <c r="O47" s="2"/>
      <c r="P47" s="83">
        <v>1632</v>
      </c>
      <c r="Q47" s="51">
        <v>822</v>
      </c>
      <c r="R47" s="86">
        <f t="shared" si="6"/>
        <v>810</v>
      </c>
      <c r="S47" s="86">
        <f t="shared" si="3"/>
        <v>1.1142904308589666E-2</v>
      </c>
      <c r="T47" s="86">
        <f t="shared" si="4"/>
        <v>1.1000641476156446E-2</v>
      </c>
      <c r="V47" s="86">
        <f t="shared" si="5"/>
        <v>0.44002565904625784</v>
      </c>
    </row>
    <row r="48" spans="1:22">
      <c r="A48" s="6">
        <v>41</v>
      </c>
      <c r="B48" s="80">
        <v>71</v>
      </c>
      <c r="C48" s="81">
        <v>78551</v>
      </c>
      <c r="D48" s="7">
        <v>1.0209354000000001E-3</v>
      </c>
      <c r="E48" s="4">
        <v>1.0204145E-3</v>
      </c>
      <c r="F48" s="3">
        <v>98631.367853187097</v>
      </c>
      <c r="G48" s="3">
        <v>100.6448743967</v>
      </c>
      <c r="H48" s="3">
        <v>98581.045415988803</v>
      </c>
      <c r="I48" s="3">
        <v>3972073.0759682301</v>
      </c>
      <c r="J48" s="2">
        <v>40.271904997599997</v>
      </c>
      <c r="K48" s="88">
        <f t="shared" si="0"/>
        <v>9.0387137019261375E-4</v>
      </c>
      <c r="L48" s="88">
        <f t="shared" si="1"/>
        <v>0.99909612862980735</v>
      </c>
      <c r="M48" s="88">
        <f t="shared" si="2"/>
        <v>0.98624146093457399</v>
      </c>
      <c r="N48" s="88">
        <f>SUM(M48:$M$112)/M48</f>
        <v>40.525501054466083</v>
      </c>
      <c r="O48" s="2"/>
      <c r="P48" s="83">
        <v>1222</v>
      </c>
      <c r="Q48" s="51">
        <v>583</v>
      </c>
      <c r="R48" s="86">
        <f t="shared" si="6"/>
        <v>639</v>
      </c>
      <c r="S48" s="86">
        <f t="shared" si="3"/>
        <v>8.1348423317335241E-3</v>
      </c>
      <c r="T48" s="86">
        <f t="shared" si="4"/>
        <v>8.0229187857212871E-3</v>
      </c>
      <c r="V48" s="86">
        <f t="shared" si="5"/>
        <v>0.32893967021457277</v>
      </c>
    </row>
    <row r="49" spans="1:22">
      <c r="A49" s="6">
        <v>42</v>
      </c>
      <c r="B49" s="80">
        <v>94</v>
      </c>
      <c r="C49" s="81">
        <v>84065</v>
      </c>
      <c r="D49" s="7">
        <v>1.1178258999999999E-3</v>
      </c>
      <c r="E49" s="4">
        <v>1.1172014000000001E-3</v>
      </c>
      <c r="F49" s="3">
        <v>98530.722978790407</v>
      </c>
      <c r="G49" s="3">
        <v>110.07866647</v>
      </c>
      <c r="H49" s="3">
        <v>98475.6836455554</v>
      </c>
      <c r="I49" s="3">
        <v>3873492.0305522401</v>
      </c>
      <c r="J49" s="2">
        <v>39.312530279400001</v>
      </c>
      <c r="K49" s="88">
        <f t="shared" si="0"/>
        <v>1.1181823588889549E-3</v>
      </c>
      <c r="L49" s="88">
        <f t="shared" si="1"/>
        <v>0.99888181764111106</v>
      </c>
      <c r="M49" s="88">
        <f t="shared" si="2"/>
        <v>0.98535002551393824</v>
      </c>
      <c r="N49" s="88">
        <f>SUM(M49:$M$112)/M49</f>
        <v>39.561259344156042</v>
      </c>
      <c r="O49" s="2"/>
      <c r="P49" s="83">
        <v>815</v>
      </c>
      <c r="Q49" s="51">
        <v>423</v>
      </c>
      <c r="R49" s="86">
        <f t="shared" si="6"/>
        <v>392</v>
      </c>
      <c r="S49" s="86">
        <f t="shared" si="3"/>
        <v>4.6630583477071316E-3</v>
      </c>
      <c r="T49" s="86">
        <f t="shared" si="4"/>
        <v>4.5947446618862051E-3</v>
      </c>
      <c r="V49" s="86">
        <f t="shared" si="5"/>
        <v>0.19297927579922061</v>
      </c>
    </row>
    <row r="50" spans="1:22">
      <c r="A50" s="6">
        <v>43</v>
      </c>
      <c r="B50" s="80">
        <v>103</v>
      </c>
      <c r="C50" s="81">
        <v>86342</v>
      </c>
      <c r="D50" s="7">
        <v>1.2272871999999999E-3</v>
      </c>
      <c r="E50" s="4">
        <v>1.2265345E-3</v>
      </c>
      <c r="F50" s="3">
        <v>98420.644312320495</v>
      </c>
      <c r="G50" s="3">
        <v>120.7163159766</v>
      </c>
      <c r="H50" s="3">
        <v>98360.286154332207</v>
      </c>
      <c r="I50" s="3">
        <v>3775016.3469066899</v>
      </c>
      <c r="J50" s="2">
        <v>38.3559401921</v>
      </c>
      <c r="K50" s="88">
        <f t="shared" si="0"/>
        <v>1.1929304394153483E-3</v>
      </c>
      <c r="L50" s="88">
        <f t="shared" si="1"/>
        <v>0.99880706956058463</v>
      </c>
      <c r="M50" s="88">
        <f t="shared" si="2"/>
        <v>0.98424822449807781</v>
      </c>
      <c r="N50" s="88">
        <f>SUM(M50:$M$112)/M50</f>
        <v>38.604426132432359</v>
      </c>
      <c r="O50" s="2"/>
      <c r="P50" s="83">
        <v>502</v>
      </c>
      <c r="Q50" s="51">
        <v>255</v>
      </c>
      <c r="R50" s="86">
        <f>P50-Q50</f>
        <v>247</v>
      </c>
      <c r="S50" s="86">
        <f t="shared" si="3"/>
        <v>2.8607166848115635E-3</v>
      </c>
      <c r="T50" s="86">
        <f t="shared" si="4"/>
        <v>2.8156553178178088E-3</v>
      </c>
      <c r="V50" s="86">
        <f t="shared" si="5"/>
        <v>0.12107317866616578</v>
      </c>
    </row>
    <row r="51" spans="1:22">
      <c r="A51" s="6">
        <v>44</v>
      </c>
      <c r="B51" s="80">
        <v>124</v>
      </c>
      <c r="C51" s="81">
        <v>88299</v>
      </c>
      <c r="D51" s="7">
        <v>1.3503306000000001E-3</v>
      </c>
      <c r="E51" s="4">
        <v>1.3494195000000001E-3</v>
      </c>
      <c r="F51" s="3">
        <v>98299.927996343904</v>
      </c>
      <c r="G51" s="3">
        <v>132.6478405929</v>
      </c>
      <c r="H51" s="3">
        <v>98233.604076047501</v>
      </c>
      <c r="I51" s="3">
        <v>3676656.0607523499</v>
      </c>
      <c r="J51" s="2">
        <v>37.402428828700003</v>
      </c>
      <c r="K51" s="88">
        <f t="shared" si="0"/>
        <v>1.4043194147159085E-3</v>
      </c>
      <c r="L51" s="88">
        <f t="shared" si="1"/>
        <v>0.99859568058528414</v>
      </c>
      <c r="M51" s="88">
        <f t="shared" si="2"/>
        <v>0.98307408483113357</v>
      </c>
      <c r="N51" s="88">
        <f>SUM(M51:$M$112)/M51</f>
        <v>37.649339175158268</v>
      </c>
      <c r="O51" s="2"/>
      <c r="P51" s="83">
        <v>298</v>
      </c>
      <c r="Q51" s="51">
        <v>148</v>
      </c>
      <c r="R51" s="86">
        <f t="shared" si="6"/>
        <v>150</v>
      </c>
      <c r="S51" s="86">
        <f t="shared" si="3"/>
        <v>1.6987734855434377E-3</v>
      </c>
      <c r="T51" s="86">
        <f t="shared" si="4"/>
        <v>1.6700201896360099E-3</v>
      </c>
      <c r="V51" s="86">
        <f t="shared" si="5"/>
        <v>7.3480888343984432E-2</v>
      </c>
    </row>
    <row r="52" spans="1:22">
      <c r="A52" s="6">
        <v>45</v>
      </c>
      <c r="B52" s="80">
        <v>127</v>
      </c>
      <c r="C52" s="81">
        <v>90448</v>
      </c>
      <c r="D52" s="7">
        <v>1.4871507E-3</v>
      </c>
      <c r="E52" s="4">
        <v>1.4860457000000001E-3</v>
      </c>
      <c r="F52" s="3">
        <v>98167.280155750996</v>
      </c>
      <c r="G52" s="3">
        <v>145.8810681928</v>
      </c>
      <c r="H52" s="3">
        <v>98094.339621654595</v>
      </c>
      <c r="I52" s="3">
        <v>3578422.4566763099</v>
      </c>
      <c r="J52" s="2">
        <v>36.452292973799999</v>
      </c>
      <c r="K52" s="88">
        <f t="shared" si="0"/>
        <v>1.4041217052892269E-3</v>
      </c>
      <c r="L52" s="88">
        <f t="shared" si="1"/>
        <v>0.99859587829471075</v>
      </c>
      <c r="M52" s="88">
        <f t="shared" si="2"/>
        <v>0.98169353480770116</v>
      </c>
      <c r="N52" s="88">
        <f>SUM(M52:$M$112)/M52</f>
        <v>36.700878931979588</v>
      </c>
      <c r="O52" s="2"/>
      <c r="P52" s="83">
        <v>164</v>
      </c>
      <c r="Q52" s="51">
        <v>85</v>
      </c>
      <c r="R52" s="86">
        <f t="shared" si="6"/>
        <v>79</v>
      </c>
      <c r="S52" s="86">
        <f t="shared" si="3"/>
        <v>8.7343003714841674E-4</v>
      </c>
      <c r="T52" s="86">
        <f t="shared" si="4"/>
        <v>8.5744062057545095E-4</v>
      </c>
      <c r="V52" s="86">
        <f t="shared" si="5"/>
        <v>3.8584827925895293E-2</v>
      </c>
    </row>
    <row r="53" spans="1:22">
      <c r="A53" s="6">
        <v>46</v>
      </c>
      <c r="B53" s="80">
        <v>155</v>
      </c>
      <c r="C53" s="81">
        <v>91810</v>
      </c>
      <c r="D53" s="7">
        <v>1.6375643000000001E-3</v>
      </c>
      <c r="E53" s="4">
        <v>1.6362245000000001E-3</v>
      </c>
      <c r="F53" s="3">
        <v>98021.399087558195</v>
      </c>
      <c r="G53" s="3">
        <v>160.38501851480001</v>
      </c>
      <c r="H53" s="3">
        <v>97941.2065783008</v>
      </c>
      <c r="I53" s="3">
        <v>3480328.1170546501</v>
      </c>
      <c r="J53" s="2">
        <v>35.505799238199998</v>
      </c>
      <c r="K53" s="88">
        <f t="shared" si="0"/>
        <v>1.6882692517154994E-3</v>
      </c>
      <c r="L53" s="88">
        <f t="shared" si="1"/>
        <v>0.9983117307482845</v>
      </c>
      <c r="M53" s="88">
        <f t="shared" si="2"/>
        <v>0.98031511760753554</v>
      </c>
      <c r="N53" s="88">
        <f>SUM(M53:$M$112)/M53</f>
        <v>35.751077796300862</v>
      </c>
      <c r="O53" s="2"/>
      <c r="P53" s="83">
        <v>85</v>
      </c>
      <c r="Q53" s="51">
        <v>51</v>
      </c>
      <c r="R53" s="86">
        <f t="shared" si="6"/>
        <v>34</v>
      </c>
      <c r="S53" s="86">
        <f t="shared" si="3"/>
        <v>3.7033002940856118E-4</v>
      </c>
      <c r="T53" s="86">
        <f t="shared" si="4"/>
        <v>3.6304012633325573E-4</v>
      </c>
      <c r="V53" s="86">
        <f t="shared" si="5"/>
        <v>1.6699845811329765E-2</v>
      </c>
    </row>
    <row r="54" spans="1:22">
      <c r="A54" s="6">
        <v>47</v>
      </c>
      <c r="B54" s="80">
        <v>172</v>
      </c>
      <c r="C54" s="81">
        <v>88995</v>
      </c>
      <c r="D54" s="7">
        <v>1.8020886000000001E-3</v>
      </c>
      <c r="E54" s="4">
        <v>1.8004663E-3</v>
      </c>
      <c r="F54" s="3">
        <v>97861.014069043405</v>
      </c>
      <c r="G54" s="3">
        <v>176.19545659650001</v>
      </c>
      <c r="H54" s="3">
        <v>97772.9163407452</v>
      </c>
      <c r="I54" s="3">
        <v>3382386.9104763502</v>
      </c>
      <c r="J54" s="2">
        <v>34.563170458199998</v>
      </c>
      <c r="K54" s="88">
        <f t="shared" si="0"/>
        <v>1.9326928479128042E-3</v>
      </c>
      <c r="L54" s="88">
        <f t="shared" si="1"/>
        <v>0.99806730715208725</v>
      </c>
      <c r="M54" s="88">
        <f t="shared" si="2"/>
        <v>0.97866008173748686</v>
      </c>
      <c r="N54" s="88">
        <f>SUM(M54:$M$112)/M54</f>
        <v>34.80984618927917</v>
      </c>
      <c r="O54" s="2"/>
      <c r="P54" s="83">
        <v>47</v>
      </c>
      <c r="Q54" s="51">
        <v>22</v>
      </c>
      <c r="R54" s="86">
        <f t="shared" si="6"/>
        <v>25</v>
      </c>
      <c r="S54" s="86">
        <f t="shared" si="3"/>
        <v>2.8091465812686106E-4</v>
      </c>
      <c r="T54" s="86">
        <f t="shared" si="4"/>
        <v>2.7491996228369201E-4</v>
      </c>
      <c r="V54" s="86">
        <f t="shared" si="5"/>
        <v>1.2921238227333525E-2</v>
      </c>
    </row>
    <row r="55" spans="1:22">
      <c r="A55" s="6">
        <v>48</v>
      </c>
      <c r="B55" s="80">
        <v>162</v>
      </c>
      <c r="C55" s="81">
        <v>82003</v>
      </c>
      <c r="D55" s="7">
        <v>1.9820689999999999E-3</v>
      </c>
      <c r="E55" s="4">
        <v>1.9801066999999999E-3</v>
      </c>
      <c r="F55" s="3">
        <v>97684.818612446907</v>
      </c>
      <c r="G55" s="3">
        <v>193.42635928990001</v>
      </c>
      <c r="H55" s="3">
        <v>97588.105432801996</v>
      </c>
      <c r="I55" s="3">
        <v>3284613.9941356098</v>
      </c>
      <c r="J55" s="2">
        <v>33.624610669200003</v>
      </c>
      <c r="K55" s="88">
        <f t="shared" si="0"/>
        <v>1.9755374803360854E-3</v>
      </c>
      <c r="L55" s="88">
        <f t="shared" si="1"/>
        <v>0.99802446251966392</v>
      </c>
      <c r="M55" s="88">
        <f t="shared" si="2"/>
        <v>0.97676863239697509</v>
      </c>
      <c r="N55" s="88">
        <f>SUM(M55:$M$112)/M55</f>
        <v>33.875316771724663</v>
      </c>
      <c r="O55" s="2"/>
      <c r="P55" s="83">
        <v>28</v>
      </c>
      <c r="Q55" s="51">
        <v>19</v>
      </c>
      <c r="R55" s="86">
        <f t="shared" si="6"/>
        <v>9</v>
      </c>
      <c r="S55" s="86">
        <f t="shared" si="3"/>
        <v>1.0975208224089362E-4</v>
      </c>
      <c r="T55" s="86">
        <f t="shared" si="4"/>
        <v>1.0720239127315801E-4</v>
      </c>
      <c r="V55" s="86">
        <f t="shared" si="5"/>
        <v>5.1457147811115843E-3</v>
      </c>
    </row>
    <row r="56" spans="1:22">
      <c r="A56" s="6">
        <v>49</v>
      </c>
      <c r="B56" s="80">
        <v>160</v>
      </c>
      <c r="C56" s="81">
        <v>75976</v>
      </c>
      <c r="D56" s="7">
        <v>2.1791290000000001E-3</v>
      </c>
      <c r="E56" s="4">
        <v>2.1767573000000002E-3</v>
      </c>
      <c r="F56" s="3">
        <v>97491.392253156999</v>
      </c>
      <c r="G56" s="3">
        <v>212.2150966227</v>
      </c>
      <c r="H56" s="3">
        <v>97385.284704845704</v>
      </c>
      <c r="I56" s="3">
        <v>3187025.8887028</v>
      </c>
      <c r="J56" s="2">
        <v>32.690331064600002</v>
      </c>
      <c r="K56" s="88">
        <f t="shared" si="0"/>
        <v>2.1059281878487942E-3</v>
      </c>
      <c r="L56" s="88">
        <f t="shared" si="1"/>
        <v>0.99789407181215117</v>
      </c>
      <c r="M56" s="88">
        <f t="shared" si="2"/>
        <v>0.97483898935405822</v>
      </c>
      <c r="N56" s="88">
        <f>SUM(M56:$M$112)/M56</f>
        <v>32.940391750244203</v>
      </c>
      <c r="O56" s="2"/>
      <c r="P56" s="83">
        <v>24</v>
      </c>
      <c r="Q56" s="51">
        <v>13</v>
      </c>
      <c r="R56" s="86">
        <f t="shared" si="6"/>
        <v>11</v>
      </c>
      <c r="S56" s="86">
        <f t="shared" si="3"/>
        <v>1.4478256291460462E-4</v>
      </c>
      <c r="T56" s="86">
        <f t="shared" si="4"/>
        <v>1.4113968730776352E-4</v>
      </c>
      <c r="V56" s="86">
        <f t="shared" si="5"/>
        <v>6.915844678080413E-3</v>
      </c>
    </row>
    <row r="57" spans="1:22">
      <c r="A57" s="6">
        <v>50</v>
      </c>
      <c r="B57" s="80">
        <v>176</v>
      </c>
      <c r="C57" s="81">
        <v>72391</v>
      </c>
      <c r="D57" s="7">
        <v>2.3960577999999999E-3</v>
      </c>
      <c r="E57" s="4">
        <v>2.3931907000000001E-3</v>
      </c>
      <c r="F57" s="3">
        <v>97279.177156534293</v>
      </c>
      <c r="G57" s="3">
        <v>232.8076200687</v>
      </c>
      <c r="H57" s="3">
        <v>97162.773346499904</v>
      </c>
      <c r="I57" s="3">
        <v>3089640.6039979602</v>
      </c>
      <c r="J57" s="2">
        <v>31.760554461000002</v>
      </c>
      <c r="K57" s="88">
        <f t="shared" si="0"/>
        <v>2.431241452666768E-3</v>
      </c>
      <c r="L57" s="88">
        <f t="shared" si="1"/>
        <v>0.99756875854733318</v>
      </c>
      <c r="M57" s="88">
        <f t="shared" si="2"/>
        <v>0.9727860484477634</v>
      </c>
      <c r="N57" s="88">
        <f>SUM(M57:$M$112)/M57</f>
        <v>32.007797874018074</v>
      </c>
      <c r="O57" s="2"/>
      <c r="P57" s="83">
        <v>11</v>
      </c>
      <c r="Q57" s="51">
        <v>5</v>
      </c>
      <c r="R57" s="86">
        <f t="shared" si="6"/>
        <v>6</v>
      </c>
      <c r="S57" s="86">
        <f t="shared" si="3"/>
        <v>8.2883231340912544E-5</v>
      </c>
      <c r="T57" s="86">
        <f t="shared" si="4"/>
        <v>8.0627651098708137E-5</v>
      </c>
      <c r="V57" s="86">
        <f t="shared" si="5"/>
        <v>4.0313825549354067E-3</v>
      </c>
    </row>
    <row r="58" spans="1:22">
      <c r="A58" s="6">
        <v>51</v>
      </c>
      <c r="B58" s="80">
        <v>180</v>
      </c>
      <c r="C58" s="81">
        <v>69508</v>
      </c>
      <c r="D58" s="7">
        <v>2.6367890000000001E-3</v>
      </c>
      <c r="E58" s="4">
        <v>2.6333172000000001E-3</v>
      </c>
      <c r="F58" s="3">
        <v>97046.369536465601</v>
      </c>
      <c r="G58" s="3">
        <v>255.55387718579999</v>
      </c>
      <c r="H58" s="3">
        <v>96918.592597872703</v>
      </c>
      <c r="I58" s="3">
        <v>2992477.8306514602</v>
      </c>
      <c r="J58" s="2">
        <v>30.8355463985</v>
      </c>
      <c r="K58" s="88">
        <f t="shared" si="0"/>
        <v>2.5896299706508604E-3</v>
      </c>
      <c r="L58" s="88">
        <f t="shared" si="1"/>
        <v>0.99741037002934918</v>
      </c>
      <c r="M58" s="88">
        <f t="shared" si="2"/>
        <v>0.97042097068220123</v>
      </c>
      <c r="N58" s="88">
        <f>SUM(M58:$M$112)/M58</f>
        <v>31.083369049339364</v>
      </c>
      <c r="O58" s="2"/>
    </row>
    <row r="59" spans="1:22">
      <c r="A59" s="6">
        <v>52</v>
      </c>
      <c r="B59" s="80">
        <v>197</v>
      </c>
      <c r="C59" s="81">
        <v>66443</v>
      </c>
      <c r="D59" s="7">
        <v>2.9060107999999999E-3</v>
      </c>
      <c r="E59" s="4">
        <v>2.9017944999999998E-3</v>
      </c>
      <c r="F59" s="3">
        <v>96790.815659279804</v>
      </c>
      <c r="G59" s="3">
        <v>280.86705731720002</v>
      </c>
      <c r="H59" s="3">
        <v>96650.382130621205</v>
      </c>
      <c r="I59" s="3">
        <v>2895559.2380535901</v>
      </c>
      <c r="J59" s="2">
        <v>29.9156404286</v>
      </c>
      <c r="K59" s="88">
        <f t="shared" si="0"/>
        <v>2.9649473985220417E-3</v>
      </c>
      <c r="L59" s="88">
        <f t="shared" si="1"/>
        <v>0.99703505260147796</v>
      </c>
      <c r="M59" s="88">
        <f t="shared" si="2"/>
        <v>0.96790793945237452</v>
      </c>
      <c r="N59" s="88">
        <f>SUM(M59:$M$112)/M59</f>
        <v>30.161476111837651</v>
      </c>
      <c r="O59" s="2"/>
    </row>
    <row r="60" spans="1:22">
      <c r="A60" s="6">
        <v>53</v>
      </c>
      <c r="B60" s="80">
        <v>207</v>
      </c>
      <c r="C60" s="81">
        <v>64873</v>
      </c>
      <c r="D60" s="7">
        <v>3.2082643999999999E-3</v>
      </c>
      <c r="E60" s="4">
        <v>3.2031261999999998E-3</v>
      </c>
      <c r="F60" s="3">
        <v>96509.948601962606</v>
      </c>
      <c r="G60" s="3">
        <v>309.13354023800002</v>
      </c>
      <c r="H60" s="3">
        <v>96355.381831843595</v>
      </c>
      <c r="I60" s="3">
        <v>2798908.8559229602</v>
      </c>
      <c r="J60" s="2">
        <v>29.0012469851</v>
      </c>
      <c r="K60" s="88">
        <f t="shared" si="0"/>
        <v>3.1908498142524627E-3</v>
      </c>
      <c r="L60" s="88">
        <f t="shared" si="1"/>
        <v>0.99680915018574756</v>
      </c>
      <c r="M60" s="88">
        <f t="shared" si="2"/>
        <v>0.96503814332528637</v>
      </c>
      <c r="N60" s="88">
        <f>SUM(M60:$M$112)/M60</f>
        <v>29.248195472916539</v>
      </c>
      <c r="O60" s="2"/>
    </row>
    <row r="61" spans="1:22">
      <c r="A61" s="6">
        <v>54</v>
      </c>
      <c r="B61" s="80">
        <v>215</v>
      </c>
      <c r="C61" s="81">
        <v>65315</v>
      </c>
      <c r="D61" s="7">
        <v>3.5485170000000002E-3</v>
      </c>
      <c r="E61" s="4">
        <v>3.5422321999999998E-3</v>
      </c>
      <c r="F61" s="3">
        <v>96200.815061724599</v>
      </c>
      <c r="G61" s="3">
        <v>340.76562420030001</v>
      </c>
      <c r="H61" s="3">
        <v>96030.4322496245</v>
      </c>
      <c r="I61" s="3">
        <v>2702553.4740911201</v>
      </c>
      <c r="J61" s="2">
        <v>28.0928334376</v>
      </c>
      <c r="K61" s="88">
        <f t="shared" si="0"/>
        <v>3.2917400290897957E-3</v>
      </c>
      <c r="L61" s="88">
        <f t="shared" si="1"/>
        <v>0.99670825997091017</v>
      </c>
      <c r="M61" s="88">
        <f t="shared" si="2"/>
        <v>0.96195885154491034</v>
      </c>
      <c r="N61" s="88">
        <f>SUM(M61:$M$112)/M61</f>
        <v>28.33861975248994</v>
      </c>
      <c r="O61" s="2"/>
    </row>
    <row r="62" spans="1:22">
      <c r="A62" s="6">
        <v>55</v>
      </c>
      <c r="B62" s="80">
        <v>277</v>
      </c>
      <c r="C62" s="81">
        <v>66932</v>
      </c>
      <c r="D62" s="7">
        <v>3.9321355000000004E-3</v>
      </c>
      <c r="E62" s="4">
        <v>3.9244197999999996E-3</v>
      </c>
      <c r="F62" s="3">
        <v>95860.0494375243</v>
      </c>
      <c r="G62" s="3">
        <v>376.19507625429998</v>
      </c>
      <c r="H62" s="3">
        <v>95671.951899397201</v>
      </c>
      <c r="I62" s="3">
        <v>2606523.0418415</v>
      </c>
      <c r="J62" s="2">
        <v>27.190921109800001</v>
      </c>
      <c r="K62" s="88">
        <f t="shared" si="0"/>
        <v>4.1385286559493216E-3</v>
      </c>
      <c r="L62" s="88">
        <f t="shared" si="1"/>
        <v>0.99586147134405067</v>
      </c>
      <c r="M62" s="88">
        <f t="shared" si="2"/>
        <v>0.95879233308694267</v>
      </c>
      <c r="N62" s="88">
        <f>SUM(M62:$M$112)/M62</f>
        <v>27.428908588846088</v>
      </c>
      <c r="O62" s="2"/>
    </row>
    <row r="63" spans="1:22">
      <c r="A63" s="6">
        <v>56</v>
      </c>
      <c r="B63" s="80">
        <v>303</v>
      </c>
      <c r="C63" s="81">
        <v>69534</v>
      </c>
      <c r="D63" s="7">
        <v>4.3636719000000003E-3</v>
      </c>
      <c r="E63" s="4">
        <v>4.3541717999999998E-3</v>
      </c>
      <c r="F63" s="3">
        <v>95483.854361270001</v>
      </c>
      <c r="G63" s="3">
        <v>415.75310548030001</v>
      </c>
      <c r="H63" s="3">
        <v>95275.977808529802</v>
      </c>
      <c r="I63" s="3">
        <v>2510851.0899421</v>
      </c>
      <c r="J63" s="2">
        <v>26.296080177499999</v>
      </c>
      <c r="K63" s="88">
        <f t="shared" si="0"/>
        <v>4.3575804642333243E-3</v>
      </c>
      <c r="L63" s="88">
        <f t="shared" si="1"/>
        <v>0.99564241953576671</v>
      </c>
      <c r="M63" s="88">
        <f t="shared" si="2"/>
        <v>0.95482434354135781</v>
      </c>
      <c r="N63" s="88">
        <f>SUM(M63:$M$112)/M63</f>
        <v>26.538739924516488</v>
      </c>
      <c r="O63" s="2"/>
    </row>
    <row r="64" spans="1:22">
      <c r="A64" s="6">
        <v>57</v>
      </c>
      <c r="B64" s="80">
        <v>332</v>
      </c>
      <c r="C64" s="81">
        <v>69799</v>
      </c>
      <c r="D64" s="7">
        <v>4.8475534999999998E-3</v>
      </c>
      <c r="E64" s="4">
        <v>4.8358324999999997E-3</v>
      </c>
      <c r="F64" s="3">
        <v>95068.101255789705</v>
      </c>
      <c r="G64" s="3">
        <v>459.73341427989999</v>
      </c>
      <c r="H64" s="3">
        <v>94838.234548649707</v>
      </c>
      <c r="I64" s="3">
        <v>2415575.11213357</v>
      </c>
      <c r="J64" s="2">
        <v>25.408891944000001</v>
      </c>
      <c r="K64" s="88">
        <f t="shared" si="0"/>
        <v>4.756515136320005E-3</v>
      </c>
      <c r="L64" s="88">
        <f t="shared" si="1"/>
        <v>0.99524348486367997</v>
      </c>
      <c r="M64" s="88">
        <f t="shared" si="2"/>
        <v>0.95066361963516766</v>
      </c>
      <c r="N64" s="88">
        <f>SUM(M64:$M$112)/M64</f>
        <v>25.650514103672194</v>
      </c>
      <c r="O64" s="2"/>
    </row>
    <row r="65" spans="1:15">
      <c r="A65" s="6">
        <v>58</v>
      </c>
      <c r="B65" s="80">
        <v>360</v>
      </c>
      <c r="C65" s="81">
        <v>65206</v>
      </c>
      <c r="D65" s="7">
        <v>5.3882673999999997E-3</v>
      </c>
      <c r="E65" s="4">
        <v>5.3737897000000001E-3</v>
      </c>
      <c r="F65" s="3">
        <v>94608.367841509797</v>
      </c>
      <c r="G65" s="3">
        <v>508.40547436520001</v>
      </c>
      <c r="H65" s="3">
        <v>94354.1651043272</v>
      </c>
      <c r="I65" s="3">
        <v>2320736.8775849198</v>
      </c>
      <c r="J65" s="2">
        <v>24.5299325053</v>
      </c>
      <c r="K65" s="88">
        <f t="shared" si="0"/>
        <v>5.5209643284360333E-3</v>
      </c>
      <c r="L65" s="88">
        <f t="shared" si="1"/>
        <v>0.99447903567156393</v>
      </c>
      <c r="M65" s="88">
        <f t="shared" si="2"/>
        <v>0.94614177373882424</v>
      </c>
      <c r="N65" s="88">
        <f>SUM(M65:$M$112)/M65</f>
        <v>24.768325016514535</v>
      </c>
      <c r="O65" s="2"/>
    </row>
    <row r="66" spans="1:15">
      <c r="A66" s="6">
        <v>59</v>
      </c>
      <c r="B66" s="80">
        <v>347</v>
      </c>
      <c r="C66" s="81">
        <v>60932</v>
      </c>
      <c r="D66" s="7">
        <v>5.9903109000000003E-3</v>
      </c>
      <c r="E66" s="4">
        <v>5.9724225000000004E-3</v>
      </c>
      <c r="F66" s="3">
        <v>94099.962367144602</v>
      </c>
      <c r="G66" s="3">
        <v>562.00473554689995</v>
      </c>
      <c r="H66" s="3">
        <v>93818.959999371102</v>
      </c>
      <c r="I66" s="3">
        <v>2226382.7124805902</v>
      </c>
      <c r="J66" s="2">
        <v>23.659761985799999</v>
      </c>
      <c r="K66" s="88">
        <f t="shared" si="0"/>
        <v>5.6948729731503972E-3</v>
      </c>
      <c r="L66" s="88">
        <f t="shared" si="1"/>
        <v>0.99430512702684959</v>
      </c>
      <c r="M66" s="88">
        <f t="shared" si="2"/>
        <v>0.94091815875636897</v>
      </c>
      <c r="N66" s="88">
        <f>SUM(M66:$M$112)/M66</f>
        <v>23.900277596564891</v>
      </c>
      <c r="O66" s="2"/>
    </row>
    <row r="67" spans="1:15">
      <c r="A67" s="6">
        <v>60</v>
      </c>
      <c r="B67" s="80">
        <v>417</v>
      </c>
      <c r="C67" s="81">
        <v>59347</v>
      </c>
      <c r="D67" s="7">
        <v>6.6579763999999996E-3</v>
      </c>
      <c r="E67" s="4">
        <v>6.6358856000000004E-3</v>
      </c>
      <c r="F67" s="3">
        <v>93537.957631597703</v>
      </c>
      <c r="G67" s="3">
        <v>620.70718737380002</v>
      </c>
      <c r="H67" s="3">
        <v>93227.604037910802</v>
      </c>
      <c r="I67" s="3">
        <v>2132563.7524812198</v>
      </c>
      <c r="J67" s="2">
        <v>22.798912938400001</v>
      </c>
      <c r="K67" s="88">
        <f t="shared" si="0"/>
        <v>7.0264714307378641E-3</v>
      </c>
      <c r="L67" s="88">
        <f t="shared" si="1"/>
        <v>0.99297352856926213</v>
      </c>
      <c r="M67" s="88">
        <f t="shared" si="2"/>
        <v>0.9355597493641209</v>
      </c>
      <c r="N67" s="88">
        <f>SUM(M67:$M$112)/M67</f>
        <v>23.031438714432479</v>
      </c>
      <c r="O67" s="2"/>
    </row>
    <row r="68" spans="1:15">
      <c r="A68" s="6">
        <v>61</v>
      </c>
      <c r="B68" s="80">
        <v>418</v>
      </c>
      <c r="C68" s="81">
        <v>58255</v>
      </c>
      <c r="D68" s="7">
        <v>7.3953389000000003E-3</v>
      </c>
      <c r="E68" s="4">
        <v>7.3680941999999996E-3</v>
      </c>
      <c r="F68" s="3">
        <v>92917.250444223799</v>
      </c>
      <c r="G68" s="3">
        <v>684.62305137630005</v>
      </c>
      <c r="H68" s="3">
        <v>92574.938918535699</v>
      </c>
      <c r="I68" s="3">
        <v>2039336.1484433101</v>
      </c>
      <c r="J68" s="2">
        <v>21.9478744657</v>
      </c>
      <c r="K68" s="88">
        <f t="shared" si="0"/>
        <v>7.1753497553858035E-3</v>
      </c>
      <c r="L68" s="88">
        <f t="shared" si="1"/>
        <v>0.99282465024461419</v>
      </c>
      <c r="M68" s="88">
        <f t="shared" si="2"/>
        <v>0.92898606551346563</v>
      </c>
      <c r="N68" s="88">
        <f>SUM(M68:$M$112)/M68</f>
        <v>22.18733740684582</v>
      </c>
      <c r="O68" s="2"/>
    </row>
    <row r="69" spans="1:15">
      <c r="A69" s="6">
        <v>62</v>
      </c>
      <c r="B69" s="80">
        <v>500</v>
      </c>
      <c r="C69" s="81">
        <v>60589</v>
      </c>
      <c r="D69" s="7">
        <v>8.2062005999999996E-3</v>
      </c>
      <c r="E69" s="4">
        <v>8.1726673000000003E-3</v>
      </c>
      <c r="F69" s="3">
        <v>92232.627392847498</v>
      </c>
      <c r="G69" s="3">
        <v>753.78657655239999</v>
      </c>
      <c r="H69" s="3">
        <v>91855.734104571296</v>
      </c>
      <c r="I69" s="3">
        <v>1946761.20952478</v>
      </c>
      <c r="J69" s="2">
        <v>21.107077447000002</v>
      </c>
      <c r="K69" s="88">
        <f t="shared" si="0"/>
        <v>8.2523230289326451E-3</v>
      </c>
      <c r="L69" s="88">
        <f t="shared" si="1"/>
        <v>0.99174767697106736</v>
      </c>
      <c r="M69" s="88">
        <f t="shared" si="2"/>
        <v>0.92232026557552671</v>
      </c>
      <c r="N69" s="88">
        <f>SUM(M69:$M$112)/M69</f>
        <v>21.340462690592588</v>
      </c>
      <c r="O69" s="2"/>
    </row>
    <row r="70" spans="1:15">
      <c r="A70" s="6">
        <v>63</v>
      </c>
      <c r="B70" s="80">
        <v>588</v>
      </c>
      <c r="C70" s="81">
        <v>65300</v>
      </c>
      <c r="D70" s="7">
        <v>9.0938152000000008E-3</v>
      </c>
      <c r="E70" s="4">
        <v>9.0526536000000001E-3</v>
      </c>
      <c r="F70" s="3">
        <v>91478.840816295095</v>
      </c>
      <c r="G70" s="3">
        <v>828.12625986959995</v>
      </c>
      <c r="H70" s="3">
        <v>91064.777686360307</v>
      </c>
      <c r="I70" s="3">
        <v>1854905.4754202</v>
      </c>
      <c r="J70" s="2">
        <v>20.276879974300002</v>
      </c>
      <c r="K70" s="88">
        <f t="shared" si="0"/>
        <v>9.0045941807044404E-3</v>
      </c>
      <c r="L70" s="88">
        <f t="shared" si="1"/>
        <v>0.99099540581929557</v>
      </c>
      <c r="M70" s="88">
        <f t="shared" si="2"/>
        <v>0.91470898080786656</v>
      </c>
      <c r="N70" s="88">
        <f>SUM(M70:$M$112)/M70</f>
        <v>20.509715488031325</v>
      </c>
      <c r="O70" s="2"/>
    </row>
    <row r="71" spans="1:15">
      <c r="A71" s="6">
        <v>64</v>
      </c>
      <c r="B71" s="80">
        <v>704</v>
      </c>
      <c r="C71" s="81">
        <v>68746</v>
      </c>
      <c r="D71" s="7">
        <v>1.0062890499999999E-2</v>
      </c>
      <c r="E71" s="4">
        <v>1.00125131E-2</v>
      </c>
      <c r="F71" s="3">
        <v>90650.714556425504</v>
      </c>
      <c r="G71" s="3">
        <v>907.64146969870001</v>
      </c>
      <c r="H71" s="3">
        <v>90196.893821576203</v>
      </c>
      <c r="I71" s="3">
        <v>1763840.69773384</v>
      </c>
      <c r="J71" s="2">
        <v>19.457548750299999</v>
      </c>
      <c r="K71" s="88">
        <f t="shared" si="0"/>
        <v>1.0240595816483868E-2</v>
      </c>
      <c r="L71" s="88">
        <f t="shared" si="1"/>
        <v>0.98975940418351616</v>
      </c>
      <c r="M71" s="88">
        <f t="shared" si="2"/>
        <v>0.90647239764224596</v>
      </c>
      <c r="N71" s="88">
        <f>SUM(M71:$M$112)/M71</f>
        <v>19.686988833113571</v>
      </c>
      <c r="O71" s="2"/>
    </row>
    <row r="72" spans="1:15">
      <c r="A72" s="6">
        <v>65</v>
      </c>
      <c r="B72" s="80">
        <v>785</v>
      </c>
      <c r="C72" s="81">
        <v>70174</v>
      </c>
      <c r="D72" s="7">
        <v>1.1120230300000001E-2</v>
      </c>
      <c r="E72" s="4">
        <v>1.10587424E-2</v>
      </c>
      <c r="F72" s="3">
        <v>89743.073086726799</v>
      </c>
      <c r="G72" s="3">
        <v>992.44553052820004</v>
      </c>
      <c r="H72" s="3">
        <v>89246.850321462698</v>
      </c>
      <c r="I72" s="3">
        <v>1673643.8039122701</v>
      </c>
      <c r="J72" s="2">
        <v>18.649281179599999</v>
      </c>
      <c r="K72" s="88">
        <f t="shared" ref="K72:K112" si="7">B72/C72</f>
        <v>1.1186479322826117E-2</v>
      </c>
      <c r="L72" s="88">
        <f t="shared" ref="L72:L112" si="8">1-K72</f>
        <v>0.98881352067717387</v>
      </c>
      <c r="M72" s="88">
        <f t="shared" si="2"/>
        <v>0.8971895801991927</v>
      </c>
      <c r="N72" s="88">
        <f>SUM(M72:$M$112)/M72</f>
        <v>18.880334709756113</v>
      </c>
      <c r="O72" s="2"/>
    </row>
    <row r="73" spans="1:15">
      <c r="A73" s="6">
        <v>66</v>
      </c>
      <c r="B73" s="80">
        <v>889</v>
      </c>
      <c r="C73" s="81">
        <v>70574</v>
      </c>
      <c r="D73" s="7">
        <v>1.22742718E-2</v>
      </c>
      <c r="E73" s="4">
        <v>1.21994024E-2</v>
      </c>
      <c r="F73" s="3">
        <v>88750.627556198495</v>
      </c>
      <c r="G73" s="3">
        <v>1082.7046167747001</v>
      </c>
      <c r="H73" s="3">
        <v>88209.275247811194</v>
      </c>
      <c r="I73" s="3">
        <v>1584396.9535908001</v>
      </c>
      <c r="J73" s="2">
        <v>17.852233806299999</v>
      </c>
      <c r="K73" s="88">
        <f t="shared" si="7"/>
        <v>1.2596707002578854E-2</v>
      </c>
      <c r="L73" s="88">
        <f t="shared" si="8"/>
        <v>0.98740329299742113</v>
      </c>
      <c r="M73" s="88">
        <f t="shared" ref="M73:M112" si="9">M72*L72</f>
        <v>0.88715318751163941</v>
      </c>
      <c r="N73" s="88">
        <f>SUM(M73:$M$112)/M73</f>
        <v>18.082615514309555</v>
      </c>
      <c r="O73" s="2"/>
    </row>
    <row r="74" spans="1:15">
      <c r="A74" s="6">
        <v>67</v>
      </c>
      <c r="B74" s="80">
        <v>953</v>
      </c>
      <c r="C74" s="81">
        <v>70799</v>
      </c>
      <c r="D74" s="7">
        <v>1.3544633800000001E-2</v>
      </c>
      <c r="E74" s="4">
        <v>1.34535223E-2</v>
      </c>
      <c r="F74" s="3">
        <v>87667.922939423806</v>
      </c>
      <c r="G74" s="3">
        <v>1179.4423557009</v>
      </c>
      <c r="H74" s="3">
        <v>87078.201761573393</v>
      </c>
      <c r="I74" s="3">
        <v>1496187.6783429901</v>
      </c>
      <c r="J74" s="2">
        <v>17.066535035600001</v>
      </c>
      <c r="K74" s="88">
        <f t="shared" si="7"/>
        <v>1.3460642099464681E-2</v>
      </c>
      <c r="L74" s="88">
        <f t="shared" si="8"/>
        <v>0.98653935790053526</v>
      </c>
      <c r="M74" s="88">
        <f t="shared" si="9"/>
        <v>0.87597797874215133</v>
      </c>
      <c r="N74" s="88">
        <f>SUM(M74:$M$112)/M74</f>
        <v>17.300545415898441</v>
      </c>
      <c r="O74" s="2"/>
    </row>
    <row r="75" spans="1:15">
      <c r="A75" s="6">
        <v>68</v>
      </c>
      <c r="B75" s="80">
        <v>1051</v>
      </c>
      <c r="C75" s="81">
        <v>71258</v>
      </c>
      <c r="D75" s="7">
        <v>1.4962871900000001E-2</v>
      </c>
      <c r="E75" s="4">
        <v>1.4851759399999999E-2</v>
      </c>
      <c r="F75" s="3">
        <v>86488.480583722994</v>
      </c>
      <c r="G75" s="3">
        <v>1284.5061056544</v>
      </c>
      <c r="H75" s="3">
        <v>85846.227530895703</v>
      </c>
      <c r="I75" s="3">
        <v>1409109.4765814201</v>
      </c>
      <c r="J75" s="2">
        <v>16.292452672</v>
      </c>
      <c r="K75" s="88">
        <f t="shared" si="7"/>
        <v>1.4749221140082517E-2</v>
      </c>
      <c r="L75" s="88">
        <f t="shared" si="8"/>
        <v>0.98525077885991752</v>
      </c>
      <c r="M75" s="88">
        <f t="shared" si="9"/>
        <v>0.8641867526832907</v>
      </c>
      <c r="N75" s="88">
        <f>SUM(M75:$M$112)/M75</f>
        <v>16.522954999573258</v>
      </c>
      <c r="O75" s="2"/>
    </row>
    <row r="76" spans="1:15">
      <c r="A76" s="6">
        <v>69</v>
      </c>
      <c r="B76" s="80">
        <v>1181</v>
      </c>
      <c r="C76" s="81">
        <v>71930</v>
      </c>
      <c r="D76" s="7">
        <v>1.65673878E-2</v>
      </c>
      <c r="E76" s="4">
        <v>1.6431276099999999E-2</v>
      </c>
      <c r="F76" s="3">
        <v>85203.9744780685</v>
      </c>
      <c r="G76" s="3">
        <v>1400.0100316928999</v>
      </c>
      <c r="H76" s="3">
        <v>84503.9694622221</v>
      </c>
      <c r="I76" s="3">
        <v>1323263.2490505199</v>
      </c>
      <c r="J76" s="2">
        <v>15.5305343108</v>
      </c>
      <c r="K76" s="88">
        <f t="shared" si="7"/>
        <v>1.6418740442096482E-2</v>
      </c>
      <c r="L76" s="88">
        <f t="shared" si="8"/>
        <v>0.98358125955790354</v>
      </c>
      <c r="M76" s="88">
        <f t="shared" si="9"/>
        <v>0.85144067116163513</v>
      </c>
      <c r="N76" s="88">
        <f>SUM(M76:$M$112)/M76</f>
        <v>15.755333903451097</v>
      </c>
      <c r="O76" s="2"/>
    </row>
    <row r="77" spans="1:15">
      <c r="A77" s="6">
        <v>70</v>
      </c>
      <c r="B77" s="80">
        <v>1304</v>
      </c>
      <c r="C77" s="81">
        <v>70951</v>
      </c>
      <c r="D77" s="7">
        <v>1.8388653800000002E-2</v>
      </c>
      <c r="E77" s="4">
        <v>1.8221122900000001E-2</v>
      </c>
      <c r="F77" s="3">
        <v>83803.964446375598</v>
      </c>
      <c r="G77" s="3">
        <v>1527.0023327032</v>
      </c>
      <c r="H77" s="3">
        <v>83040.463280024007</v>
      </c>
      <c r="I77" s="3">
        <v>1238759.2795883</v>
      </c>
      <c r="J77" s="2">
        <v>14.7816310096</v>
      </c>
      <c r="K77" s="88">
        <f t="shared" si="7"/>
        <v>1.8378881199701203E-2</v>
      </c>
      <c r="L77" s="88">
        <f t="shared" si="8"/>
        <v>0.98162111880029879</v>
      </c>
      <c r="M77" s="88">
        <f t="shared" si="9"/>
        <v>0.83746108777998785</v>
      </c>
      <c r="N77" s="88">
        <f>SUM(M77:$M$112)/M77</f>
        <v>15.001641969147792</v>
      </c>
      <c r="O77" s="2"/>
    </row>
    <row r="78" spans="1:15">
      <c r="A78" s="6">
        <v>71</v>
      </c>
      <c r="B78" s="80">
        <v>1367</v>
      </c>
      <c r="C78" s="81">
        <v>68561</v>
      </c>
      <c r="D78" s="7">
        <v>2.0454948899999999E-2</v>
      </c>
      <c r="E78" s="4">
        <v>2.0247864399999999E-2</v>
      </c>
      <c r="F78" s="3">
        <v>82276.962113672504</v>
      </c>
      <c r="G78" s="3">
        <v>1665.9327744162999</v>
      </c>
      <c r="H78" s="3">
        <v>81443.995726464302</v>
      </c>
      <c r="I78" s="3">
        <v>1155718.81630828</v>
      </c>
      <c r="J78" s="2">
        <v>14.0466879989</v>
      </c>
      <c r="K78" s="88">
        <f t="shared" si="7"/>
        <v>1.9938448972447894E-2</v>
      </c>
      <c r="L78" s="88">
        <f t="shared" si="8"/>
        <v>0.9800615510275521</v>
      </c>
      <c r="M78" s="88">
        <f t="shared" si="9"/>
        <v>0.82206948993830686</v>
      </c>
      <c r="N78" s="88">
        <f>SUM(M78:$M$112)/M78</f>
        <v>14.263794554726047</v>
      </c>
      <c r="O78" s="2"/>
    </row>
    <row r="79" spans="1:15">
      <c r="A79" s="6">
        <v>72</v>
      </c>
      <c r="B79" s="80">
        <v>1528</v>
      </c>
      <c r="C79" s="81">
        <v>67850</v>
      </c>
      <c r="D79" s="7">
        <v>2.2794921999999999E-2</v>
      </c>
      <c r="E79" s="4">
        <v>2.2538045499999999E-2</v>
      </c>
      <c r="F79" s="3">
        <v>80611.029339256202</v>
      </c>
      <c r="G79" s="3">
        <v>1816.8150501482</v>
      </c>
      <c r="H79" s="3">
        <v>79702.621814182101</v>
      </c>
      <c r="I79" s="3">
        <v>1074274.8205818101</v>
      </c>
      <c r="J79" s="2">
        <v>13.326648094999999</v>
      </c>
      <c r="K79" s="88">
        <f t="shared" si="7"/>
        <v>2.2520265291083273E-2</v>
      </c>
      <c r="L79" s="88">
        <f t="shared" si="8"/>
        <v>0.97747973470891669</v>
      </c>
      <c r="M79" s="88">
        <f t="shared" si="9"/>
        <v>0.80567869936136571</v>
      </c>
      <c r="N79" s="88">
        <f>SUM(M79:$M$112)/M79</f>
        <v>13.533634230237409</v>
      </c>
      <c r="O79" s="2"/>
    </row>
    <row r="80" spans="1:15">
      <c r="A80" s="6">
        <v>73</v>
      </c>
      <c r="B80" s="80">
        <v>1839</v>
      </c>
      <c r="C80" s="81">
        <v>69178</v>
      </c>
      <c r="D80" s="7">
        <v>2.53946335E-2</v>
      </c>
      <c r="E80" s="4">
        <v>2.5076232600000001E-2</v>
      </c>
      <c r="F80" s="3">
        <v>78794.214289108</v>
      </c>
      <c r="G80" s="3">
        <v>1975.8620481797</v>
      </c>
      <c r="H80" s="3">
        <v>77806.283265018195</v>
      </c>
      <c r="I80" s="3">
        <v>994572.19876763201</v>
      </c>
      <c r="J80" s="2">
        <v>12.622401374800001</v>
      </c>
      <c r="K80" s="88">
        <f t="shared" si="7"/>
        <v>2.658359594090607E-2</v>
      </c>
      <c r="L80" s="88">
        <f t="shared" si="8"/>
        <v>0.97341640405909391</v>
      </c>
      <c r="M80" s="88">
        <f t="shared" si="9"/>
        <v>0.78753460131237285</v>
      </c>
      <c r="N80" s="88">
        <f>SUM(M80:$M$112)/M80</f>
        <v>12.822398035668529</v>
      </c>
      <c r="O80" s="2"/>
    </row>
    <row r="81" spans="1:15">
      <c r="A81" s="6">
        <v>74</v>
      </c>
      <c r="B81" s="80">
        <v>1955</v>
      </c>
      <c r="C81" s="81">
        <v>68305</v>
      </c>
      <c r="D81" s="7">
        <v>2.8274010299999999E-2</v>
      </c>
      <c r="E81" s="4">
        <v>2.7879872399999998E-2</v>
      </c>
      <c r="F81" s="3">
        <v>76818.352240928303</v>
      </c>
      <c r="G81" s="3">
        <v>2141.6858560612</v>
      </c>
      <c r="H81" s="3">
        <v>75747.509312897702</v>
      </c>
      <c r="I81" s="3">
        <v>916765.91550261399</v>
      </c>
      <c r="J81" s="2">
        <v>11.9342043764</v>
      </c>
      <c r="K81" s="88">
        <f t="shared" si="7"/>
        <v>2.8621623600029282E-2</v>
      </c>
      <c r="L81" s="88">
        <f t="shared" si="8"/>
        <v>0.97137837639997071</v>
      </c>
      <c r="M81" s="88">
        <f t="shared" si="9"/>
        <v>0.76659909968160211</v>
      </c>
      <c r="N81" s="88">
        <f>SUM(M81:$M$112)/M81</f>
        <v>12.145262794390737</v>
      </c>
      <c r="O81" s="2"/>
    </row>
    <row r="82" spans="1:15">
      <c r="A82" s="6">
        <v>75</v>
      </c>
      <c r="B82" s="80">
        <v>1863</v>
      </c>
      <c r="C82" s="81">
        <v>59688</v>
      </c>
      <c r="D82" s="7">
        <v>3.1485754599999999E-2</v>
      </c>
      <c r="E82" s="4">
        <v>3.0997760700000002E-2</v>
      </c>
      <c r="F82" s="3">
        <v>74676.666384867203</v>
      </c>
      <c r="G82" s="3">
        <v>2314.8094307964002</v>
      </c>
      <c r="H82" s="3">
        <v>73519.261669468906</v>
      </c>
      <c r="I82" s="3">
        <v>841018.40618971596</v>
      </c>
      <c r="J82" s="2">
        <v>11.26213109</v>
      </c>
      <c r="K82" s="88">
        <f t="shared" si="7"/>
        <v>3.121230398069964E-2</v>
      </c>
      <c r="L82" s="88">
        <f t="shared" si="8"/>
        <v>0.96878769601930037</v>
      </c>
      <c r="M82" s="88">
        <f t="shared" si="9"/>
        <v>0.74465778879839395</v>
      </c>
      <c r="N82" s="88">
        <f>SUM(M82:$M$112)/M82</f>
        <v>11.47365750069117</v>
      </c>
      <c r="O82" s="2"/>
    </row>
    <row r="83" spans="1:15">
      <c r="A83" s="6">
        <v>76</v>
      </c>
      <c r="B83" s="80">
        <v>1850</v>
      </c>
      <c r="C83" s="81">
        <v>53535</v>
      </c>
      <c r="D83" s="7">
        <v>3.5123356699999997E-2</v>
      </c>
      <c r="E83" s="4">
        <v>3.4517177099999997E-2</v>
      </c>
      <c r="F83" s="3">
        <v>72361.856954070696</v>
      </c>
      <c r="G83" s="3">
        <v>2497.7270319992999</v>
      </c>
      <c r="H83" s="3">
        <v>71112.993438071004</v>
      </c>
      <c r="I83" s="3">
        <v>767499.14452024701</v>
      </c>
      <c r="J83" s="2">
        <v>10.606404766600001</v>
      </c>
      <c r="K83" s="88">
        <f t="shared" si="7"/>
        <v>3.4556831979079106E-2</v>
      </c>
      <c r="L83" s="88">
        <f t="shared" si="8"/>
        <v>0.96544316802092089</v>
      </c>
      <c r="M83" s="88">
        <f t="shared" si="9"/>
        <v>0.7214153035328229</v>
      </c>
      <c r="N83" s="88">
        <f>SUM(M83:$M$112)/M83</f>
        <v>10.811096738456625</v>
      </c>
      <c r="O83" s="2"/>
    </row>
    <row r="84" spans="1:15">
      <c r="A84" s="6">
        <v>77</v>
      </c>
      <c r="B84" s="80">
        <v>2111</v>
      </c>
      <c r="C84" s="81">
        <v>52301</v>
      </c>
      <c r="D84" s="7">
        <v>3.92969367E-2</v>
      </c>
      <c r="E84" s="4">
        <v>3.8539690799999998E-2</v>
      </c>
      <c r="F84" s="3">
        <v>69864.129922071399</v>
      </c>
      <c r="G84" s="3">
        <v>2692.5419632360999</v>
      </c>
      <c r="H84" s="3">
        <v>68517.858940453298</v>
      </c>
      <c r="I84" s="3">
        <v>696386.15108217602</v>
      </c>
      <c r="J84" s="2">
        <v>9.9677209442999999</v>
      </c>
      <c r="K84" s="88">
        <f t="shared" si="7"/>
        <v>4.0362516969082808E-2</v>
      </c>
      <c r="L84" s="88">
        <f t="shared" si="8"/>
        <v>0.95963748303091723</v>
      </c>
      <c r="M84" s="88">
        <f t="shared" si="9"/>
        <v>0.6964854761015028</v>
      </c>
      <c r="N84" s="88">
        <f>SUM(M84:$M$112)/M84</f>
        <v>10.162272688270781</v>
      </c>
      <c r="O84" s="2"/>
    </row>
    <row r="85" spans="1:15">
      <c r="A85" s="6">
        <v>78</v>
      </c>
      <c r="B85" s="80">
        <v>2059</v>
      </c>
      <c r="C85" s="81">
        <v>47103</v>
      </c>
      <c r="D85" s="7">
        <v>4.4123938799999998E-2</v>
      </c>
      <c r="E85" s="4">
        <v>4.3171490700000002E-2</v>
      </c>
      <c r="F85" s="3">
        <v>67171.587958835298</v>
      </c>
      <c r="G85" s="3">
        <v>2899.897586911</v>
      </c>
      <c r="H85" s="3">
        <v>65721.639165379805</v>
      </c>
      <c r="I85" s="3">
        <v>627868.29214172298</v>
      </c>
      <c r="J85" s="2">
        <v>9.3472301491999996</v>
      </c>
      <c r="K85" s="88">
        <f t="shared" si="7"/>
        <v>4.3712714689085622E-2</v>
      </c>
      <c r="L85" s="88">
        <f t="shared" si="8"/>
        <v>0.95628728531091434</v>
      </c>
      <c r="M85" s="88">
        <f t="shared" si="9"/>
        <v>0.66837356925363622</v>
      </c>
      <c r="N85" s="88">
        <f>SUM(M85:$M$112)/M85</f>
        <v>9.5476394474845616</v>
      </c>
      <c r="O85" s="2"/>
    </row>
    <row r="86" spans="1:15">
      <c r="A86" s="6">
        <v>79</v>
      </c>
      <c r="B86" s="80">
        <v>2046</v>
      </c>
      <c r="C86" s="81">
        <v>41958</v>
      </c>
      <c r="D86" s="7">
        <v>4.9725757400000001E-2</v>
      </c>
      <c r="E86" s="4">
        <v>4.8519424800000002E-2</v>
      </c>
      <c r="F86" s="3">
        <v>64271.690371924298</v>
      </c>
      <c r="G86" s="3">
        <v>3118.4254475939001</v>
      </c>
      <c r="H86" s="3">
        <v>62712.4776481273</v>
      </c>
      <c r="I86" s="3">
        <v>562146.65297634294</v>
      </c>
      <c r="J86" s="2">
        <v>8.7464115184000004</v>
      </c>
      <c r="K86" s="88">
        <f t="shared" si="7"/>
        <v>4.8763048763048766E-2</v>
      </c>
      <c r="L86" s="88">
        <f t="shared" si="8"/>
        <v>0.95123695123695118</v>
      </c>
      <c r="M86" s="88">
        <f t="shared" si="9"/>
        <v>0.6391571461151262</v>
      </c>
      <c r="N86" s="88">
        <f>SUM(M86:$M$112)/M86</f>
        <v>8.9383594018041297</v>
      </c>
      <c r="O86" s="2"/>
    </row>
    <row r="87" spans="1:15">
      <c r="A87" s="6">
        <v>80</v>
      </c>
      <c r="B87" s="80">
        <v>2132</v>
      </c>
      <c r="C87" s="81">
        <v>39061</v>
      </c>
      <c r="D87" s="7">
        <v>5.62295373E-2</v>
      </c>
      <c r="E87" s="4">
        <v>5.4691887500000001E-2</v>
      </c>
      <c r="F87" s="3">
        <v>61153.264924330397</v>
      </c>
      <c r="G87" s="3">
        <v>3344.5874872859999</v>
      </c>
      <c r="H87" s="3">
        <v>59480.971180687397</v>
      </c>
      <c r="I87" s="3">
        <v>499434.17532821599</v>
      </c>
      <c r="J87" s="2">
        <v>8.1669257716000008</v>
      </c>
      <c r="K87" s="88">
        <f t="shared" si="7"/>
        <v>5.4581295921763397E-2</v>
      </c>
      <c r="L87" s="88">
        <f t="shared" si="8"/>
        <v>0.94541870407823658</v>
      </c>
      <c r="M87" s="88">
        <f t="shared" si="9"/>
        <v>0.60798989503186318</v>
      </c>
      <c r="N87" s="88">
        <f>SUM(M87:$M$112)/M87</f>
        <v>8.3453017583909048</v>
      </c>
      <c r="O87" s="2"/>
    </row>
    <row r="88" spans="1:15">
      <c r="A88" s="6">
        <v>81</v>
      </c>
      <c r="B88" s="80">
        <v>2242</v>
      </c>
      <c r="C88" s="81">
        <v>34905</v>
      </c>
      <c r="D88" s="7">
        <v>6.3762190100000005E-2</v>
      </c>
      <c r="E88" s="4">
        <v>6.1792187499999998E-2</v>
      </c>
      <c r="F88" s="3">
        <v>57808.677437044404</v>
      </c>
      <c r="G88" s="3">
        <v>3572.1246340644998</v>
      </c>
      <c r="H88" s="3">
        <v>56022.615120012197</v>
      </c>
      <c r="I88" s="3">
        <v>439953.20414752798</v>
      </c>
      <c r="J88" s="2">
        <v>7.6105045757000003</v>
      </c>
      <c r="K88" s="88">
        <f t="shared" si="7"/>
        <v>6.4231485460535739E-2</v>
      </c>
      <c r="L88" s="88">
        <f t="shared" si="8"/>
        <v>0.9357685145394643</v>
      </c>
      <c r="M88" s="88">
        <f t="shared" si="9"/>
        <v>0.57480501865368716</v>
      </c>
      <c r="N88" s="88">
        <f>SUM(M88:$M$112)/M88</f>
        <v>7.7693636974872637</v>
      </c>
      <c r="O88" s="2"/>
    </row>
    <row r="89" spans="1:15">
      <c r="A89" s="6">
        <v>82</v>
      </c>
      <c r="B89" s="80">
        <v>2205</v>
      </c>
      <c r="C89" s="81">
        <v>30528</v>
      </c>
      <c r="D89" s="7">
        <v>7.24403832E-2</v>
      </c>
      <c r="E89" s="4">
        <v>6.9908291499999997E-2</v>
      </c>
      <c r="F89" s="3">
        <v>54236.552802979997</v>
      </c>
      <c r="G89" s="3">
        <v>3791.5847431727002</v>
      </c>
      <c r="H89" s="3">
        <v>52340.760431393603</v>
      </c>
      <c r="I89" s="3">
        <v>383930.58902751602</v>
      </c>
      <c r="J89" s="2">
        <v>7.0788162076000001</v>
      </c>
      <c r="K89" s="88">
        <f t="shared" si="7"/>
        <v>7.2228773584905662E-2</v>
      </c>
      <c r="L89" s="88">
        <f t="shared" si="8"/>
        <v>0.92777122641509435</v>
      </c>
      <c r="M89" s="88">
        <f t="shared" si="9"/>
        <v>0.53788443845538991</v>
      </c>
      <c r="N89" s="88">
        <f>SUM(M89:$M$112)/M89</f>
        <v>7.2340152423473922</v>
      </c>
      <c r="O89" s="2"/>
    </row>
    <row r="90" spans="1:15">
      <c r="A90" s="6">
        <v>83</v>
      </c>
      <c r="B90" s="80">
        <v>2095</v>
      </c>
      <c r="C90" s="81">
        <v>27341</v>
      </c>
      <c r="D90" s="7">
        <v>8.2154320399999994E-2</v>
      </c>
      <c r="E90" s="4">
        <v>7.8912806399999993E-2</v>
      </c>
      <c r="F90" s="3">
        <v>50444.968059807303</v>
      </c>
      <c r="G90" s="3">
        <v>3980.7539987138998</v>
      </c>
      <c r="H90" s="3">
        <v>48454.591060450301</v>
      </c>
      <c r="I90" s="3">
        <v>331589.82859612303</v>
      </c>
      <c r="J90" s="2">
        <v>6.5732984151</v>
      </c>
      <c r="K90" s="88">
        <f t="shared" si="7"/>
        <v>7.6624849127683692E-2</v>
      </c>
      <c r="L90" s="88">
        <f t="shared" si="8"/>
        <v>0.92337515087231625</v>
      </c>
      <c r="M90" s="88">
        <f t="shared" si="9"/>
        <v>0.49903370513535145</v>
      </c>
      <c r="N90" s="88">
        <f>SUM(M90:$M$112)/M90</f>
        <v>6.7193453136454879</v>
      </c>
      <c r="O90" s="2"/>
    </row>
    <row r="91" spans="1:15">
      <c r="A91" s="6">
        <v>84</v>
      </c>
      <c r="B91" s="80">
        <v>2239</v>
      </c>
      <c r="C91" s="81">
        <v>24623</v>
      </c>
      <c r="D91" s="7">
        <v>9.3182352400000001E-2</v>
      </c>
      <c r="E91" s="4">
        <v>8.9034146800000005E-2</v>
      </c>
      <c r="F91" s="3">
        <v>46464.2140610934</v>
      </c>
      <c r="G91" s="3">
        <v>4136.9016544118003</v>
      </c>
      <c r="H91" s="3">
        <v>44395.763233887497</v>
      </c>
      <c r="I91" s="3">
        <v>283135.23753567197</v>
      </c>
      <c r="J91" s="2">
        <v>6.0936194286000003</v>
      </c>
      <c r="K91" s="88">
        <f t="shared" si="7"/>
        <v>9.0931243146651505E-2</v>
      </c>
      <c r="L91" s="88">
        <f t="shared" si="8"/>
        <v>0.90906875685334854</v>
      </c>
      <c r="M91" s="88">
        <f t="shared" si="9"/>
        <v>0.46079532276972612</v>
      </c>
      <c r="N91" s="88">
        <f>SUM(M91:$M$112)/M91</f>
        <v>6.1939562790296003</v>
      </c>
      <c r="O91" s="2"/>
    </row>
    <row r="92" spans="1:15">
      <c r="A92" s="6">
        <v>85</v>
      </c>
      <c r="B92" s="80">
        <v>2294</v>
      </c>
      <c r="C92" s="81">
        <v>22415</v>
      </c>
      <c r="D92" s="7">
        <v>0.1056609996</v>
      </c>
      <c r="E92" s="4">
        <v>0.1003589843</v>
      </c>
      <c r="F92" s="3">
        <v>42327.312406681602</v>
      </c>
      <c r="G92" s="3">
        <v>4247.9260800814</v>
      </c>
      <c r="H92" s="3">
        <v>40203.349366640898</v>
      </c>
      <c r="I92" s="3">
        <v>238739.474301785</v>
      </c>
      <c r="J92" s="2">
        <v>5.6403173441999996</v>
      </c>
      <c r="K92" s="88">
        <f t="shared" si="7"/>
        <v>0.10234218157483828</v>
      </c>
      <c r="L92" s="88">
        <f t="shared" si="8"/>
        <v>0.89765781842516168</v>
      </c>
      <c r="M92" s="88">
        <f t="shared" si="9"/>
        <v>0.41889463123411241</v>
      </c>
      <c r="N92" s="88">
        <f>SUM(M92:$M$112)/M92</f>
        <v>5.7134911302066573</v>
      </c>
      <c r="O92" s="2"/>
    </row>
    <row r="93" spans="1:15">
      <c r="A93" s="6">
        <v>86</v>
      </c>
      <c r="B93" s="80">
        <v>2461</v>
      </c>
      <c r="C93" s="81">
        <v>20437</v>
      </c>
      <c r="D93" s="7">
        <v>0.119728456</v>
      </c>
      <c r="E93" s="4">
        <v>0.1129658431</v>
      </c>
      <c r="F93" s="3">
        <v>38079.386326600201</v>
      </c>
      <c r="G93" s="3">
        <v>4301.6699794101996</v>
      </c>
      <c r="H93" s="3">
        <v>35928.5513368951</v>
      </c>
      <c r="I93" s="3">
        <v>198536.12493514401</v>
      </c>
      <c r="J93" s="2">
        <v>5.2137427645000001</v>
      </c>
      <c r="K93" s="88">
        <f t="shared" si="7"/>
        <v>0.12041884816753927</v>
      </c>
      <c r="L93" s="88">
        <f t="shared" si="8"/>
        <v>0.87958115183246077</v>
      </c>
      <c r="M93" s="88">
        <f t="shared" si="9"/>
        <v>0.37602404082362595</v>
      </c>
      <c r="N93" s="88">
        <f>SUM(M93:$M$112)/M93</f>
        <v>5.2508773760539862</v>
      </c>
      <c r="O93" s="2"/>
    </row>
    <row r="94" spans="1:15">
      <c r="A94" s="6">
        <v>87</v>
      </c>
      <c r="B94" s="80">
        <v>2525</v>
      </c>
      <c r="C94" s="81">
        <v>18470</v>
      </c>
      <c r="D94" s="7">
        <v>0.13552042319999999</v>
      </c>
      <c r="E94" s="4">
        <v>0.12692027829999999</v>
      </c>
      <c r="F94" s="3">
        <v>33777.716347189998</v>
      </c>
      <c r="G94" s="3">
        <v>4287.0771594368998</v>
      </c>
      <c r="H94" s="3">
        <v>31634.177767471501</v>
      </c>
      <c r="I94" s="3">
        <v>162607.573598249</v>
      </c>
      <c r="J94" s="2">
        <v>4.8140487629999997</v>
      </c>
      <c r="K94" s="88">
        <f t="shared" si="7"/>
        <v>0.13670817541959934</v>
      </c>
      <c r="L94" s="88">
        <f t="shared" si="8"/>
        <v>0.86329182458040066</v>
      </c>
      <c r="M94" s="88">
        <f t="shared" si="9"/>
        <v>0.33074365894434116</v>
      </c>
      <c r="N94" s="88">
        <f>SUM(M94:$M$112)/M94</f>
        <v>4.8328427311089959</v>
      </c>
      <c r="O94" s="2"/>
    </row>
    <row r="95" spans="1:15">
      <c r="A95" s="6">
        <v>88</v>
      </c>
      <c r="B95" s="80">
        <v>2656</v>
      </c>
      <c r="C95" s="81">
        <v>16647</v>
      </c>
      <c r="D95" s="7">
        <v>0.1531647857</v>
      </c>
      <c r="E95" s="4">
        <v>0.14226945069999999</v>
      </c>
      <c r="F95" s="3">
        <v>29490.639187753</v>
      </c>
      <c r="G95" s="3">
        <v>4195.6170386865997</v>
      </c>
      <c r="H95" s="3">
        <v>27392.830668409701</v>
      </c>
      <c r="I95" s="3">
        <v>130973.39583077699</v>
      </c>
      <c r="J95" s="2">
        <v>4.4411853876</v>
      </c>
      <c r="K95" s="88">
        <f t="shared" si="7"/>
        <v>0.1595482669550069</v>
      </c>
      <c r="L95" s="88">
        <f t="shared" si="8"/>
        <v>0.8404517330449931</v>
      </c>
      <c r="M95" s="88">
        <f t="shared" si="9"/>
        <v>0.28552829679845804</v>
      </c>
      <c r="N95" s="88">
        <f>SUM(M95:$M$112)/M95</f>
        <v>4.4397996389829517</v>
      </c>
      <c r="O95" s="2"/>
    </row>
    <row r="96" spans="1:15">
      <c r="A96" s="6">
        <v>89</v>
      </c>
      <c r="B96" s="80">
        <v>2586</v>
      </c>
      <c r="C96" s="81">
        <v>14440</v>
      </c>
      <c r="D96" s="7">
        <v>0.1727751136</v>
      </c>
      <c r="E96" s="4">
        <v>0.15903635169999999</v>
      </c>
      <c r="F96" s="3">
        <v>25295.022149066499</v>
      </c>
      <c r="G96" s="3">
        <v>4022.8280391059998</v>
      </c>
      <c r="H96" s="3">
        <v>23283.608129513501</v>
      </c>
      <c r="I96" s="3">
        <v>103580.565162367</v>
      </c>
      <c r="J96" s="2">
        <v>4.0948991683999996</v>
      </c>
      <c r="K96" s="88">
        <f t="shared" si="7"/>
        <v>0.17908587257617728</v>
      </c>
      <c r="L96" s="88">
        <f t="shared" si="8"/>
        <v>0.82091412742382275</v>
      </c>
      <c r="M96" s="88">
        <f t="shared" si="9"/>
        <v>0.23997275187764922</v>
      </c>
      <c r="N96" s="88">
        <f>SUM(M96:$M$112)/M96</f>
        <v>4.0927985555106288</v>
      </c>
      <c r="O96" s="2"/>
    </row>
    <row r="97" spans="1:15">
      <c r="A97" s="6">
        <v>90</v>
      </c>
      <c r="B97" s="80">
        <v>2450</v>
      </c>
      <c r="C97" s="81">
        <v>12150</v>
      </c>
      <c r="D97" s="7">
        <v>0.19444309139999999</v>
      </c>
      <c r="E97" s="4">
        <v>0.177214066</v>
      </c>
      <c r="F97" s="3">
        <v>21272.194109960499</v>
      </c>
      <c r="G97" s="3">
        <v>3769.7320105239</v>
      </c>
      <c r="H97" s="3">
        <v>19387.328104698499</v>
      </c>
      <c r="I97" s="3">
        <v>80296.957032853999</v>
      </c>
      <c r="J97" s="2">
        <v>3.7747378864000001</v>
      </c>
      <c r="K97" s="88">
        <f t="shared" si="7"/>
        <v>0.20164609053497942</v>
      </c>
      <c r="L97" s="88">
        <f t="shared" si="8"/>
        <v>0.79835390946502061</v>
      </c>
      <c r="M97" s="88">
        <f t="shared" si="9"/>
        <v>0.19699702221313392</v>
      </c>
      <c r="N97" s="88">
        <f>SUM(M97:$M$112)/M97</f>
        <v>3.7675055796839434</v>
      </c>
      <c r="O97" s="2"/>
    </row>
    <row r="98" spans="1:15">
      <c r="A98" s="6">
        <v>91</v>
      </c>
      <c r="B98" s="80">
        <v>2149</v>
      </c>
      <c r="C98" s="81">
        <v>9692</v>
      </c>
      <c r="D98" s="7">
        <v>0.21823012780000001</v>
      </c>
      <c r="E98" s="4">
        <v>0.1967605841</v>
      </c>
      <c r="F98" s="3">
        <v>17502.462099436601</v>
      </c>
      <c r="G98" s="3">
        <v>3443.7946662783002</v>
      </c>
      <c r="H98" s="3">
        <v>15780.564766297501</v>
      </c>
      <c r="I98" s="3">
        <v>60909.6289281555</v>
      </c>
      <c r="J98" s="2">
        <v>3.4800606099000002</v>
      </c>
      <c r="K98" s="88">
        <f t="shared" si="7"/>
        <v>0.22172926124638878</v>
      </c>
      <c r="L98" s="88">
        <f t="shared" si="8"/>
        <v>0.77827073875361119</v>
      </c>
      <c r="M98" s="88">
        <f t="shared" si="9"/>
        <v>0.15727334283682298</v>
      </c>
      <c r="N98" s="88">
        <f>SUM(M98:$M$112)/M98</f>
        <v>3.4665147209443208</v>
      </c>
      <c r="O98" s="2"/>
    </row>
    <row r="99" spans="1:15">
      <c r="A99" s="6">
        <v>92</v>
      </c>
      <c r="B99" s="80">
        <v>1887</v>
      </c>
      <c r="C99" s="81">
        <v>7420</v>
      </c>
      <c r="D99" s="7">
        <v>0.2441585885</v>
      </c>
      <c r="E99" s="4">
        <v>0.21759477229999999</v>
      </c>
      <c r="F99" s="3">
        <v>14058.6674331583</v>
      </c>
      <c r="G99" s="3">
        <v>3059.0925387049001</v>
      </c>
      <c r="H99" s="3">
        <v>12529.121163805899</v>
      </c>
      <c r="I99" s="3">
        <v>45129.064161857998</v>
      </c>
      <c r="J99" s="2">
        <v>3.2100527576000002</v>
      </c>
      <c r="K99" s="88">
        <f t="shared" si="7"/>
        <v>0.25431266846361184</v>
      </c>
      <c r="L99" s="88">
        <f t="shared" si="8"/>
        <v>0.74568733153638811</v>
      </c>
      <c r="M99" s="88">
        <f t="shared" si="9"/>
        <v>0.12240124071586418</v>
      </c>
      <c r="N99" s="88">
        <f>SUM(M99:$M$112)/M99</f>
        <v>3.1692245360456517</v>
      </c>
      <c r="O99" s="2"/>
    </row>
    <row r="100" spans="1:15">
      <c r="A100" s="6">
        <v>93</v>
      </c>
      <c r="B100" s="80">
        <v>1673</v>
      </c>
      <c r="C100" s="81">
        <v>5621</v>
      </c>
      <c r="D100" s="7">
        <v>0.2722032929</v>
      </c>
      <c r="E100" s="4">
        <v>0.2395941365</v>
      </c>
      <c r="F100" s="3">
        <v>10999.574894453401</v>
      </c>
      <c r="G100" s="3">
        <v>2635.4336484570999</v>
      </c>
      <c r="H100" s="3">
        <v>9681.8580702249001</v>
      </c>
      <c r="I100" s="3">
        <v>32599.9429980522</v>
      </c>
      <c r="J100" s="2">
        <v>2.9637457183999998</v>
      </c>
      <c r="K100" s="88">
        <f t="shared" si="7"/>
        <v>0.29763387297633875</v>
      </c>
      <c r="L100" s="88">
        <f t="shared" si="8"/>
        <v>0.70236612702366119</v>
      </c>
      <c r="M100" s="88">
        <f t="shared" si="9"/>
        <v>9.1273054566155865E-2</v>
      </c>
      <c r="N100" s="88">
        <f>SUM(M100:$M$112)/M100</f>
        <v>2.9090269397178274</v>
      </c>
      <c r="O100" s="2"/>
    </row>
    <row r="101" spans="1:15">
      <c r="A101" s="6">
        <v>94</v>
      </c>
      <c r="B101" s="80">
        <v>1337</v>
      </c>
      <c r="C101" s="81">
        <v>4117</v>
      </c>
      <c r="D101" s="7">
        <v>0.30228409820000002</v>
      </c>
      <c r="E101" s="4">
        <v>0.26259495820000001</v>
      </c>
      <c r="F101" s="3">
        <v>8364.1412459962994</v>
      </c>
      <c r="G101" s="3">
        <v>2196.3813205573001</v>
      </c>
      <c r="H101" s="3">
        <v>7265.9505857177001</v>
      </c>
      <c r="I101" s="3">
        <v>22918.084927827302</v>
      </c>
      <c r="J101" s="2">
        <v>2.7400404002999998</v>
      </c>
      <c r="K101" s="88">
        <f t="shared" si="7"/>
        <v>0.32475103230507651</v>
      </c>
      <c r="L101" s="88">
        <f t="shared" si="8"/>
        <v>0.67524896769492349</v>
      </c>
      <c r="M101" s="88">
        <f t="shared" si="9"/>
        <v>6.4107101837250186E-2</v>
      </c>
      <c r="N101" s="88">
        <f>SUM(M101:$M$112)/M101</f>
        <v>2.7179940294209506</v>
      </c>
      <c r="O101" s="2"/>
    </row>
    <row r="102" spans="1:15">
      <c r="A102" s="6">
        <v>95</v>
      </c>
      <c r="B102" s="82">
        <v>1044</v>
      </c>
      <c r="C102" s="82">
        <v>2939</v>
      </c>
      <c r="D102" s="7">
        <v>0.33426051109999999</v>
      </c>
      <c r="E102" s="4">
        <v>0.28639520689999998</v>
      </c>
      <c r="F102" s="3">
        <v>6167.7599254389997</v>
      </c>
      <c r="G102" s="3">
        <v>1766.4168802529</v>
      </c>
      <c r="H102" s="3">
        <v>5284.5514853125997</v>
      </c>
      <c r="I102" s="3">
        <v>15652.134342109701</v>
      </c>
      <c r="J102" s="2">
        <v>2.5377340447000001</v>
      </c>
      <c r="K102" s="88">
        <f t="shared" si="7"/>
        <v>0.35522286492004085</v>
      </c>
      <c r="L102" s="88">
        <f t="shared" si="8"/>
        <v>0.64477713507995915</v>
      </c>
      <c r="M102" s="88">
        <f t="shared" si="9"/>
        <v>4.328825433751652E-2</v>
      </c>
      <c r="N102" s="88">
        <f>SUM(M102:$M$112)/M102</f>
        <v>2.5442379205489396</v>
      </c>
      <c r="O102" s="2"/>
    </row>
    <row r="103" spans="1:15">
      <c r="A103" s="6">
        <v>96</v>
      </c>
      <c r="B103" s="82">
        <v>781</v>
      </c>
      <c r="C103" s="82">
        <v>2064</v>
      </c>
      <c r="D103" s="7">
        <v>0.36792927920000001</v>
      </c>
      <c r="E103" s="4">
        <v>0.31076036130000001</v>
      </c>
      <c r="F103" s="3">
        <v>4401.3430451861004</v>
      </c>
      <c r="G103" s="3">
        <v>1367.7629549784001</v>
      </c>
      <c r="H103" s="3">
        <v>3717.4615676969001</v>
      </c>
      <c r="I103" s="3">
        <v>10367.5828567971</v>
      </c>
      <c r="J103" s="2">
        <v>2.3555498288000001</v>
      </c>
      <c r="K103" s="88">
        <f t="shared" si="7"/>
        <v>0.37839147286821706</v>
      </c>
      <c r="L103" s="88">
        <f t="shared" si="8"/>
        <v>0.62160852713178294</v>
      </c>
      <c r="M103" s="88">
        <f t="shared" si="9"/>
        <v>2.7911276614356516E-2</v>
      </c>
      <c r="N103" s="88">
        <f>SUM(M103:$M$112)/M103</f>
        <v>2.3949948540861925</v>
      </c>
      <c r="O103" s="2"/>
    </row>
    <row r="104" spans="1:15">
      <c r="A104" s="6">
        <v>97</v>
      </c>
      <c r="B104" s="82">
        <v>590</v>
      </c>
      <c r="C104" s="82">
        <v>1472</v>
      </c>
      <c r="D104" s="7">
        <v>0.40302577439999998</v>
      </c>
      <c r="E104" s="4">
        <v>0.33543191979999998</v>
      </c>
      <c r="F104" s="3">
        <v>3033.5800902076999</v>
      </c>
      <c r="G104" s="3">
        <v>1017.5595935484999</v>
      </c>
      <c r="H104" s="3">
        <v>2524.8002934335</v>
      </c>
      <c r="I104" s="3">
        <v>6650.1212891000996</v>
      </c>
      <c r="J104" s="2">
        <v>2.1921693482000002</v>
      </c>
      <c r="K104" s="88">
        <f t="shared" si="7"/>
        <v>0.40081521739130432</v>
      </c>
      <c r="L104" s="88">
        <f t="shared" si="8"/>
        <v>0.59918478260869568</v>
      </c>
      <c r="M104" s="88">
        <f t="shared" si="9"/>
        <v>1.7349887546617929E-2</v>
      </c>
      <c r="N104" s="88">
        <f>SUM(M104:$M$112)/M104</f>
        <v>2.2441694301121604</v>
      </c>
      <c r="O104" s="2"/>
    </row>
    <row r="105" spans="1:15">
      <c r="A105" s="6">
        <v>98</v>
      </c>
      <c r="B105" s="82">
        <v>435</v>
      </c>
      <c r="C105" s="82">
        <v>933</v>
      </c>
      <c r="D105" s="7">
        <v>0.43922967390000001</v>
      </c>
      <c r="E105" s="4">
        <v>0.36013802109999998</v>
      </c>
      <c r="F105" s="3">
        <v>2016.0204966592</v>
      </c>
      <c r="G105" s="3">
        <v>726.04563215339999</v>
      </c>
      <c r="H105" s="3">
        <v>1652.9976805826</v>
      </c>
      <c r="I105" s="3">
        <v>4125.3209956666997</v>
      </c>
      <c r="J105" s="2">
        <v>2.0462693719999998</v>
      </c>
      <c r="K105" s="88">
        <f t="shared" si="7"/>
        <v>0.4662379421221865</v>
      </c>
      <c r="L105" s="88">
        <f t="shared" si="8"/>
        <v>0.5337620578778135</v>
      </c>
      <c r="M105" s="88">
        <f t="shared" si="9"/>
        <v>1.0395788597905581E-2</v>
      </c>
      <c r="N105" s="88">
        <f>SUM(M105:$M$112)/M105</f>
        <v>2.0764369627268704</v>
      </c>
      <c r="O105" s="2"/>
    </row>
    <row r="106" spans="1:15">
      <c r="A106" s="6">
        <v>99</v>
      </c>
      <c r="B106" s="82">
        <v>253</v>
      </c>
      <c r="C106" s="82">
        <v>571</v>
      </c>
      <c r="D106" s="7">
        <v>0.4761749904</v>
      </c>
      <c r="E106" s="4">
        <v>0.3846052821</v>
      </c>
      <c r="F106" s="3">
        <v>1289.9748645059001</v>
      </c>
      <c r="G106" s="3">
        <v>496.13114668380001</v>
      </c>
      <c r="H106" s="3">
        <v>1041.909291164</v>
      </c>
      <c r="I106" s="3">
        <v>2472.3233150841002</v>
      </c>
      <c r="J106" s="2">
        <v>1.9165670456999999</v>
      </c>
      <c r="K106" s="88">
        <f t="shared" si="7"/>
        <v>0.44308231173380036</v>
      </c>
      <c r="L106" s="88">
        <f t="shared" si="8"/>
        <v>0.5569176882661997</v>
      </c>
      <c r="M106" s="88">
        <f t="shared" si="9"/>
        <v>5.5488775152807918E-3</v>
      </c>
      <c r="N106" s="88">
        <f>SUM(M106:$M$112)/M106</f>
        <v>2.0166981651087754</v>
      </c>
      <c r="O106" s="2"/>
    </row>
    <row r="107" spans="1:15">
      <c r="A107" s="6">
        <v>100</v>
      </c>
      <c r="B107" s="82">
        <v>153</v>
      </c>
      <c r="C107" s="82">
        <v>323</v>
      </c>
      <c r="D107" s="7">
        <v>0.51346396179999998</v>
      </c>
      <c r="E107" s="4">
        <v>0.40857077689999999</v>
      </c>
      <c r="F107" s="3">
        <v>793.84371782209996</v>
      </c>
      <c r="G107" s="3">
        <v>324.34134455660001</v>
      </c>
      <c r="H107" s="3">
        <v>631.67304554379996</v>
      </c>
      <c r="I107" s="3">
        <v>1430.4140239200999</v>
      </c>
      <c r="J107" s="2">
        <v>1.8018836601999999</v>
      </c>
      <c r="K107" s="88">
        <f t="shared" si="7"/>
        <v>0.47368421052631576</v>
      </c>
      <c r="L107" s="88">
        <f t="shared" si="8"/>
        <v>0.52631578947368429</v>
      </c>
      <c r="M107" s="88">
        <f t="shared" si="9"/>
        <v>3.0902680382824729E-3</v>
      </c>
      <c r="N107" s="88">
        <f>SUM(M107:$M$112)/M107</f>
        <v>1.8255806675380839</v>
      </c>
      <c r="O107" s="2"/>
    </row>
    <row r="108" spans="1:15">
      <c r="A108" s="6">
        <v>101</v>
      </c>
      <c r="B108" s="82">
        <v>93</v>
      </c>
      <c r="C108" s="82">
        <v>142</v>
      </c>
      <c r="D108" s="7">
        <v>0.55068377130000001</v>
      </c>
      <c r="E108" s="4">
        <v>0.43179305680000002</v>
      </c>
      <c r="F108" s="3">
        <v>469.50237326550001</v>
      </c>
      <c r="G108" s="3">
        <v>202.7278649461</v>
      </c>
      <c r="H108" s="3">
        <v>368.13844079249998</v>
      </c>
      <c r="I108" s="3">
        <v>798.74097837629995</v>
      </c>
      <c r="J108" s="2">
        <v>1.7012501403</v>
      </c>
      <c r="K108" s="88">
        <f t="shared" si="7"/>
        <v>0.65492957746478875</v>
      </c>
      <c r="L108" s="88">
        <f t="shared" si="8"/>
        <v>0.34507042253521125</v>
      </c>
      <c r="M108" s="88">
        <f t="shared" si="9"/>
        <v>1.6264568622539333E-3</v>
      </c>
      <c r="N108" s="88">
        <f>SUM(M108:$M$112)/M108</f>
        <v>1.5686032683223585</v>
      </c>
      <c r="O108" s="2"/>
    </row>
    <row r="109" spans="1:15">
      <c r="A109" s="6">
        <v>102</v>
      </c>
      <c r="B109" s="82">
        <v>35</v>
      </c>
      <c r="C109" s="82">
        <v>57</v>
      </c>
      <c r="D109" s="7">
        <v>0.58742464829999996</v>
      </c>
      <c r="E109" s="4">
        <v>0.45406126029999999</v>
      </c>
      <c r="F109" s="3">
        <v>266.7745083195</v>
      </c>
      <c r="G109" s="3">
        <v>121.13196945350001</v>
      </c>
      <c r="H109" s="3">
        <v>206.2085235927</v>
      </c>
      <c r="I109" s="3">
        <v>430.60253758379997</v>
      </c>
      <c r="J109" s="2">
        <v>1.6141067612</v>
      </c>
      <c r="K109" s="88">
        <f t="shared" si="7"/>
        <v>0.61403508771929827</v>
      </c>
      <c r="L109" s="88">
        <f t="shared" si="8"/>
        <v>0.38596491228070173</v>
      </c>
      <c r="M109" s="88">
        <f t="shared" si="9"/>
        <v>5.6124215669325862E-4</v>
      </c>
      <c r="N109" s="88">
        <f>SUM(M109:$M$112)/M109</f>
        <v>1.6477890633015286</v>
      </c>
      <c r="O109" s="2"/>
    </row>
    <row r="110" spans="1:15">
      <c r="A110" s="6">
        <v>103</v>
      </c>
      <c r="B110" s="82">
        <v>15</v>
      </c>
      <c r="C110" s="82">
        <v>27</v>
      </c>
      <c r="D110" s="7">
        <v>0.62329768870000002</v>
      </c>
      <c r="E110" s="4">
        <v>0.47520164520000002</v>
      </c>
      <c r="F110" s="3">
        <v>145.642538866</v>
      </c>
      <c r="G110" s="3">
        <v>69.209574073100001</v>
      </c>
      <c r="H110" s="3">
        <v>111.03775182939999</v>
      </c>
      <c r="I110" s="3">
        <v>224.3940139911</v>
      </c>
      <c r="J110" s="2">
        <v>1.5407175386</v>
      </c>
      <c r="K110" s="88">
        <f t="shared" si="7"/>
        <v>0.55555555555555558</v>
      </c>
      <c r="L110" s="88">
        <f t="shared" si="8"/>
        <v>0.44444444444444442</v>
      </c>
      <c r="M110" s="88">
        <f t="shared" si="9"/>
        <v>2.1661977977634542E-4</v>
      </c>
      <c r="N110" s="88">
        <f>SUM(M110:$M$112)/M110</f>
        <v>1.6783625730994152</v>
      </c>
      <c r="O110" s="2"/>
    </row>
    <row r="111" spans="1:15">
      <c r="A111" s="6">
        <v>104</v>
      </c>
      <c r="B111" s="82">
        <v>9</v>
      </c>
      <c r="C111" s="82">
        <v>19</v>
      </c>
      <c r="D111" s="4">
        <v>0.6579507738</v>
      </c>
      <c r="E111" s="4">
        <v>0.4950812335</v>
      </c>
      <c r="F111" s="3">
        <v>76.432964792899995</v>
      </c>
      <c r="G111" s="3">
        <v>37.8405264883</v>
      </c>
      <c r="H111" s="3">
        <v>57.512701548700001</v>
      </c>
      <c r="I111" s="3">
        <v>113.3562621616</v>
      </c>
      <c r="J111" s="2">
        <v>1.4830807946</v>
      </c>
      <c r="K111" s="88">
        <f t="shared" si="7"/>
        <v>0.47368421052631576</v>
      </c>
      <c r="L111" s="88">
        <f t="shared" si="8"/>
        <v>0.52631578947368429</v>
      </c>
      <c r="M111" s="88">
        <f t="shared" si="9"/>
        <v>9.627545767837573E-5</v>
      </c>
      <c r="N111" s="88">
        <f>SUM(M111:$M$112)/M111</f>
        <v>1.5263157894736843</v>
      </c>
      <c r="O111" s="2"/>
    </row>
    <row r="112" spans="1:15">
      <c r="A112" s="6">
        <v>105</v>
      </c>
      <c r="B112" s="82">
        <v>15</v>
      </c>
      <c r="C112" s="82">
        <v>19</v>
      </c>
      <c r="D112" s="4">
        <v>0.69108126130000003</v>
      </c>
      <c r="E112" s="4">
        <v>1</v>
      </c>
      <c r="F112" s="3">
        <v>38.592438304600002</v>
      </c>
      <c r="G112" s="3">
        <v>38.592438304600002</v>
      </c>
      <c r="H112" s="3">
        <v>55.843560612899999</v>
      </c>
      <c r="I112" s="3">
        <v>55.843560612899999</v>
      </c>
      <c r="J112" s="2">
        <v>1.4470078354</v>
      </c>
      <c r="K112" s="88">
        <f t="shared" si="7"/>
        <v>0.78947368421052633</v>
      </c>
      <c r="L112" s="88">
        <f t="shared" si="8"/>
        <v>0.21052631578947367</v>
      </c>
      <c r="M112" s="88">
        <f t="shared" si="9"/>
        <v>5.0671293514934603E-5</v>
      </c>
      <c r="N112" s="88">
        <f>SUM(M112:$M$112)/M112</f>
        <v>1</v>
      </c>
      <c r="O1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8669-B0A6-4835-967F-6B86F28FD852}">
  <dimension ref="A1:Z111"/>
  <sheetViews>
    <sheetView workbookViewId="0">
      <selection activeCell="P6" sqref="P6"/>
    </sheetView>
  </sheetViews>
  <sheetFormatPr defaultRowHeight="12.75"/>
  <sheetData>
    <row r="1" spans="1:26">
      <c r="A1" s="54">
        <v>2022</v>
      </c>
      <c r="B1" s="55" t="s">
        <v>152</v>
      </c>
      <c r="C1" s="55"/>
      <c r="D1" s="56"/>
      <c r="E1" s="56"/>
      <c r="F1" s="56"/>
      <c r="G1" s="57"/>
      <c r="H1" s="58"/>
      <c r="I1" s="59"/>
    </row>
    <row r="2" spans="1:26" ht="13.5" thickBot="1">
      <c r="A2" s="60"/>
      <c r="B2" s="61" t="s">
        <v>153</v>
      </c>
      <c r="C2" s="62"/>
      <c r="D2" s="63"/>
      <c r="E2" s="63"/>
      <c r="F2" s="63"/>
      <c r="G2" s="64"/>
      <c r="H2" s="65"/>
      <c r="I2" s="62"/>
    </row>
    <row r="3" spans="1:26">
      <c r="A3" s="66" t="s">
        <v>154</v>
      </c>
      <c r="B3" s="149" t="s">
        <v>239</v>
      </c>
      <c r="C3" s="150"/>
      <c r="D3" s="150"/>
      <c r="E3" s="150"/>
      <c r="F3" s="150"/>
      <c r="G3" s="150"/>
      <c r="H3" s="150"/>
      <c r="I3" s="151"/>
      <c r="N3" s="86" t="s">
        <v>369</v>
      </c>
      <c r="O3" s="86"/>
      <c r="P3" s="86"/>
      <c r="T3" s="86" t="s">
        <v>165</v>
      </c>
      <c r="U3" s="86"/>
      <c r="V3" s="86"/>
      <c r="W3" s="86"/>
      <c r="X3" s="86"/>
      <c r="Y3" s="86"/>
      <c r="Z3" s="86"/>
    </row>
    <row r="4" spans="1:26" ht="13.5" thickBot="1">
      <c r="A4" s="67" t="s">
        <v>124</v>
      </c>
      <c r="B4" s="68" t="s">
        <v>155</v>
      </c>
      <c r="C4" s="68" t="s">
        <v>156</v>
      </c>
      <c r="D4" s="68" t="s">
        <v>157</v>
      </c>
      <c r="E4" s="69" t="s">
        <v>158</v>
      </c>
      <c r="F4" s="69" t="s">
        <v>159</v>
      </c>
      <c r="G4" s="69" t="s">
        <v>160</v>
      </c>
      <c r="H4" s="69" t="s">
        <v>161</v>
      </c>
      <c r="I4" s="70" t="s">
        <v>162</v>
      </c>
      <c r="J4" s="87"/>
      <c r="K4" s="87"/>
      <c r="L4" s="87"/>
      <c r="N4" s="86" t="s">
        <v>372</v>
      </c>
      <c r="O4" s="86" t="s">
        <v>370</v>
      </c>
      <c r="P4" s="86" t="s">
        <v>371</v>
      </c>
      <c r="T4" s="86"/>
      <c r="U4" s="86"/>
      <c r="V4" s="86"/>
      <c r="W4" s="86"/>
      <c r="X4" s="86"/>
      <c r="Y4" s="86"/>
      <c r="Z4" s="86"/>
    </row>
    <row r="5" spans="1:26">
      <c r="A5" s="71"/>
      <c r="B5" s="72"/>
      <c r="C5" s="72"/>
      <c r="D5" s="73"/>
      <c r="E5" s="73"/>
      <c r="F5" s="73"/>
      <c r="G5" s="73"/>
      <c r="H5" s="74"/>
      <c r="I5" s="59"/>
      <c r="J5" s="87" t="s">
        <v>69</v>
      </c>
      <c r="K5" s="87" t="s">
        <v>68</v>
      </c>
      <c r="L5" s="87" t="s">
        <v>70</v>
      </c>
      <c r="M5" s="87" t="s">
        <v>71</v>
      </c>
      <c r="N5" s="87" t="s">
        <v>71</v>
      </c>
      <c r="O5" s="87" t="s">
        <v>71</v>
      </c>
      <c r="P5" s="87" t="s">
        <v>71</v>
      </c>
      <c r="T5" s="86"/>
      <c r="U5" s="86" t="s">
        <v>131</v>
      </c>
      <c r="V5" s="86" t="s">
        <v>132</v>
      </c>
      <c r="W5" s="86" t="s">
        <v>73</v>
      </c>
      <c r="X5" s="86" t="s">
        <v>133</v>
      </c>
      <c r="Y5" s="86" t="s">
        <v>74</v>
      </c>
      <c r="Z5" s="22" t="s">
        <v>75</v>
      </c>
    </row>
    <row r="6" spans="1:26">
      <c r="A6" s="71">
        <v>0</v>
      </c>
      <c r="B6" s="73">
        <v>106</v>
      </c>
      <c r="C6" s="73">
        <v>52081</v>
      </c>
      <c r="D6" s="72">
        <v>2.0317349999999998E-3</v>
      </c>
      <c r="E6" s="73">
        <v>100000</v>
      </c>
      <c r="F6" s="73">
        <v>203.17349329999999</v>
      </c>
      <c r="G6" s="73">
        <v>99825.270799999998</v>
      </c>
      <c r="H6" s="73">
        <v>8201427.8789999997</v>
      </c>
      <c r="I6" s="145">
        <v>82.014278790000006</v>
      </c>
      <c r="J6" s="88">
        <f t="shared" ref="J6:J37" si="0">B6/C6</f>
        <v>2.0352911810449107E-3</v>
      </c>
      <c r="K6" s="88">
        <f>1-J6</f>
        <v>0.99796470881895505</v>
      </c>
      <c r="L6" s="88">
        <v>1</v>
      </c>
      <c r="M6" s="88">
        <f>SUM(L6:$L$112)/L6</f>
        <v>82.225078408021957</v>
      </c>
      <c r="N6" s="88" cm="1">
        <f t="array" ref="N6">SUM(A6:A111*B6:B111)/SUM(B6:B111)</f>
        <v>79.5226727875542</v>
      </c>
      <c r="O6" s="88" cm="1">
        <f t="array" ref="O6">SUM(A6:A111*F6:F111)/SUM(F6:F111)</f>
        <v>81.51444844890068</v>
      </c>
      <c r="P6" s="146" cm="1">
        <f t="array" ref="P6">SUM(A6:A111*F6:F111)/SUM(F6:F111)+0.5</f>
        <v>82.01444844890068</v>
      </c>
      <c r="T6" s="86"/>
      <c r="U6" s="86"/>
      <c r="V6" s="86"/>
      <c r="W6" s="86">
        <f>SUM(V20:V56)</f>
        <v>0.7811131671090823</v>
      </c>
      <c r="X6" s="86"/>
      <c r="Y6" s="86">
        <f>SUM(X20:X56)/W6</f>
        <v>29.949785411862852</v>
      </c>
      <c r="Z6" s="86">
        <f>W6^(1/Y6)</f>
        <v>0.99178560983826292</v>
      </c>
    </row>
    <row r="7" spans="1:26">
      <c r="A7" s="71">
        <v>1</v>
      </c>
      <c r="B7" s="73">
        <v>9</v>
      </c>
      <c r="C7" s="73">
        <v>55447</v>
      </c>
      <c r="D7" s="72">
        <v>2.0060100000000001E-4</v>
      </c>
      <c r="E7" s="73">
        <v>99796.826509999999</v>
      </c>
      <c r="F7" s="73">
        <v>20.019290099999999</v>
      </c>
      <c r="G7" s="73">
        <v>99786.816860000006</v>
      </c>
      <c r="H7" s="73">
        <v>8101602.608</v>
      </c>
      <c r="I7" s="75">
        <v>81.180964279999998</v>
      </c>
      <c r="J7" s="88">
        <f t="shared" si="0"/>
        <v>1.6231716774577524E-4</v>
      </c>
      <c r="K7" s="88">
        <f t="shared" ref="K7:K70" si="1">1-J7</f>
        <v>0.99983768283225427</v>
      </c>
      <c r="L7" s="88">
        <f>L6*K6</f>
        <v>0.99796470881895505</v>
      </c>
      <c r="M7" s="88">
        <f>SUM(L7:$L$112)/L7</f>
        <v>81.390732247584253</v>
      </c>
      <c r="N7" s="88"/>
      <c r="O7" s="88"/>
      <c r="P7" s="88"/>
      <c r="T7" s="86"/>
      <c r="U7" s="86"/>
      <c r="V7" s="86"/>
      <c r="W7" s="86"/>
      <c r="X7" s="86"/>
      <c r="Y7" s="86"/>
      <c r="Z7" s="86"/>
    </row>
    <row r="8" spans="1:26">
      <c r="A8" s="71">
        <v>2</v>
      </c>
      <c r="B8" s="73">
        <v>7</v>
      </c>
      <c r="C8" s="73">
        <v>55232</v>
      </c>
      <c r="D8" s="72">
        <v>1.10067E-4</v>
      </c>
      <c r="E8" s="73">
        <v>99776.807220000002</v>
      </c>
      <c r="F8" s="73">
        <v>10.98214625</v>
      </c>
      <c r="G8" s="73">
        <v>99771.316139999995</v>
      </c>
      <c r="H8" s="73">
        <v>8001815.7910000002</v>
      </c>
      <c r="I8" s="75">
        <v>80.197152169999995</v>
      </c>
      <c r="J8" s="88">
        <f t="shared" si="0"/>
        <v>1.2673812282734646E-4</v>
      </c>
      <c r="K8" s="88">
        <f>1-J8</f>
        <v>0.99987326187717263</v>
      </c>
      <c r="L8" s="88">
        <f t="shared" ref="L8:L71" si="2">L7*K7</f>
        <v>0.9978027220139094</v>
      </c>
      <c r="M8" s="88">
        <f>SUM(L8:$L$112)/L8</f>
        <v>80.403783161943153</v>
      </c>
      <c r="N8" s="88"/>
      <c r="O8" s="88"/>
      <c r="P8" s="88"/>
      <c r="T8" s="86"/>
      <c r="U8" s="86"/>
      <c r="V8" s="86"/>
      <c r="W8" s="86"/>
      <c r="X8" s="86"/>
      <c r="Y8" s="86"/>
      <c r="Z8" s="86"/>
    </row>
    <row r="9" spans="1:26">
      <c r="A9" s="71">
        <v>3</v>
      </c>
      <c r="B9" s="73">
        <v>8</v>
      </c>
      <c r="C9" s="73">
        <v>56533</v>
      </c>
      <c r="D9" s="72">
        <v>1.20914E-4</v>
      </c>
      <c r="E9" s="73">
        <v>99765.825070000006</v>
      </c>
      <c r="F9" s="73">
        <v>12.06308816</v>
      </c>
      <c r="G9" s="73">
        <v>99759.793529999995</v>
      </c>
      <c r="H9" s="73">
        <v>7902044.4749999996</v>
      </c>
      <c r="I9" s="75">
        <v>79.20592517</v>
      </c>
      <c r="J9" s="88">
        <f t="shared" si="0"/>
        <v>1.4151026833884633E-4</v>
      </c>
      <c r="K9" s="88">
        <f t="shared" si="1"/>
        <v>0.99985848973166114</v>
      </c>
      <c r="L9" s="88">
        <f t="shared" si="2"/>
        <v>0.99767626236996931</v>
      </c>
      <c r="M9" s="88">
        <f>SUM(L9:$L$112)/L9</f>
        <v>79.413847923955515</v>
      </c>
      <c r="N9" s="88"/>
      <c r="O9" s="88"/>
      <c r="P9" s="88"/>
      <c r="T9" s="86"/>
      <c r="U9" s="86"/>
      <c r="V9" s="86"/>
      <c r="W9" s="86"/>
      <c r="X9" s="86"/>
      <c r="Y9" s="86"/>
      <c r="Z9" s="86"/>
    </row>
    <row r="10" spans="1:26">
      <c r="A10" s="71">
        <v>4</v>
      </c>
      <c r="B10" s="73">
        <v>5</v>
      </c>
      <c r="C10" s="73">
        <v>57435</v>
      </c>
      <c r="D10" s="72">
        <v>1.32903E-4</v>
      </c>
      <c r="E10" s="73">
        <v>99753.761979999996</v>
      </c>
      <c r="F10" s="73">
        <v>13.2575406</v>
      </c>
      <c r="G10" s="73">
        <v>99747.13321</v>
      </c>
      <c r="H10" s="73">
        <v>7802284.6809999999</v>
      </c>
      <c r="I10" s="75">
        <v>78.215442969999998</v>
      </c>
      <c r="J10" s="88">
        <f t="shared" si="0"/>
        <v>8.705493166187865E-5</v>
      </c>
      <c r="K10" s="88">
        <f t="shared" si="1"/>
        <v>0.99991294506833817</v>
      </c>
      <c r="L10" s="88">
        <f>L9*K9</f>
        <v>0.99753508093436605</v>
      </c>
      <c r="M10" s="88">
        <f>SUM(L10:$L$112)/L10</f>
        <v>78.424945859088496</v>
      </c>
      <c r="N10" s="88"/>
      <c r="O10" s="88"/>
      <c r="P10" s="88"/>
      <c r="T10" s="86"/>
      <c r="U10" s="86"/>
      <c r="V10" s="86"/>
      <c r="W10" s="86"/>
      <c r="X10" s="86"/>
      <c r="Y10" s="86"/>
      <c r="Z10" s="86"/>
    </row>
    <row r="11" spans="1:26">
      <c r="A11" s="71">
        <v>5</v>
      </c>
      <c r="B11" s="73">
        <v>8</v>
      </c>
      <c r="C11" s="73">
        <v>57384</v>
      </c>
      <c r="D11" s="72">
        <v>1.3328E-4</v>
      </c>
      <c r="E11" s="73">
        <v>99740.504440000004</v>
      </c>
      <c r="F11" s="73">
        <v>13.29338094</v>
      </c>
      <c r="G11" s="73">
        <v>99733.857749999996</v>
      </c>
      <c r="H11" s="73">
        <v>7702537.5480000004</v>
      </c>
      <c r="I11" s="75">
        <v>77.225772930000005</v>
      </c>
      <c r="J11" s="88">
        <f t="shared" si="0"/>
        <v>1.3941168269901018E-4</v>
      </c>
      <c r="K11" s="88">
        <f t="shared" si="1"/>
        <v>0.99986058831730096</v>
      </c>
      <c r="L11" s="88">
        <f t="shared" si="2"/>
        <v>0.99744824058606507</v>
      </c>
      <c r="M11" s="88">
        <f>SUM(L11:$L$112)/L11</f>
        <v>77.431686669279955</v>
      </c>
      <c r="N11" s="88"/>
      <c r="O11" s="88"/>
      <c r="P11" s="88"/>
      <c r="T11" s="86"/>
      <c r="U11" s="86"/>
      <c r="V11" s="86"/>
      <c r="W11" s="86"/>
      <c r="X11" s="86"/>
      <c r="Y11" s="86"/>
      <c r="Z11" s="86"/>
    </row>
    <row r="12" spans="1:26">
      <c r="A12" s="71">
        <v>6</v>
      </c>
      <c r="B12" s="73">
        <v>11</v>
      </c>
      <c r="C12" s="73">
        <v>56705</v>
      </c>
      <c r="D12" s="72">
        <v>1.19014E-4</v>
      </c>
      <c r="E12" s="73">
        <v>99727.211060000001</v>
      </c>
      <c r="F12" s="73">
        <v>11.868889859999999</v>
      </c>
      <c r="G12" s="73">
        <v>99721.276620000004</v>
      </c>
      <c r="H12" s="73">
        <v>7602803.6900000004</v>
      </c>
      <c r="I12" s="75">
        <v>76.236000279999999</v>
      </c>
      <c r="J12" s="88">
        <f t="shared" si="0"/>
        <v>1.9398642095053346E-4</v>
      </c>
      <c r="K12" s="88">
        <f t="shared" si="1"/>
        <v>0.99980601357904941</v>
      </c>
      <c r="L12" s="88">
        <f t="shared" si="2"/>
        <v>0.99730918464843976</v>
      </c>
      <c r="M12" s="88">
        <f>SUM(L12:$L$112)/L12</f>
        <v>76.442343625034169</v>
      </c>
      <c r="N12" s="88"/>
      <c r="O12" s="88"/>
      <c r="P12" s="88"/>
      <c r="T12" s="86"/>
      <c r="U12" s="86"/>
      <c r="V12" s="86"/>
      <c r="W12" s="86"/>
      <c r="X12" s="86"/>
      <c r="Y12" s="86"/>
      <c r="Z12" s="86"/>
    </row>
    <row r="13" spans="1:26">
      <c r="A13" s="71">
        <v>7</v>
      </c>
      <c r="B13" s="73">
        <v>4</v>
      </c>
      <c r="C13" s="73">
        <v>56136</v>
      </c>
      <c r="D13" s="72">
        <v>9.7079799999999998E-5</v>
      </c>
      <c r="E13" s="73">
        <v>99715.342170000004</v>
      </c>
      <c r="F13" s="73">
        <v>9.6803476180000008</v>
      </c>
      <c r="G13" s="73">
        <v>99710.501999999993</v>
      </c>
      <c r="H13" s="73">
        <v>7503082.4139999999</v>
      </c>
      <c r="I13" s="75">
        <v>75.245014960000006</v>
      </c>
      <c r="J13" s="88">
        <f t="shared" si="0"/>
        <v>7.1255522302978477E-5</v>
      </c>
      <c r="K13" s="88">
        <f t="shared" si="1"/>
        <v>0.99992874447769697</v>
      </c>
      <c r="L13" s="88">
        <f t="shared" si="2"/>
        <v>0.99711572020912864</v>
      </c>
      <c r="M13" s="88">
        <f>SUM(L13:$L$112)/L13</f>
        <v>75.456981254763534</v>
      </c>
      <c r="N13" s="88"/>
      <c r="O13" s="88"/>
      <c r="P13" s="88"/>
      <c r="T13" s="86"/>
      <c r="U13" s="86"/>
      <c r="V13" s="86"/>
      <c r="W13" s="86"/>
      <c r="X13" s="86"/>
      <c r="Y13" s="86"/>
      <c r="Z13" s="86"/>
    </row>
    <row r="14" spans="1:26">
      <c r="A14" s="71">
        <v>8</v>
      </c>
      <c r="B14" s="73">
        <v>6</v>
      </c>
      <c r="C14" s="73">
        <v>55424</v>
      </c>
      <c r="D14" s="72">
        <v>7.8942499999999998E-5</v>
      </c>
      <c r="E14" s="73">
        <v>99705.661819999994</v>
      </c>
      <c r="F14" s="73">
        <v>7.8710131360000002</v>
      </c>
      <c r="G14" s="73">
        <v>99701.726320000002</v>
      </c>
      <c r="H14" s="73">
        <v>7403371.9119999995</v>
      </c>
      <c r="I14" s="75">
        <v>74.252271899999997</v>
      </c>
      <c r="J14" s="88">
        <f t="shared" si="0"/>
        <v>1.0825635103926098E-4</v>
      </c>
      <c r="K14" s="88">
        <f t="shared" si="1"/>
        <v>0.99989174364896072</v>
      </c>
      <c r="L14" s="88">
        <f t="shared" si="2"/>
        <v>0.99704467020768861</v>
      </c>
      <c r="M14" s="88">
        <f>SUM(L14:$L$112)/L14</f>
        <v>74.462287103923003</v>
      </c>
      <c r="N14" s="88"/>
      <c r="O14" s="88"/>
      <c r="P14" s="88"/>
      <c r="T14" s="86"/>
      <c r="U14" s="86"/>
      <c r="V14" s="86"/>
      <c r="W14" s="86"/>
      <c r="X14" s="86"/>
      <c r="Y14" s="86"/>
      <c r="Z14" s="86"/>
    </row>
    <row r="15" spans="1:26">
      <c r="A15" s="71">
        <v>9</v>
      </c>
      <c r="B15" s="73">
        <v>1</v>
      </c>
      <c r="C15" s="73">
        <v>55313</v>
      </c>
      <c r="D15" s="72">
        <v>6.9859999999999999E-5</v>
      </c>
      <c r="E15" s="73">
        <v>99697.790810000006</v>
      </c>
      <c r="F15" s="73">
        <v>6.9648888419999997</v>
      </c>
      <c r="G15" s="73">
        <v>99694.308369999999</v>
      </c>
      <c r="H15" s="73">
        <v>7303670.1859999998</v>
      </c>
      <c r="I15" s="75">
        <v>73.258094549999996</v>
      </c>
      <c r="J15" s="88">
        <f t="shared" si="0"/>
        <v>1.8078932619818126E-5</v>
      </c>
      <c r="K15" s="88">
        <f t="shared" si="1"/>
        <v>0.99998192106738015</v>
      </c>
      <c r="L15" s="88">
        <f t="shared" si="2"/>
        <v>0.9969367337898688</v>
      </c>
      <c r="M15" s="88">
        <f>SUM(L15:$L$112)/L15</f>
        <v>73.470240724093784</v>
      </c>
      <c r="N15" s="88"/>
      <c r="O15" s="88"/>
      <c r="P15" s="88"/>
      <c r="T15" s="86"/>
      <c r="U15" s="86"/>
      <c r="V15" s="86"/>
      <c r="W15" s="30"/>
      <c r="X15" s="86"/>
      <c r="Y15" s="86"/>
      <c r="Z15" s="86"/>
    </row>
    <row r="16" spans="1:26">
      <c r="A16" s="71">
        <v>10</v>
      </c>
      <c r="B16" s="76">
        <v>3</v>
      </c>
      <c r="C16" s="73">
        <v>55851</v>
      </c>
      <c r="D16" s="72">
        <v>6.9267600000000001E-5</v>
      </c>
      <c r="E16" s="73">
        <v>99690.825920000003</v>
      </c>
      <c r="F16" s="73">
        <v>6.9053398860000001</v>
      </c>
      <c r="G16" s="73">
        <v>99687.373250000004</v>
      </c>
      <c r="H16" s="73">
        <v>7203975.8770000003</v>
      </c>
      <c r="I16" s="75">
        <v>72.26317779</v>
      </c>
      <c r="J16" s="88">
        <f t="shared" si="0"/>
        <v>5.3714347102110971E-5</v>
      </c>
      <c r="K16" s="88">
        <f t="shared" si="1"/>
        <v>0.99994628565289789</v>
      </c>
      <c r="L16" s="88">
        <f t="shared" si="2"/>
        <v>0.99691871023783241</v>
      </c>
      <c r="M16" s="88">
        <f>SUM(L16:$L$112)/L16</f>
        <v>72.471550932379927</v>
      </c>
      <c r="N16" s="88"/>
      <c r="O16" s="88"/>
      <c r="P16" s="88"/>
      <c r="T16" s="86"/>
      <c r="U16" s="30"/>
      <c r="V16" s="30"/>
      <c r="W16" s="30"/>
      <c r="X16" s="30"/>
      <c r="Y16" s="86"/>
      <c r="Z16" s="86"/>
    </row>
    <row r="17" spans="1:26" ht="13.5" thickBot="1">
      <c r="A17" s="71">
        <v>11</v>
      </c>
      <c r="B17" s="73">
        <v>4</v>
      </c>
      <c r="C17" s="73">
        <v>57521</v>
      </c>
      <c r="D17" s="72">
        <v>7.5495199999999995E-5</v>
      </c>
      <c r="E17" s="73">
        <v>99683.920580000005</v>
      </c>
      <c r="F17" s="73">
        <v>7.5256573380000003</v>
      </c>
      <c r="G17" s="73">
        <v>99680.157749999998</v>
      </c>
      <c r="H17" s="73">
        <v>7104288.5039999997</v>
      </c>
      <c r="I17" s="75">
        <v>71.26814899</v>
      </c>
      <c r="J17" s="88">
        <f t="shared" si="0"/>
        <v>6.9539820239564678E-5</v>
      </c>
      <c r="K17" s="88">
        <f t="shared" si="1"/>
        <v>0.99993046017976039</v>
      </c>
      <c r="L17" s="88">
        <f t="shared" si="2"/>
        <v>0.9968651614001981</v>
      </c>
      <c r="M17" s="88">
        <f>SUM(L17:$L$112)/L17</f>
        <v>71.475390186297687</v>
      </c>
      <c r="N17" s="88"/>
      <c r="O17" s="88"/>
      <c r="P17" s="88"/>
      <c r="T17" s="30"/>
      <c r="U17" s="30"/>
      <c r="V17" s="30"/>
      <c r="W17" s="30"/>
      <c r="X17" s="30"/>
      <c r="Y17" s="86"/>
      <c r="Z17" s="86"/>
    </row>
    <row r="18" spans="1:26" ht="13.5" thickBot="1">
      <c r="A18" s="71">
        <v>12</v>
      </c>
      <c r="B18" s="73">
        <v>3</v>
      </c>
      <c r="C18" s="73">
        <v>59846</v>
      </c>
      <c r="D18" s="72">
        <v>8.8522000000000004E-5</v>
      </c>
      <c r="E18" s="73">
        <v>99676.394920000006</v>
      </c>
      <c r="F18" s="73">
        <v>8.8235583700000007</v>
      </c>
      <c r="G18" s="73">
        <v>99671.983139999997</v>
      </c>
      <c r="H18" s="73">
        <v>7004608.3459999999</v>
      </c>
      <c r="I18" s="75">
        <v>70.273492050000002</v>
      </c>
      <c r="J18" s="88">
        <f t="shared" si="0"/>
        <v>5.012866356982923E-5</v>
      </c>
      <c r="K18" s="88">
        <f t="shared" si="1"/>
        <v>0.99994987133643021</v>
      </c>
      <c r="L18" s="88">
        <f t="shared" si="2"/>
        <v>0.99679583957607121</v>
      </c>
      <c r="M18" s="88">
        <f>SUM(L18:$L$112)/L18</f>
        <v>70.480291373090182</v>
      </c>
      <c r="N18" s="88"/>
      <c r="O18" s="88"/>
      <c r="P18" s="88"/>
      <c r="Q18" t="s">
        <v>246</v>
      </c>
      <c r="R18" s="126" t="s">
        <v>244</v>
      </c>
      <c r="S18" s="126" t="s">
        <v>245</v>
      </c>
      <c r="T18" s="30"/>
      <c r="U18" s="30"/>
      <c r="V18" s="30"/>
      <c r="W18" s="30"/>
      <c r="X18" s="30"/>
      <c r="Y18" s="86"/>
      <c r="Z18" s="86"/>
    </row>
    <row r="19" spans="1:26">
      <c r="A19" s="71">
        <v>13</v>
      </c>
      <c r="B19" s="73">
        <v>7</v>
      </c>
      <c r="C19" s="73">
        <v>60594</v>
      </c>
      <c r="D19" s="72">
        <v>1.08298E-4</v>
      </c>
      <c r="E19" s="73">
        <v>99667.571370000005</v>
      </c>
      <c r="F19" s="73">
        <v>10.793805949999999</v>
      </c>
      <c r="G19" s="73">
        <v>99662.174459999995</v>
      </c>
      <c r="H19" s="73">
        <v>6904936.3629999999</v>
      </c>
      <c r="I19" s="75">
        <v>69.279669089999999</v>
      </c>
      <c r="J19" s="88">
        <f t="shared" si="0"/>
        <v>1.1552298907482589E-4</v>
      </c>
      <c r="K19" s="88">
        <f t="shared" si="1"/>
        <v>0.9998844770109252</v>
      </c>
      <c r="L19" s="88">
        <f t="shared" si="2"/>
        <v>0.99674587153278138</v>
      </c>
      <c r="M19" s="88">
        <f>SUM(L19:$L$112)/L19</f>
        <v>69.483774501845744</v>
      </c>
      <c r="N19" s="88"/>
      <c r="O19" s="88"/>
      <c r="P19" s="88"/>
      <c r="Q19" s="129" t="s">
        <v>247</v>
      </c>
      <c r="R19" t="s">
        <v>79</v>
      </c>
      <c r="S19" t="s">
        <v>248</v>
      </c>
      <c r="T19" s="86"/>
      <c r="U19" s="86"/>
      <c r="V19" s="86"/>
      <c r="W19" s="86"/>
      <c r="X19" s="86"/>
      <c r="Y19" s="86"/>
      <c r="Z19" s="86"/>
    </row>
    <row r="20" spans="1:26">
      <c r="A20" s="71">
        <v>14</v>
      </c>
      <c r="B20" s="73">
        <v>6</v>
      </c>
      <c r="C20" s="73">
        <v>59817</v>
      </c>
      <c r="D20" s="72">
        <v>1.33406E-4</v>
      </c>
      <c r="E20" s="73">
        <v>99656.777560000002</v>
      </c>
      <c r="F20" s="73">
        <v>13.294769629999999</v>
      </c>
      <c r="G20" s="73">
        <v>99650.130170000004</v>
      </c>
      <c r="H20" s="73">
        <v>6805274.1890000002</v>
      </c>
      <c r="I20" s="75">
        <v>68.287118599999999</v>
      </c>
      <c r="J20" s="88">
        <f t="shared" si="0"/>
        <v>1.0030593309594263E-4</v>
      </c>
      <c r="K20" s="88">
        <f t="shared" si="1"/>
        <v>0.99989969406690404</v>
      </c>
      <c r="L20" s="88">
        <f t="shared" si="2"/>
        <v>0.99663072447035395</v>
      </c>
      <c r="M20" s="88">
        <f>SUM(L20:$L$112)/L20</f>
        <v>68.491686866239306</v>
      </c>
      <c r="N20" s="88"/>
      <c r="O20" s="88"/>
      <c r="P20" s="88"/>
      <c r="Q20" s="130">
        <v>14</v>
      </c>
      <c r="R20" s="127">
        <v>21</v>
      </c>
      <c r="S20" s="128">
        <v>12</v>
      </c>
      <c r="T20" s="86">
        <f>R20-S20</f>
        <v>9</v>
      </c>
      <c r="U20" s="86">
        <f>T20/C20</f>
        <v>1.5045889964391393E-4</v>
      </c>
      <c r="V20" s="86">
        <f t="shared" ref="V20:V56" si="3">L20*U20</f>
        <v>1.4995196215512622E-4</v>
      </c>
      <c r="W20" s="86"/>
      <c r="X20" s="86">
        <f>V20*A20</f>
        <v>2.0993274701717672E-3</v>
      </c>
      <c r="Y20" s="86"/>
      <c r="Z20" s="86"/>
    </row>
    <row r="21" spans="1:26">
      <c r="A21" s="71">
        <v>15</v>
      </c>
      <c r="B21" s="73">
        <v>15</v>
      </c>
      <c r="C21" s="73">
        <v>56330</v>
      </c>
      <c r="D21" s="72">
        <v>1.60357E-4</v>
      </c>
      <c r="E21" s="73">
        <v>99643.482789999995</v>
      </c>
      <c r="F21" s="73">
        <v>15.9785206</v>
      </c>
      <c r="G21" s="73">
        <v>99635.493530000007</v>
      </c>
      <c r="H21" s="73">
        <v>6705624.0580000002</v>
      </c>
      <c r="I21" s="75">
        <v>67.296162989999999</v>
      </c>
      <c r="J21" s="88">
        <f t="shared" si="0"/>
        <v>2.662879460323096E-4</v>
      </c>
      <c r="K21" s="88">
        <f t="shared" si="1"/>
        <v>0.99973371205396766</v>
      </c>
      <c r="L21" s="88">
        <f t="shared" si="2"/>
        <v>0.99653075649558387</v>
      </c>
      <c r="M21" s="88">
        <f>SUM(L21:$L$112)/L21</f>
        <v>67.498457361987533</v>
      </c>
      <c r="N21" s="88"/>
      <c r="O21" s="88"/>
      <c r="P21" s="88"/>
      <c r="Q21" s="131">
        <v>15</v>
      </c>
      <c r="R21" s="127">
        <v>39</v>
      </c>
      <c r="S21" s="128">
        <v>22</v>
      </c>
      <c r="T21" s="86">
        <f t="shared" ref="T21:T24" si="4">R21-S21</f>
        <v>17</v>
      </c>
      <c r="U21" s="86">
        <f>T21/C21</f>
        <v>3.017930055032842E-4</v>
      </c>
      <c r="V21" s="86">
        <f t="shared" si="3"/>
        <v>3.0074601207926371E-4</v>
      </c>
      <c r="W21" s="86"/>
      <c r="X21" s="86">
        <f>V21*A21</f>
        <v>4.5111901811889553E-3</v>
      </c>
      <c r="Y21" s="86"/>
      <c r="Z21" s="86"/>
    </row>
    <row r="22" spans="1:26">
      <c r="A22" s="71">
        <v>16</v>
      </c>
      <c r="B22" s="73">
        <v>12</v>
      </c>
      <c r="C22" s="73">
        <v>53156</v>
      </c>
      <c r="D22" s="72">
        <v>1.8669800000000001E-4</v>
      </c>
      <c r="E22" s="73">
        <v>99627.504270000005</v>
      </c>
      <c r="F22" s="73">
        <v>18.60024773</v>
      </c>
      <c r="G22" s="73">
        <v>99618.204150000005</v>
      </c>
      <c r="H22" s="73">
        <v>6605988.5650000004</v>
      </c>
      <c r="I22" s="75">
        <v>66.306875930000004</v>
      </c>
      <c r="J22" s="88">
        <f t="shared" si="0"/>
        <v>2.2575062081420724E-4</v>
      </c>
      <c r="K22" s="88">
        <f t="shared" si="1"/>
        <v>0.9997742493791858</v>
      </c>
      <c r="L22" s="88">
        <f t="shared" si="2"/>
        <v>0.99626539236727862</v>
      </c>
      <c r="M22" s="88">
        <f>SUM(L22:$L$112)/L22</f>
        <v>66.51616981622584</v>
      </c>
      <c r="N22" s="88"/>
      <c r="O22" s="88"/>
      <c r="P22" s="88"/>
      <c r="Q22" s="131">
        <f>Q21+1</f>
        <v>16</v>
      </c>
      <c r="R22" s="127">
        <v>141</v>
      </c>
      <c r="S22" s="128">
        <v>75</v>
      </c>
      <c r="T22" s="86">
        <f t="shared" si="4"/>
        <v>66</v>
      </c>
      <c r="U22" s="86">
        <f>T22/C22</f>
        <v>1.2416284144781398E-3</v>
      </c>
      <c r="V22" s="86">
        <f t="shared" si="3"/>
        <v>1.2369914195244261E-3</v>
      </c>
      <c r="W22" s="86"/>
      <c r="X22" s="86">
        <f>V22*A22</f>
        <v>1.9791862712390817E-2</v>
      </c>
      <c r="Y22" s="86"/>
      <c r="Z22" s="86"/>
    </row>
    <row r="23" spans="1:26">
      <c r="A23" s="71">
        <v>17</v>
      </c>
      <c r="B23" s="73">
        <v>7</v>
      </c>
      <c r="C23" s="73">
        <v>51493</v>
      </c>
      <c r="D23" s="72">
        <v>2.10736E-4</v>
      </c>
      <c r="E23" s="73">
        <v>99608.904020000002</v>
      </c>
      <c r="F23" s="73">
        <v>20.991159920000001</v>
      </c>
      <c r="G23" s="73">
        <v>99598.408439999999</v>
      </c>
      <c r="H23" s="73">
        <v>6506370.3609999996</v>
      </c>
      <c r="I23" s="75">
        <v>65.319164229999998</v>
      </c>
      <c r="J23" s="88">
        <f t="shared" si="0"/>
        <v>1.3594080748839649E-4</v>
      </c>
      <c r="K23" s="88">
        <f t="shared" si="1"/>
        <v>0.99986405919251164</v>
      </c>
      <c r="L23" s="88">
        <f t="shared" si="2"/>
        <v>0.99604048483645602</v>
      </c>
      <c r="M23" s="88">
        <f>SUM(L23:$L$112)/L23</f>
        <v>65.530963471912173</v>
      </c>
      <c r="N23" s="88"/>
      <c r="O23" s="88"/>
      <c r="P23" s="88"/>
      <c r="Q23" s="131">
        <v>17</v>
      </c>
      <c r="R23" s="127">
        <v>327</v>
      </c>
      <c r="S23" s="128">
        <v>176</v>
      </c>
      <c r="T23" s="86">
        <f t="shared" si="4"/>
        <v>151</v>
      </c>
      <c r="U23" s="86">
        <f>T23/C23</f>
        <v>2.9324374186782669E-3</v>
      </c>
      <c r="V23" s="86">
        <f t="shared" si="3"/>
        <v>2.9208263882528666E-3</v>
      </c>
      <c r="W23" s="86"/>
      <c r="X23" s="86">
        <f>V23*A23</f>
        <v>4.9654048600298734E-2</v>
      </c>
      <c r="Y23" s="86"/>
      <c r="Z23" s="86"/>
    </row>
    <row r="24" spans="1:26">
      <c r="A24" s="71">
        <v>18</v>
      </c>
      <c r="B24" s="73">
        <v>10</v>
      </c>
      <c r="C24" s="73">
        <v>50420</v>
      </c>
      <c r="D24" s="72">
        <v>2.30876E-4</v>
      </c>
      <c r="E24" s="73">
        <v>99587.912859999997</v>
      </c>
      <c r="F24" s="73">
        <v>22.992465750000001</v>
      </c>
      <c r="G24" s="73">
        <v>99576.416630000007</v>
      </c>
      <c r="H24" s="73">
        <v>6406771.9519999996</v>
      </c>
      <c r="I24" s="75">
        <v>64.332826830000002</v>
      </c>
      <c r="J24" s="88">
        <f t="shared" si="0"/>
        <v>1.9833399444664816E-4</v>
      </c>
      <c r="K24" s="88">
        <f t="shared" si="1"/>
        <v>0.99980166600555331</v>
      </c>
      <c r="L24" s="88">
        <f t="shared" si="2"/>
        <v>0.99590508228865626</v>
      </c>
      <c r="M24" s="88">
        <f>SUM(L24:$L$112)/L24</f>
        <v>64.539737055882654</v>
      </c>
      <c r="N24" s="88"/>
      <c r="O24" s="88"/>
      <c r="P24" s="88"/>
      <c r="Q24" s="131">
        <v>18</v>
      </c>
      <c r="R24" s="127">
        <v>498</v>
      </c>
      <c r="S24" s="128">
        <v>268</v>
      </c>
      <c r="T24" s="86">
        <f t="shared" si="4"/>
        <v>230</v>
      </c>
      <c r="U24" s="86">
        <f t="shared" ref="U24:U54" si="5">T24/C24</f>
        <v>4.5616818722729073E-3</v>
      </c>
      <c r="V24" s="86">
        <f t="shared" si="3"/>
        <v>4.5430021603806211E-3</v>
      </c>
      <c r="W24" s="86"/>
      <c r="X24" s="86">
        <f t="shared" ref="X24:X54" si="6">V24*A24</f>
        <v>8.1774038886851183E-2</v>
      </c>
    </row>
    <row r="25" spans="1:26">
      <c r="A25" s="71">
        <v>19</v>
      </c>
      <c r="B25" s="73">
        <v>12</v>
      </c>
      <c r="C25" s="73">
        <v>50184</v>
      </c>
      <c r="D25" s="72">
        <v>2.4594900000000003E-4</v>
      </c>
      <c r="E25" s="73">
        <v>99564.920400000003</v>
      </c>
      <c r="F25" s="73">
        <v>24.48786423</v>
      </c>
      <c r="G25" s="73">
        <v>99552.676460000002</v>
      </c>
      <c r="H25" s="73">
        <v>6307195.5360000003</v>
      </c>
      <c r="I25" s="75">
        <v>63.347567699999999</v>
      </c>
      <c r="J25" s="88">
        <f t="shared" si="0"/>
        <v>2.3912003825920613E-4</v>
      </c>
      <c r="K25" s="88">
        <f t="shared" si="1"/>
        <v>0.99976087996174079</v>
      </c>
      <c r="L25" s="88">
        <f t="shared" si="2"/>
        <v>0.99570756045559616</v>
      </c>
      <c r="M25" s="88">
        <f>SUM(L25:$L$112)/L25</f>
        <v>63.552341645657677</v>
      </c>
      <c r="N25" s="88"/>
      <c r="O25" s="88"/>
      <c r="P25" s="88"/>
      <c r="Q25" s="131">
        <v>19</v>
      </c>
      <c r="R25" s="127">
        <v>852</v>
      </c>
      <c r="S25" s="128">
        <v>439</v>
      </c>
      <c r="T25" s="86">
        <f t="shared" ref="T25:T50" si="7">R25-S25</f>
        <v>413</v>
      </c>
      <c r="U25" s="86">
        <f t="shared" si="5"/>
        <v>8.2297146500876772E-3</v>
      </c>
      <c r="V25" s="86">
        <f t="shared" si="3"/>
        <v>8.1943890974844821E-3</v>
      </c>
      <c r="W25" s="86"/>
      <c r="X25" s="86">
        <f t="shared" si="6"/>
        <v>0.15569339285220515</v>
      </c>
    </row>
    <row r="26" spans="1:26">
      <c r="A26" s="71">
        <v>20</v>
      </c>
      <c r="B26" s="73">
        <v>18</v>
      </c>
      <c r="C26" s="73">
        <v>49501</v>
      </c>
      <c r="D26" s="72">
        <v>2.5526100000000001E-4</v>
      </c>
      <c r="E26" s="73">
        <v>99540.432530000005</v>
      </c>
      <c r="F26" s="73">
        <v>25.408808230000002</v>
      </c>
      <c r="G26" s="73">
        <v>99527.728130000003</v>
      </c>
      <c r="H26" s="73">
        <v>6207642.8590000002</v>
      </c>
      <c r="I26" s="75">
        <v>62.36302878</v>
      </c>
      <c r="J26" s="88">
        <f t="shared" si="0"/>
        <v>3.6362901759560414E-4</v>
      </c>
      <c r="K26" s="88">
        <f t="shared" si="1"/>
        <v>0.99963637098240443</v>
      </c>
      <c r="L26" s="88">
        <f t="shared" si="2"/>
        <v>0.99546946682564508</v>
      </c>
      <c r="M26" s="88">
        <f>SUM(L26:$L$112)/L26</f>
        <v>62.56730274148299</v>
      </c>
      <c r="N26" s="88"/>
      <c r="O26" s="88"/>
      <c r="P26" s="88"/>
      <c r="Q26" s="131">
        <v>20</v>
      </c>
      <c r="R26" s="127">
        <v>1123</v>
      </c>
      <c r="S26" s="128">
        <v>611</v>
      </c>
      <c r="T26" s="86">
        <f t="shared" si="7"/>
        <v>512</v>
      </c>
      <c r="U26" s="86">
        <f t="shared" si="5"/>
        <v>1.0343225389386073E-2</v>
      </c>
      <c r="V26" s="86">
        <f t="shared" si="3"/>
        <v>1.0296365063629629E-2</v>
      </c>
      <c r="W26" s="86"/>
      <c r="X26" s="86">
        <f t="shared" si="6"/>
        <v>0.20592730127259259</v>
      </c>
    </row>
    <row r="27" spans="1:26">
      <c r="A27" s="71">
        <v>21</v>
      </c>
      <c r="B27" s="73">
        <v>12</v>
      </c>
      <c r="C27" s="73">
        <v>48831</v>
      </c>
      <c r="D27" s="72">
        <v>2.5903200000000002E-4</v>
      </c>
      <c r="E27" s="73">
        <v>99515.023719999997</v>
      </c>
      <c r="F27" s="73">
        <v>25.777541960000001</v>
      </c>
      <c r="G27" s="73">
        <v>99502.134950000007</v>
      </c>
      <c r="H27" s="73">
        <v>6108115.1310000001</v>
      </c>
      <c r="I27" s="75">
        <v>61.378824049999999</v>
      </c>
      <c r="J27" s="88">
        <f t="shared" si="0"/>
        <v>2.4574553050316398E-4</v>
      </c>
      <c r="K27" s="88">
        <f t="shared" si="1"/>
        <v>0.99975425446949684</v>
      </c>
      <c r="L27" s="88">
        <f t="shared" si="2"/>
        <v>0.99510748524137693</v>
      </c>
      <c r="M27" s="88">
        <f>SUM(L27:$L$112)/L27</f>
        <v>61.589698543058212</v>
      </c>
      <c r="N27" s="88"/>
      <c r="O27" s="88"/>
      <c r="P27" s="88"/>
      <c r="Q27" s="131">
        <v>21</v>
      </c>
      <c r="R27" s="127">
        <v>1526</v>
      </c>
      <c r="S27" s="128">
        <v>766</v>
      </c>
      <c r="T27" s="86">
        <f t="shared" si="7"/>
        <v>760</v>
      </c>
      <c r="U27" s="86">
        <f t="shared" si="5"/>
        <v>1.5563883598533718E-2</v>
      </c>
      <c r="V27" s="86">
        <f t="shared" si="3"/>
        <v>1.54877370683264E-2</v>
      </c>
      <c r="W27" s="86"/>
      <c r="X27" s="86">
        <f t="shared" si="6"/>
        <v>0.32524247843485438</v>
      </c>
    </row>
    <row r="28" spans="1:26">
      <c r="A28" s="71">
        <v>22</v>
      </c>
      <c r="B28" s="73">
        <v>14</v>
      </c>
      <c r="C28" s="73">
        <v>48348</v>
      </c>
      <c r="D28" s="72">
        <v>2.5886300000000002E-4</v>
      </c>
      <c r="E28" s="73">
        <v>99489.246180000002</v>
      </c>
      <c r="F28" s="73">
        <v>25.754117149999999</v>
      </c>
      <c r="G28" s="73">
        <v>99476.369120000003</v>
      </c>
      <c r="H28" s="73">
        <v>6008612.9960000003</v>
      </c>
      <c r="I28" s="75">
        <v>60.394597670000003</v>
      </c>
      <c r="J28" s="88">
        <f t="shared" si="0"/>
        <v>2.8956730371473485E-4</v>
      </c>
      <c r="K28" s="88">
        <f t="shared" si="1"/>
        <v>0.99971043269628523</v>
      </c>
      <c r="L28" s="88">
        <f t="shared" si="2"/>
        <v>0.99486294202450865</v>
      </c>
      <c r="M28" s="88">
        <f>SUM(L28:$L$112)/L28</f>
        <v>60.604591850633476</v>
      </c>
      <c r="N28" s="88"/>
      <c r="O28" s="88"/>
      <c r="P28" s="88"/>
      <c r="Q28" s="131">
        <v>22</v>
      </c>
      <c r="R28" s="127">
        <v>2036</v>
      </c>
      <c r="S28" s="128">
        <v>1074</v>
      </c>
      <c r="T28" s="86">
        <f t="shared" si="7"/>
        <v>962</v>
      </c>
      <c r="U28" s="86">
        <f t="shared" si="5"/>
        <v>1.9897410440969637E-2</v>
      </c>
      <c r="V28" s="86">
        <f t="shared" si="3"/>
        <v>1.9795196289972228E-2</v>
      </c>
      <c r="W28" s="86"/>
      <c r="X28" s="86">
        <f t="shared" si="6"/>
        <v>0.43549431837938901</v>
      </c>
    </row>
    <row r="29" spans="1:26">
      <c r="A29" s="71">
        <v>23</v>
      </c>
      <c r="B29" s="73">
        <v>14</v>
      </c>
      <c r="C29" s="73">
        <v>48381</v>
      </c>
      <c r="D29" s="72">
        <v>2.5672599999999998E-4</v>
      </c>
      <c r="E29" s="73">
        <v>99463.492060000004</v>
      </c>
      <c r="F29" s="73">
        <v>25.534835040000001</v>
      </c>
      <c r="G29" s="73">
        <v>99450.724650000004</v>
      </c>
      <c r="H29" s="73">
        <v>5909136.6270000003</v>
      </c>
      <c r="I29" s="75">
        <v>59.410106200000001</v>
      </c>
      <c r="J29" s="88">
        <f t="shared" si="0"/>
        <v>2.8936979392736817E-4</v>
      </c>
      <c r="K29" s="88">
        <f t="shared" si="1"/>
        <v>0.99971063020607265</v>
      </c>
      <c r="L29" s="88">
        <f t="shared" si="2"/>
        <v>0.99457486224482083</v>
      </c>
      <c r="M29" s="88">
        <f>SUM(L29:$L$112)/L29</f>
        <v>59.621856390831034</v>
      </c>
      <c r="N29" s="88"/>
      <c r="O29" s="88"/>
      <c r="P29" s="88"/>
      <c r="Q29" s="131">
        <v>23</v>
      </c>
      <c r="R29" s="127">
        <v>2622</v>
      </c>
      <c r="S29" s="128">
        <v>1353</v>
      </c>
      <c r="T29" s="86">
        <f t="shared" si="7"/>
        <v>1269</v>
      </c>
      <c r="U29" s="86">
        <f t="shared" si="5"/>
        <v>2.6229304892416445E-2</v>
      </c>
      <c r="V29" s="86">
        <f t="shared" si="3"/>
        <v>2.6087007300152492E-2</v>
      </c>
      <c r="W29" s="86"/>
      <c r="X29" s="86">
        <f t="shared" si="6"/>
        <v>0.60000116790350733</v>
      </c>
    </row>
    <row r="30" spans="1:26">
      <c r="A30" s="71">
        <v>24</v>
      </c>
      <c r="B30" s="73">
        <v>13</v>
      </c>
      <c r="C30" s="73">
        <v>49142</v>
      </c>
      <c r="D30" s="72">
        <v>2.54551E-4</v>
      </c>
      <c r="E30" s="73">
        <v>99437.95723</v>
      </c>
      <c r="F30" s="73">
        <v>25.312043939999999</v>
      </c>
      <c r="G30" s="73">
        <v>99425.301210000005</v>
      </c>
      <c r="H30" s="73">
        <v>5809685.9019999998</v>
      </c>
      <c r="I30" s="75">
        <v>58.425233830000003</v>
      </c>
      <c r="J30" s="88">
        <f t="shared" si="0"/>
        <v>2.6453949778193806E-4</v>
      </c>
      <c r="K30" s="88">
        <f t="shared" si="1"/>
        <v>0.99973546050221807</v>
      </c>
      <c r="L30" s="88">
        <f t="shared" si="2"/>
        <v>0.99428706232188768</v>
      </c>
      <c r="M30" s="88">
        <f>SUM(L30:$L$112)/L30</f>
        <v>58.638824695449308</v>
      </c>
      <c r="N30" s="88"/>
      <c r="O30" s="88"/>
      <c r="P30" s="88"/>
      <c r="Q30" s="131">
        <v>24</v>
      </c>
      <c r="R30" s="127">
        <v>3122</v>
      </c>
      <c r="S30" s="128">
        <v>1601</v>
      </c>
      <c r="T30" s="86">
        <f t="shared" si="7"/>
        <v>1521</v>
      </c>
      <c r="U30" s="86">
        <f t="shared" si="5"/>
        <v>3.0951121240486754E-2</v>
      </c>
      <c r="V30" s="86">
        <f t="shared" si="3"/>
        <v>3.0774299413772153E-2</v>
      </c>
      <c r="W30" s="86"/>
      <c r="X30" s="86">
        <f t="shared" si="6"/>
        <v>0.73858318593053163</v>
      </c>
    </row>
    <row r="31" spans="1:26">
      <c r="A31" s="71">
        <v>25</v>
      </c>
      <c r="B31" s="73">
        <v>9</v>
      </c>
      <c r="C31" s="73">
        <v>49551</v>
      </c>
      <c r="D31" s="72">
        <v>2.5413200000000001E-4</v>
      </c>
      <c r="E31" s="73">
        <v>99412.645189999996</v>
      </c>
      <c r="F31" s="73">
        <v>25.263920639999998</v>
      </c>
      <c r="G31" s="73">
        <v>99400.013229999997</v>
      </c>
      <c r="H31" s="73">
        <v>5710260.6009999998</v>
      </c>
      <c r="I31" s="75">
        <v>57.43998251</v>
      </c>
      <c r="J31" s="88">
        <f t="shared" si="0"/>
        <v>1.816310468002664E-4</v>
      </c>
      <c r="K31" s="88">
        <f t="shared" si="1"/>
        <v>0.99981836895319975</v>
      </c>
      <c r="L31" s="88">
        <f t="shared" si="2"/>
        <v>0.99402403412176998</v>
      </c>
      <c r="M31" s="88">
        <f>SUM(L31:$L$112)/L31</f>
        <v>57.654076475885319</v>
      </c>
      <c r="N31" s="88"/>
      <c r="O31" s="88"/>
      <c r="P31" s="88"/>
      <c r="Q31" s="131">
        <v>25</v>
      </c>
      <c r="R31" s="127">
        <v>3828</v>
      </c>
      <c r="S31" s="128">
        <v>1947</v>
      </c>
      <c r="T31" s="86">
        <f t="shared" si="7"/>
        <v>1881</v>
      </c>
      <c r="U31" s="86">
        <f t="shared" si="5"/>
        <v>3.7960888781255676E-2</v>
      </c>
      <c r="V31" s="86">
        <f t="shared" si="3"/>
        <v>3.7734035805191607E-2</v>
      </c>
      <c r="W31" s="86"/>
      <c r="X31" s="86">
        <f t="shared" si="6"/>
        <v>0.9433508951297902</v>
      </c>
    </row>
    <row r="32" spans="1:26">
      <c r="A32" s="71">
        <v>26</v>
      </c>
      <c r="B32" s="73">
        <v>11</v>
      </c>
      <c r="C32" s="73">
        <v>51152</v>
      </c>
      <c r="D32" s="72">
        <v>2.5722400000000002E-4</v>
      </c>
      <c r="E32" s="73">
        <v>99387.381259999995</v>
      </c>
      <c r="F32" s="73">
        <v>25.564787410000001</v>
      </c>
      <c r="G32" s="73">
        <v>99374.598870000002</v>
      </c>
      <c r="H32" s="73">
        <v>5610860.5880000005</v>
      </c>
      <c r="I32" s="75">
        <v>56.454456460000003</v>
      </c>
      <c r="J32" s="88">
        <f t="shared" si="0"/>
        <v>2.1504535502033157E-4</v>
      </c>
      <c r="K32" s="88">
        <f t="shared" si="1"/>
        <v>0.99978495464497963</v>
      </c>
      <c r="L32" s="88">
        <f t="shared" si="2"/>
        <v>0.99384348849590787</v>
      </c>
      <c r="M32" s="88">
        <f>SUM(L32:$L$112)/L32</f>
        <v>56.664368484449426</v>
      </c>
      <c r="N32" s="88"/>
      <c r="O32" s="88"/>
      <c r="P32" s="88"/>
      <c r="Q32" s="131">
        <v>26</v>
      </c>
      <c r="R32" s="127">
        <v>4768</v>
      </c>
      <c r="S32" s="128">
        <v>2477</v>
      </c>
      <c r="T32" s="86">
        <f t="shared" si="7"/>
        <v>2291</v>
      </c>
      <c r="U32" s="86">
        <f t="shared" si="5"/>
        <v>4.478808257741633E-2</v>
      </c>
      <c r="V32" s="86">
        <f t="shared" si="3"/>
        <v>4.4512344231782235E-2</v>
      </c>
      <c r="W32" s="86"/>
      <c r="X32" s="86">
        <f t="shared" si="6"/>
        <v>1.1573209500263382</v>
      </c>
    </row>
    <row r="33" spans="1:24">
      <c r="A33" s="71">
        <v>27</v>
      </c>
      <c r="B33" s="73">
        <v>19</v>
      </c>
      <c r="C33" s="73">
        <v>55175</v>
      </c>
      <c r="D33" s="72">
        <v>2.6485199999999999E-4</v>
      </c>
      <c r="E33" s="73">
        <v>99361.816479999994</v>
      </c>
      <c r="F33" s="73">
        <v>26.31619633</v>
      </c>
      <c r="G33" s="73">
        <v>99348.658379999993</v>
      </c>
      <c r="H33" s="73">
        <v>5511485.9890000001</v>
      </c>
      <c r="I33" s="75">
        <v>55.46885297</v>
      </c>
      <c r="J33" s="88">
        <f t="shared" si="0"/>
        <v>3.4435885817852289E-4</v>
      </c>
      <c r="K33" s="88">
        <f t="shared" si="1"/>
        <v>0.99965564114182148</v>
      </c>
      <c r="L33" s="88">
        <f t="shared" si="2"/>
        <v>0.99362976707008954</v>
      </c>
      <c r="M33" s="88">
        <f>SUM(L33:$L$112)/L33</f>
        <v>55.676341423056982</v>
      </c>
      <c r="N33" s="88"/>
      <c r="O33" s="88"/>
      <c r="P33" s="88"/>
      <c r="Q33" s="131">
        <v>27</v>
      </c>
      <c r="R33" s="127">
        <v>5768</v>
      </c>
      <c r="S33" s="128">
        <v>2981</v>
      </c>
      <c r="T33" s="86">
        <f t="shared" si="7"/>
        <v>2787</v>
      </c>
      <c r="U33" s="86">
        <f t="shared" si="5"/>
        <v>5.0512007249660172E-2</v>
      </c>
      <c r="V33" s="86">
        <f t="shared" si="3"/>
        <v>5.019023399772251E-2</v>
      </c>
      <c r="W33" s="86"/>
      <c r="X33" s="86">
        <f t="shared" si="6"/>
        <v>1.3551363179385079</v>
      </c>
    </row>
    <row r="34" spans="1:24">
      <c r="A34" s="71">
        <v>28</v>
      </c>
      <c r="B34" s="73">
        <v>9</v>
      </c>
      <c r="C34" s="73">
        <v>61176</v>
      </c>
      <c r="D34" s="72">
        <v>2.7742499999999998E-4</v>
      </c>
      <c r="E34" s="73">
        <v>99335.500279999993</v>
      </c>
      <c r="F34" s="73">
        <v>27.558177799999999</v>
      </c>
      <c r="G34" s="73">
        <v>99321.721189999997</v>
      </c>
      <c r="H34" s="73">
        <v>5412137.3310000002</v>
      </c>
      <c r="I34" s="75">
        <v>54.483415450000003</v>
      </c>
      <c r="J34" s="88">
        <f t="shared" si="0"/>
        <v>1.4711651628089448E-4</v>
      </c>
      <c r="K34" s="88">
        <f t="shared" si="1"/>
        <v>0.99985288348371915</v>
      </c>
      <c r="L34" s="88">
        <f t="shared" si="2"/>
        <v>0.9932876018580491</v>
      </c>
      <c r="M34" s="88">
        <f>SUM(L34:$L$112)/L34</f>
        <v>54.695176191478154</v>
      </c>
      <c r="N34" s="88"/>
      <c r="O34" s="88"/>
      <c r="P34" s="88"/>
      <c r="Q34" s="131">
        <v>28</v>
      </c>
      <c r="R34" s="127">
        <v>7161</v>
      </c>
      <c r="S34" s="128">
        <v>3641</v>
      </c>
      <c r="T34" s="86">
        <f t="shared" si="7"/>
        <v>3520</v>
      </c>
      <c r="U34" s="86">
        <f t="shared" si="5"/>
        <v>5.75389041454165E-2</v>
      </c>
      <c r="V34" s="86">
        <f t="shared" si="3"/>
        <v>5.7152680112140912E-2</v>
      </c>
      <c r="W34" s="86"/>
      <c r="X34" s="86">
        <f t="shared" si="6"/>
        <v>1.6002750431399455</v>
      </c>
    </row>
    <row r="35" spans="1:24">
      <c r="A35" s="71">
        <v>29</v>
      </c>
      <c r="B35" s="73">
        <v>22</v>
      </c>
      <c r="C35" s="73">
        <v>64456</v>
      </c>
      <c r="D35" s="72">
        <v>2.9552799999999998E-4</v>
      </c>
      <c r="E35" s="73">
        <v>99307.9421</v>
      </c>
      <c r="F35" s="73">
        <v>29.348233929999999</v>
      </c>
      <c r="G35" s="73">
        <v>99293.267989999993</v>
      </c>
      <c r="H35" s="73">
        <v>5312815.6090000002</v>
      </c>
      <c r="I35" s="75">
        <v>53.498395969999997</v>
      </c>
      <c r="J35" s="88">
        <f t="shared" si="0"/>
        <v>3.4131810847710063E-4</v>
      </c>
      <c r="K35" s="88">
        <f t="shared" si="1"/>
        <v>0.99965868189152285</v>
      </c>
      <c r="L35" s="88">
        <f t="shared" si="2"/>
        <v>0.99314147284639875</v>
      </c>
      <c r="M35" s="88">
        <f>SUM(L35:$L$112)/L35</f>
        <v>53.703076801050692</v>
      </c>
      <c r="N35" s="88"/>
      <c r="O35" s="88"/>
      <c r="P35" s="88"/>
      <c r="Q35" s="131">
        <v>29</v>
      </c>
      <c r="R35" s="127">
        <v>8028</v>
      </c>
      <c r="S35" s="128">
        <v>4133</v>
      </c>
      <c r="T35" s="86">
        <f t="shared" si="7"/>
        <v>3895</v>
      </c>
      <c r="U35" s="86">
        <f t="shared" si="5"/>
        <v>6.0428819659923048E-2</v>
      </c>
      <c r="V35" s="86">
        <f t="shared" si="3"/>
        <v>6.0014366959425393E-2</v>
      </c>
      <c r="W35" s="86"/>
      <c r="X35" s="86">
        <f t="shared" si="6"/>
        <v>1.7404166418233364</v>
      </c>
    </row>
    <row r="36" spans="1:24">
      <c r="A36" s="71">
        <v>30</v>
      </c>
      <c r="B36" s="73">
        <v>16</v>
      </c>
      <c r="C36" s="73">
        <v>66341</v>
      </c>
      <c r="D36" s="72">
        <v>3.1929499999999998E-4</v>
      </c>
      <c r="E36" s="73">
        <v>99278.593869999997</v>
      </c>
      <c r="F36" s="73">
        <v>31.699198330000002</v>
      </c>
      <c r="G36" s="73">
        <v>99262.744269999996</v>
      </c>
      <c r="H36" s="73">
        <v>5213522.341</v>
      </c>
      <c r="I36" s="75">
        <v>52.51406308</v>
      </c>
      <c r="J36" s="88">
        <f t="shared" si="0"/>
        <v>2.4117815528858474E-4</v>
      </c>
      <c r="K36" s="88">
        <f>1-J36</f>
        <v>0.99975882184471143</v>
      </c>
      <c r="L36" s="88">
        <f t="shared" si="2"/>
        <v>0.99280249567743661</v>
      </c>
      <c r="M36" s="88">
        <f>SUM(L36:$L$112)/L36</f>
        <v>52.721071457437432</v>
      </c>
      <c r="N36" s="88"/>
      <c r="O36" s="88"/>
      <c r="P36" s="88"/>
      <c r="Q36" s="131">
        <v>30</v>
      </c>
      <c r="R36" s="127">
        <v>7953</v>
      </c>
      <c r="S36" s="128">
        <v>4063</v>
      </c>
      <c r="T36" s="86">
        <f t="shared" si="7"/>
        <v>3890</v>
      </c>
      <c r="U36" s="86">
        <f t="shared" si="5"/>
        <v>5.8636439004537161E-2</v>
      </c>
      <c r="V36" s="86">
        <f t="shared" si="3"/>
        <v>5.8214402981342284E-2</v>
      </c>
      <c r="W36" s="86"/>
      <c r="X36" s="86">
        <f t="shared" si="6"/>
        <v>1.7464320894402685</v>
      </c>
    </row>
    <row r="37" spans="1:24">
      <c r="A37" s="71">
        <v>31</v>
      </c>
      <c r="B37" s="73">
        <v>24</v>
      </c>
      <c r="C37" s="73">
        <v>68524</v>
      </c>
      <c r="D37" s="72">
        <v>3.4842299999999999E-4</v>
      </c>
      <c r="E37" s="73">
        <v>99246.894669999994</v>
      </c>
      <c r="F37" s="73">
        <v>34.579874349999997</v>
      </c>
      <c r="G37" s="73">
        <v>99229.604730000006</v>
      </c>
      <c r="H37" s="73">
        <v>5114259.5970000001</v>
      </c>
      <c r="I37" s="75">
        <v>51.530676239999998</v>
      </c>
      <c r="J37" s="88">
        <f t="shared" si="0"/>
        <v>3.5024225089019904E-4</v>
      </c>
      <c r="K37" s="88">
        <f t="shared" si="1"/>
        <v>0.9996497577491098</v>
      </c>
      <c r="L37" s="88">
        <f t="shared" si="2"/>
        <v>0.99256305340296325</v>
      </c>
      <c r="M37" s="88">
        <f>SUM(L37:$L$112)/L37</f>
        <v>51.733548459221353</v>
      </c>
      <c r="N37" s="88"/>
      <c r="O37" s="88"/>
      <c r="P37" s="88"/>
      <c r="Q37" s="131">
        <v>31</v>
      </c>
      <c r="R37" s="127">
        <v>8191</v>
      </c>
      <c r="S37" s="128">
        <v>4191</v>
      </c>
      <c r="T37" s="86">
        <f t="shared" si="7"/>
        <v>4000</v>
      </c>
      <c r="U37" s="86">
        <f t="shared" si="5"/>
        <v>5.8373708481699843E-2</v>
      </c>
      <c r="V37" s="86">
        <f t="shared" si="3"/>
        <v>5.7939586329050448E-2</v>
      </c>
      <c r="W37" s="86"/>
      <c r="X37" s="86">
        <f t="shared" si="6"/>
        <v>1.7961271762005639</v>
      </c>
    </row>
    <row r="38" spans="1:24">
      <c r="A38" s="71">
        <v>32</v>
      </c>
      <c r="B38" s="73">
        <v>32</v>
      </c>
      <c r="C38" s="73">
        <v>68382</v>
      </c>
      <c r="D38" s="72">
        <v>3.8241600000000001E-4</v>
      </c>
      <c r="E38" s="73">
        <v>99212.314799999993</v>
      </c>
      <c r="F38" s="73">
        <v>37.9403486</v>
      </c>
      <c r="G38" s="73">
        <v>99193.344620000003</v>
      </c>
      <c r="H38" s="73">
        <v>5015029.9919999996</v>
      </c>
      <c r="I38" s="75">
        <v>50.548462690000001</v>
      </c>
      <c r="J38" s="88">
        <f t="shared" ref="J38:J69" si="8">B38/C38</f>
        <v>4.6795940452165776E-4</v>
      </c>
      <c r="K38" s="88">
        <f t="shared" si="1"/>
        <v>0.99953204059547829</v>
      </c>
      <c r="L38" s="88">
        <f t="shared" si="2"/>
        <v>0.99221541588498896</v>
      </c>
      <c r="M38" s="88">
        <f>SUM(L38:$L$112)/L38</f>
        <v>50.751323717075685</v>
      </c>
      <c r="N38" s="88"/>
      <c r="O38" s="88"/>
      <c r="P38" s="88"/>
      <c r="Q38" s="131">
        <v>32</v>
      </c>
      <c r="R38" s="127">
        <v>7333</v>
      </c>
      <c r="S38" s="128">
        <v>3767</v>
      </c>
      <c r="T38" s="86">
        <f t="shared" si="7"/>
        <v>3566</v>
      </c>
      <c r="U38" s="86">
        <f t="shared" si="5"/>
        <v>5.2148226141382238E-2</v>
      </c>
      <c r="V38" s="86">
        <f t="shared" si="3"/>
        <v>5.1742273888536028E-2</v>
      </c>
      <c r="W38" s="86"/>
      <c r="X38" s="86">
        <f t="shared" si="6"/>
        <v>1.6557527644331529</v>
      </c>
    </row>
    <row r="39" spans="1:24">
      <c r="A39" s="71">
        <v>33</v>
      </c>
      <c r="B39" s="73">
        <v>21</v>
      </c>
      <c r="C39" s="73">
        <v>69148</v>
      </c>
      <c r="D39" s="72">
        <v>4.2061399999999998E-4</v>
      </c>
      <c r="E39" s="73">
        <v>99174.374450000003</v>
      </c>
      <c r="F39" s="73">
        <v>41.71414386</v>
      </c>
      <c r="G39" s="73">
        <v>99153.517380000005</v>
      </c>
      <c r="H39" s="73">
        <v>4915836.648</v>
      </c>
      <c r="I39" s="75">
        <v>49.567609330000003</v>
      </c>
      <c r="J39" s="88">
        <f t="shared" si="8"/>
        <v>3.0369641927459941E-4</v>
      </c>
      <c r="K39" s="88">
        <f t="shared" si="1"/>
        <v>0.99969630358072537</v>
      </c>
      <c r="L39" s="88">
        <f t="shared" si="2"/>
        <v>0.9917510993498142</v>
      </c>
      <c r="M39" s="88">
        <f>SUM(L39:$L$112)/L39</f>
        <v>49.774616216840798</v>
      </c>
      <c r="N39" s="88"/>
      <c r="O39" s="88"/>
      <c r="P39" s="88"/>
      <c r="Q39" s="131">
        <v>33</v>
      </c>
      <c r="R39" s="127">
        <v>6779</v>
      </c>
      <c r="S39" s="128">
        <v>3475</v>
      </c>
      <c r="T39" s="86">
        <f t="shared" si="7"/>
        <v>3304</v>
      </c>
      <c r="U39" s="86">
        <f t="shared" si="5"/>
        <v>4.778156996587031E-2</v>
      </c>
      <c r="V39" s="86">
        <f t="shared" si="3"/>
        <v>4.7387424542311943E-2</v>
      </c>
      <c r="W39" s="86"/>
      <c r="X39" s="86">
        <f t="shared" si="6"/>
        <v>1.5637850098962942</v>
      </c>
    </row>
    <row r="40" spans="1:24">
      <c r="A40" s="71">
        <v>34</v>
      </c>
      <c r="B40" s="73">
        <v>36</v>
      </c>
      <c r="C40" s="73">
        <v>69832</v>
      </c>
      <c r="D40" s="72">
        <v>4.6199899999999999E-4</v>
      </c>
      <c r="E40" s="73">
        <v>99132.660300000003</v>
      </c>
      <c r="F40" s="73">
        <v>45.799143700000002</v>
      </c>
      <c r="G40" s="73">
        <v>99109.760729999995</v>
      </c>
      <c r="H40" s="73">
        <v>4816683.13</v>
      </c>
      <c r="I40" s="75">
        <v>48.588256540000003</v>
      </c>
      <c r="J40" s="88">
        <f t="shared" si="8"/>
        <v>5.1552296941230382E-4</v>
      </c>
      <c r="K40" s="88">
        <f t="shared" si="1"/>
        <v>0.99948447703058774</v>
      </c>
      <c r="L40" s="88">
        <f t="shared" si="2"/>
        <v>0.99144990809212996</v>
      </c>
      <c r="M40" s="88">
        <f>SUM(L40:$L$112)/L40</f>
        <v>48.789433393060712</v>
      </c>
      <c r="N40" s="88"/>
      <c r="O40" s="88"/>
      <c r="P40" s="88"/>
      <c r="Q40" s="131">
        <v>34</v>
      </c>
      <c r="R40" s="127">
        <v>6077</v>
      </c>
      <c r="S40" s="128">
        <v>3070</v>
      </c>
      <c r="T40" s="86">
        <f t="shared" si="7"/>
        <v>3007</v>
      </c>
      <c r="U40" s="86">
        <f t="shared" si="5"/>
        <v>4.3060488028411045E-2</v>
      </c>
      <c r="V40" s="86">
        <f t="shared" si="3"/>
        <v>4.2692316898170393E-2</v>
      </c>
      <c r="W40" s="86"/>
      <c r="X40" s="86">
        <f t="shared" si="6"/>
        <v>1.4515387745377935</v>
      </c>
    </row>
    <row r="41" spans="1:24">
      <c r="A41" s="71">
        <v>35</v>
      </c>
      <c r="B41" s="73">
        <v>42</v>
      </c>
      <c r="C41" s="73">
        <v>69669</v>
      </c>
      <c r="D41" s="72">
        <v>5.0532699999999997E-4</v>
      </c>
      <c r="E41" s="73">
        <v>99086.86116</v>
      </c>
      <c r="F41" s="73">
        <v>50.071280829999999</v>
      </c>
      <c r="G41" s="73">
        <v>99061.825519999999</v>
      </c>
      <c r="H41" s="73">
        <v>4717573.37</v>
      </c>
      <c r="I41" s="75">
        <v>47.610483510000002</v>
      </c>
      <c r="J41" s="88">
        <f t="shared" si="8"/>
        <v>6.0285062222796364E-4</v>
      </c>
      <c r="K41" s="88">
        <f t="shared" si="1"/>
        <v>0.99939714937777202</v>
      </c>
      <c r="L41" s="88">
        <f t="shared" si="2"/>
        <v>0.99093879289148679</v>
      </c>
      <c r="M41" s="88">
        <f>SUM(L41:$L$112)/L41</f>
        <v>47.814082650928654</v>
      </c>
      <c r="N41" s="88"/>
      <c r="O41" s="88"/>
      <c r="P41" s="88"/>
      <c r="Q41" s="131">
        <v>35</v>
      </c>
      <c r="R41" s="127">
        <v>5186</v>
      </c>
      <c r="S41" s="128">
        <v>2671</v>
      </c>
      <c r="T41" s="86">
        <f t="shared" si="7"/>
        <v>2515</v>
      </c>
      <c r="U41" s="86">
        <f t="shared" si="5"/>
        <v>3.6099269402460207E-2</v>
      </c>
      <c r="V41" s="86">
        <f t="shared" si="3"/>
        <v>3.5772166445938502E-2</v>
      </c>
      <c r="W41" s="86"/>
      <c r="X41" s="86">
        <f t="shared" si="6"/>
        <v>1.2520258256078476</v>
      </c>
    </row>
    <row r="42" spans="1:24">
      <c r="A42" s="71">
        <v>36</v>
      </c>
      <c r="B42" s="73">
        <v>40</v>
      </c>
      <c r="C42" s="73">
        <v>70951</v>
      </c>
      <c r="D42" s="72">
        <v>5.5031500000000001E-4</v>
      </c>
      <c r="E42" s="73">
        <v>99036.789879999997</v>
      </c>
      <c r="F42" s="73">
        <v>54.501451099999997</v>
      </c>
      <c r="G42" s="73">
        <v>99009.539149999997</v>
      </c>
      <c r="H42" s="73">
        <v>4618511.5439999998</v>
      </c>
      <c r="I42" s="75">
        <v>46.63430176</v>
      </c>
      <c r="J42" s="88">
        <f t="shared" si="8"/>
        <v>5.6376936195402458E-4</v>
      </c>
      <c r="K42" s="88">
        <f t="shared" si="1"/>
        <v>0.99943623063804599</v>
      </c>
      <c r="L42" s="88">
        <f t="shared" si="2"/>
        <v>0.99034140482360233</v>
      </c>
      <c r="M42" s="88">
        <f>SUM(L42:$L$112)/L42</f>
        <v>46.842321573635921</v>
      </c>
      <c r="N42" s="88"/>
      <c r="O42" s="88"/>
      <c r="P42" s="88"/>
      <c r="Q42" s="131">
        <v>36</v>
      </c>
      <c r="R42" s="127">
        <v>4385</v>
      </c>
      <c r="S42" s="128">
        <v>2244</v>
      </c>
      <c r="T42" s="86">
        <f t="shared" si="7"/>
        <v>2141</v>
      </c>
      <c r="U42" s="86">
        <f t="shared" si="5"/>
        <v>3.0175755098589167E-2</v>
      </c>
      <c r="V42" s="86">
        <f t="shared" si="3"/>
        <v>2.9884299695949777E-2</v>
      </c>
      <c r="W42" s="86"/>
      <c r="X42" s="86">
        <f t="shared" si="6"/>
        <v>1.0758347890541919</v>
      </c>
    </row>
    <row r="43" spans="1:24">
      <c r="A43" s="71">
        <v>37</v>
      </c>
      <c r="B43" s="73">
        <v>46</v>
      </c>
      <c r="C43" s="73">
        <v>71604</v>
      </c>
      <c r="D43" s="72">
        <v>5.9702900000000001E-4</v>
      </c>
      <c r="E43" s="73">
        <v>98982.288430000001</v>
      </c>
      <c r="F43" s="73">
        <v>59.095339510000002</v>
      </c>
      <c r="G43" s="73">
        <v>98952.740760000001</v>
      </c>
      <c r="H43" s="73">
        <v>4519502.0049999999</v>
      </c>
      <c r="I43" s="75">
        <v>45.659704140000002</v>
      </c>
      <c r="J43" s="88">
        <f t="shared" si="8"/>
        <v>6.4242221104966204E-4</v>
      </c>
      <c r="K43" s="88">
        <f t="shared" si="1"/>
        <v>0.99935757778895029</v>
      </c>
      <c r="L43" s="88">
        <f t="shared" si="2"/>
        <v>0.9897830806816883</v>
      </c>
      <c r="M43" s="88">
        <f>SUM(L43:$L$112)/L43</f>
        <v>45.868180648574153</v>
      </c>
      <c r="N43" s="88"/>
      <c r="O43" s="88"/>
      <c r="P43" s="88"/>
      <c r="Q43" s="131">
        <v>37</v>
      </c>
      <c r="R43" s="127">
        <v>3581</v>
      </c>
      <c r="S43" s="128">
        <v>1848</v>
      </c>
      <c r="T43" s="86">
        <f t="shared" si="7"/>
        <v>1733</v>
      </c>
      <c r="U43" s="86">
        <f t="shared" si="5"/>
        <v>2.4202558516284008E-2</v>
      </c>
      <c r="V43" s="86">
        <f t="shared" si="3"/>
        <v>2.3955282928626417E-2</v>
      </c>
      <c r="W43" s="86"/>
      <c r="X43" s="86">
        <f t="shared" si="6"/>
        <v>0.88634546835917738</v>
      </c>
    </row>
    <row r="44" spans="1:24">
      <c r="A44" s="71">
        <v>38</v>
      </c>
      <c r="B44" s="73">
        <v>46</v>
      </c>
      <c r="C44" s="73">
        <v>71919</v>
      </c>
      <c r="D44" s="72">
        <v>6.4590899999999996E-4</v>
      </c>
      <c r="E44" s="73">
        <v>98923.193090000001</v>
      </c>
      <c r="F44" s="73">
        <v>63.895340490000002</v>
      </c>
      <c r="G44" s="73">
        <v>98891.245420000007</v>
      </c>
      <c r="H44" s="73">
        <v>4420549.2640000004</v>
      </c>
      <c r="I44" s="75">
        <v>44.686681919999998</v>
      </c>
      <c r="J44" s="88">
        <f t="shared" si="8"/>
        <v>6.3960844839333142E-4</v>
      </c>
      <c r="K44" s="88">
        <f t="shared" si="1"/>
        <v>0.99936039155160672</v>
      </c>
      <c r="L44" s="88">
        <f t="shared" si="2"/>
        <v>0.98914722204653716</v>
      </c>
      <c r="M44" s="88">
        <f>SUM(L44:$L$112)/L44</f>
        <v>44.897023493676514</v>
      </c>
      <c r="N44" s="88"/>
      <c r="O44" s="88"/>
      <c r="P44" s="88"/>
      <c r="Q44" s="131">
        <v>38</v>
      </c>
      <c r="R44" s="127">
        <v>2906</v>
      </c>
      <c r="S44" s="128">
        <v>1489</v>
      </c>
      <c r="T44" s="86">
        <f t="shared" si="7"/>
        <v>1417</v>
      </c>
      <c r="U44" s="86">
        <f t="shared" si="5"/>
        <v>1.9702721116811969E-2</v>
      </c>
      <c r="V44" s="86">
        <f t="shared" si="3"/>
        <v>1.9488891859452205E-2</v>
      </c>
      <c r="W44" s="86"/>
      <c r="X44" s="86">
        <f t="shared" si="6"/>
        <v>0.74057789065918378</v>
      </c>
    </row>
    <row r="45" spans="1:24">
      <c r="A45" s="71">
        <v>39</v>
      </c>
      <c r="B45" s="73">
        <v>48</v>
      </c>
      <c r="C45" s="73">
        <v>72868</v>
      </c>
      <c r="D45" s="72">
        <v>6.9844600000000003E-4</v>
      </c>
      <c r="E45" s="73">
        <v>98859.297749999998</v>
      </c>
      <c r="F45" s="73">
        <v>69.047834469999998</v>
      </c>
      <c r="G45" s="73">
        <v>98824.773830000006</v>
      </c>
      <c r="H45" s="73">
        <v>4321658.0190000003</v>
      </c>
      <c r="I45" s="75">
        <v>43.71524093</v>
      </c>
      <c r="J45" s="88">
        <f t="shared" si="8"/>
        <v>6.587253664159851E-4</v>
      </c>
      <c r="K45" s="88">
        <f t="shared" si="1"/>
        <v>0.99934127463358402</v>
      </c>
      <c r="L45" s="88">
        <f t="shared" si="2"/>
        <v>0.98851455512661146</v>
      </c>
      <c r="M45" s="88">
        <f>SUM(L45:$L$112)/L45</f>
        <v>43.925118370482942</v>
      </c>
      <c r="N45" s="88"/>
      <c r="O45" s="88"/>
      <c r="P45" s="88"/>
      <c r="Q45" s="131">
        <v>39</v>
      </c>
      <c r="R45" s="127">
        <v>2334</v>
      </c>
      <c r="S45" s="128">
        <v>1165</v>
      </c>
      <c r="T45" s="86">
        <f t="shared" si="7"/>
        <v>1169</v>
      </c>
      <c r="U45" s="86">
        <f t="shared" si="5"/>
        <v>1.6042707361255969E-2</v>
      </c>
      <c r="V45" s="86">
        <f t="shared" si="3"/>
        <v>1.585844973023836E-2</v>
      </c>
      <c r="W45" s="86"/>
      <c r="X45" s="86">
        <f t="shared" si="6"/>
        <v>0.61847953947929601</v>
      </c>
    </row>
    <row r="46" spans="1:24">
      <c r="A46" s="71">
        <v>40</v>
      </c>
      <c r="B46" s="73">
        <v>59</v>
      </c>
      <c r="C46" s="73">
        <v>73634</v>
      </c>
      <c r="D46" s="72">
        <v>7.5676499999999996E-4</v>
      </c>
      <c r="E46" s="73">
        <v>98790.249909999999</v>
      </c>
      <c r="F46" s="73">
        <v>74.760991200000007</v>
      </c>
      <c r="G46" s="73">
        <v>98752.869420000003</v>
      </c>
      <c r="H46" s="73">
        <v>4222833.2450000001</v>
      </c>
      <c r="I46" s="75">
        <v>42.745445510000003</v>
      </c>
      <c r="J46" s="88">
        <f t="shared" si="8"/>
        <v>8.0126028736724885E-4</v>
      </c>
      <c r="K46" s="88">
        <f t="shared" si="1"/>
        <v>0.99919873971263273</v>
      </c>
      <c r="L46" s="88">
        <f t="shared" si="2"/>
        <v>0.9878633955140782</v>
      </c>
      <c r="M46" s="88">
        <f>SUM(L46:$L$112)/L46</f>
        <v>42.953412873116605</v>
      </c>
      <c r="N46" s="88"/>
      <c r="O46" s="88"/>
      <c r="P46" s="88"/>
      <c r="Q46" s="131">
        <v>40</v>
      </c>
      <c r="R46" s="127">
        <v>1658</v>
      </c>
      <c r="S46" s="128">
        <v>818</v>
      </c>
      <c r="T46" s="86">
        <f t="shared" si="7"/>
        <v>840</v>
      </c>
      <c r="U46" s="86">
        <f t="shared" si="5"/>
        <v>1.1407773582855746E-2</v>
      </c>
      <c r="V46" s="86">
        <f t="shared" si="3"/>
        <v>1.1269321946815678E-2</v>
      </c>
      <c r="W46" s="86"/>
      <c r="X46" s="86">
        <f t="shared" si="6"/>
        <v>0.45077287787262715</v>
      </c>
    </row>
    <row r="47" spans="1:24">
      <c r="A47" s="71">
        <v>41</v>
      </c>
      <c r="B47" s="73">
        <v>51</v>
      </c>
      <c r="C47" s="73">
        <v>75518</v>
      </c>
      <c r="D47" s="72">
        <v>8.2300600000000004E-4</v>
      </c>
      <c r="E47" s="73">
        <v>98715.488920000003</v>
      </c>
      <c r="F47" s="73">
        <v>81.243406680000007</v>
      </c>
      <c r="G47" s="73">
        <v>98674.86722</v>
      </c>
      <c r="H47" s="73">
        <v>4124080.3760000002</v>
      </c>
      <c r="I47" s="75">
        <v>41.777439600000001</v>
      </c>
      <c r="J47" s="88">
        <f t="shared" si="8"/>
        <v>6.7533568155936331E-4</v>
      </c>
      <c r="K47" s="88">
        <f t="shared" si="1"/>
        <v>0.99932466431844069</v>
      </c>
      <c r="L47" s="88">
        <f t="shared" si="2"/>
        <v>0.98707185980590895</v>
      </c>
      <c r="M47" s="88">
        <f>SUM(L47:$L$112)/L47</f>
        <v>41.987055433218735</v>
      </c>
      <c r="N47" s="88"/>
      <c r="O47" s="88"/>
      <c r="P47" s="88"/>
      <c r="Q47" s="131">
        <v>41</v>
      </c>
      <c r="R47" s="127">
        <v>1145</v>
      </c>
      <c r="S47" s="128">
        <v>604</v>
      </c>
      <c r="T47" s="86">
        <f t="shared" si="7"/>
        <v>541</v>
      </c>
      <c r="U47" s="86">
        <f t="shared" si="5"/>
        <v>7.1638549749728541E-3</v>
      </c>
      <c r="V47" s="86">
        <f t="shared" si="3"/>
        <v>7.0712396535262687E-3</v>
      </c>
      <c r="W47" s="86"/>
      <c r="X47" s="86">
        <f t="shared" si="6"/>
        <v>0.28992082579457701</v>
      </c>
    </row>
    <row r="48" spans="1:24">
      <c r="A48" s="71">
        <v>42</v>
      </c>
      <c r="B48" s="73">
        <v>82</v>
      </c>
      <c r="C48" s="73">
        <v>81367</v>
      </c>
      <c r="D48" s="72">
        <v>8.9873500000000001E-4</v>
      </c>
      <c r="E48" s="73">
        <v>98634.245519999997</v>
      </c>
      <c r="F48" s="73">
        <v>88.646042120000004</v>
      </c>
      <c r="G48" s="73">
        <v>98589.922500000001</v>
      </c>
      <c r="H48" s="73">
        <v>4025405.5079999999</v>
      </c>
      <c r="I48" s="75">
        <v>40.811439139999997</v>
      </c>
      <c r="J48" s="88">
        <f t="shared" si="8"/>
        <v>1.0077795666547863E-3</v>
      </c>
      <c r="K48" s="88">
        <f t="shared" si="1"/>
        <v>0.99899222043334523</v>
      </c>
      <c r="L48" s="88">
        <f t="shared" si="2"/>
        <v>0.98640525495871889</v>
      </c>
      <c r="M48" s="88">
        <f>SUM(L48:$L$112)/L48</f>
        <v>41.014754160173489</v>
      </c>
      <c r="N48" s="88"/>
      <c r="O48" s="88"/>
      <c r="P48" s="88"/>
      <c r="Q48" s="131">
        <v>42</v>
      </c>
      <c r="R48" s="127">
        <v>791</v>
      </c>
      <c r="S48" s="128">
        <v>411</v>
      </c>
      <c r="T48" s="86">
        <f t="shared" si="7"/>
        <v>380</v>
      </c>
      <c r="U48" s="86">
        <f t="shared" si="5"/>
        <v>4.6701979918148638E-3</v>
      </c>
      <c r="V48" s="86">
        <f t="shared" si="3"/>
        <v>4.6067078408238375E-3</v>
      </c>
      <c r="W48" s="86"/>
      <c r="X48" s="86">
        <f t="shared" si="6"/>
        <v>0.19348172931460117</v>
      </c>
    </row>
    <row r="49" spans="1:24">
      <c r="A49" s="71">
        <v>43</v>
      </c>
      <c r="B49" s="73">
        <v>75</v>
      </c>
      <c r="C49" s="73">
        <v>86711</v>
      </c>
      <c r="D49" s="72">
        <v>9.8572000000000004E-4</v>
      </c>
      <c r="E49" s="73">
        <v>98545.599470000001</v>
      </c>
      <c r="F49" s="73">
        <v>97.138381170000002</v>
      </c>
      <c r="G49" s="73">
        <v>98497.030280000006</v>
      </c>
      <c r="H49" s="73">
        <v>3926815.5860000001</v>
      </c>
      <c r="I49" s="75">
        <v>39.847701030000003</v>
      </c>
      <c r="J49" s="88">
        <f t="shared" si="8"/>
        <v>8.6494216420062049E-4</v>
      </c>
      <c r="K49" s="88">
        <f t="shared" si="1"/>
        <v>0.99913505783579937</v>
      </c>
      <c r="L49" s="88">
        <f t="shared" si="2"/>
        <v>0.9854111758983306</v>
      </c>
      <c r="M49" s="88">
        <f>SUM(L49:$L$112)/L49</f>
        <v>40.055120892548871</v>
      </c>
      <c r="N49" s="88"/>
      <c r="O49" s="88"/>
      <c r="P49" s="88"/>
      <c r="Q49" s="131">
        <v>43</v>
      </c>
      <c r="R49" s="127">
        <v>503</v>
      </c>
      <c r="S49" s="128">
        <v>258</v>
      </c>
      <c r="T49" s="86">
        <f t="shared" si="7"/>
        <v>245</v>
      </c>
      <c r="U49" s="86">
        <f t="shared" si="5"/>
        <v>2.8254777363886934E-3</v>
      </c>
      <c r="V49" s="86">
        <f t="shared" si="3"/>
        <v>2.7842573386893357E-3</v>
      </c>
      <c r="W49" s="86"/>
      <c r="X49" s="86">
        <f t="shared" si="6"/>
        <v>0.11972306556364144</v>
      </c>
    </row>
    <row r="50" spans="1:24">
      <c r="A50" s="71">
        <v>44</v>
      </c>
      <c r="B50" s="73">
        <v>92</v>
      </c>
      <c r="C50" s="73">
        <v>88951</v>
      </c>
      <c r="D50" s="72">
        <v>1.085323E-3</v>
      </c>
      <c r="E50" s="73">
        <v>98448.461089999997</v>
      </c>
      <c r="F50" s="73">
        <v>106.8483579</v>
      </c>
      <c r="G50" s="73">
        <v>98395.036909999995</v>
      </c>
      <c r="H50" s="73">
        <v>3828318.5559999999</v>
      </c>
      <c r="I50" s="75">
        <v>38.886525120000002</v>
      </c>
      <c r="J50" s="88">
        <f t="shared" si="8"/>
        <v>1.0342772987375071E-3</v>
      </c>
      <c r="K50" s="88">
        <f t="shared" si="1"/>
        <v>0.99896572270126249</v>
      </c>
      <c r="L50" s="88">
        <f t="shared" si="2"/>
        <v>0.98455885222322159</v>
      </c>
      <c r="M50" s="88">
        <f>SUM(L50:$L$112)/L50</f>
        <v>39.08893055674092</v>
      </c>
      <c r="N50" s="88"/>
      <c r="O50" s="88"/>
      <c r="P50" s="88"/>
      <c r="Q50" s="131">
        <v>44</v>
      </c>
      <c r="R50" s="127">
        <v>268</v>
      </c>
      <c r="S50" s="128">
        <v>147</v>
      </c>
      <c r="T50" s="86">
        <f t="shared" si="7"/>
        <v>121</v>
      </c>
      <c r="U50" s="86">
        <f t="shared" si="5"/>
        <v>1.3602994907308517E-3</v>
      </c>
      <c r="V50" s="86">
        <f t="shared" si="3"/>
        <v>1.3392949052738001E-3</v>
      </c>
      <c r="W50" s="86"/>
      <c r="X50" s="86">
        <f t="shared" si="6"/>
        <v>5.8928975832047203E-2</v>
      </c>
    </row>
    <row r="51" spans="1:24">
      <c r="A51" s="71">
        <v>45</v>
      </c>
      <c r="B51" s="73">
        <v>121</v>
      </c>
      <c r="C51" s="73">
        <v>90855</v>
      </c>
      <c r="D51" s="72">
        <v>1.1980630000000001E-3</v>
      </c>
      <c r="E51" s="73">
        <v>98341.612739999997</v>
      </c>
      <c r="F51" s="73">
        <v>117.8194245</v>
      </c>
      <c r="G51" s="73">
        <v>98282.703020000001</v>
      </c>
      <c r="H51" s="73">
        <v>3729923.5189999999</v>
      </c>
      <c r="I51" s="75">
        <v>37.92823216</v>
      </c>
      <c r="J51" s="88">
        <f t="shared" si="8"/>
        <v>1.3317924164878102E-3</v>
      </c>
      <c r="K51" s="88">
        <f t="shared" si="1"/>
        <v>0.99866820758351216</v>
      </c>
      <c r="L51" s="88">
        <f t="shared" si="2"/>
        <v>0.9835405453530961</v>
      </c>
      <c r="M51" s="88">
        <f>SUM(L51:$L$112)/L51</f>
        <v>38.128365859987866</v>
      </c>
      <c r="N51" s="88"/>
      <c r="O51" s="88"/>
      <c r="P51" s="88"/>
      <c r="Q51" s="131">
        <v>45</v>
      </c>
      <c r="R51" s="127">
        <v>153</v>
      </c>
      <c r="S51" s="128">
        <v>81</v>
      </c>
      <c r="T51" s="86">
        <f>R51-S51</f>
        <v>72</v>
      </c>
      <c r="U51" s="86">
        <f t="shared" si="5"/>
        <v>7.9247152055473007E-4</v>
      </c>
      <c r="V51" s="86">
        <f t="shared" si="3"/>
        <v>7.794278715031965E-4</v>
      </c>
      <c r="W51" s="86"/>
      <c r="X51" s="86">
        <f t="shared" si="6"/>
        <v>3.507425421764384E-2</v>
      </c>
    </row>
    <row r="52" spans="1:24">
      <c r="A52" s="71">
        <v>46</v>
      </c>
      <c r="B52" s="73">
        <v>126</v>
      </c>
      <c r="C52" s="73">
        <v>92939</v>
      </c>
      <c r="D52" s="72">
        <v>1.324184E-3</v>
      </c>
      <c r="E52" s="73">
        <v>98223.793309999994</v>
      </c>
      <c r="F52" s="73">
        <v>130.0663586</v>
      </c>
      <c r="G52" s="73">
        <v>98158.760129999995</v>
      </c>
      <c r="H52" s="73">
        <v>3631640.8160000001</v>
      </c>
      <c r="I52" s="75">
        <v>36.973127320000003</v>
      </c>
      <c r="J52" s="88">
        <f t="shared" si="8"/>
        <v>1.355727950591248E-3</v>
      </c>
      <c r="K52" s="88">
        <f t="shared" si="1"/>
        <v>0.99864427204940875</v>
      </c>
      <c r="L52" s="88">
        <f t="shared" si="2"/>
        <v>0.98223067351348647</v>
      </c>
      <c r="M52" s="88">
        <f>SUM(L52:$L$112)/L52</f>
        <v>37.177879077404242</v>
      </c>
      <c r="N52" s="88"/>
      <c r="O52" s="88"/>
      <c r="P52" s="88"/>
      <c r="Q52" s="131">
        <v>46</v>
      </c>
      <c r="R52" s="127">
        <v>94</v>
      </c>
      <c r="S52" s="128">
        <v>48</v>
      </c>
      <c r="T52" s="86">
        <f t="shared" ref="T52:T56" si="9">R52-S52</f>
        <v>46</v>
      </c>
      <c r="U52" s="86">
        <f t="shared" si="5"/>
        <v>4.9494829942220171E-4</v>
      </c>
      <c r="V52" s="86">
        <f t="shared" si="3"/>
        <v>4.8615340149582397E-4</v>
      </c>
      <c r="W52" s="86"/>
      <c r="X52" s="86">
        <f t="shared" si="6"/>
        <v>2.2363056468807901E-2</v>
      </c>
    </row>
    <row r="53" spans="1:24">
      <c r="A53" s="71">
        <v>47</v>
      </c>
      <c r="B53" s="73">
        <v>135</v>
      </c>
      <c r="C53" s="73">
        <v>94123</v>
      </c>
      <c r="D53" s="72">
        <v>1.464485E-3</v>
      </c>
      <c r="E53" s="73">
        <v>98093.726949999997</v>
      </c>
      <c r="F53" s="73">
        <v>143.65678209999999</v>
      </c>
      <c r="G53" s="73">
        <v>98021.898560000001</v>
      </c>
      <c r="H53" s="73">
        <v>3533482.0559999999</v>
      </c>
      <c r="I53" s="75">
        <v>36.021488480000002</v>
      </c>
      <c r="J53" s="88">
        <f t="shared" si="8"/>
        <v>1.4342934245614781E-3</v>
      </c>
      <c r="K53" s="88">
        <f t="shared" si="1"/>
        <v>0.99856570657543853</v>
      </c>
      <c r="L53" s="88">
        <f t="shared" si="2"/>
        <v>0.98089903593547623</v>
      </c>
      <c r="M53" s="88">
        <f>SUM(L53:$L$112)/L53</f>
        <v>36.226993024413318</v>
      </c>
      <c r="N53" s="88"/>
      <c r="O53" s="88"/>
      <c r="P53" s="88"/>
      <c r="Q53" s="131">
        <v>47</v>
      </c>
      <c r="R53" s="127">
        <v>40</v>
      </c>
      <c r="S53" s="128">
        <v>25</v>
      </c>
      <c r="T53" s="86">
        <f t="shared" si="9"/>
        <v>15</v>
      </c>
      <c r="U53" s="86">
        <f t="shared" si="5"/>
        <v>1.5936593606238645E-4</v>
      </c>
      <c r="V53" s="86">
        <f t="shared" si="3"/>
        <v>1.5632189304454962E-4</v>
      </c>
      <c r="W53" s="86"/>
      <c r="X53" s="86">
        <f t="shared" si="6"/>
        <v>7.3471289730938317E-3</v>
      </c>
    </row>
    <row r="54" spans="1:24">
      <c r="A54" s="71">
        <v>48</v>
      </c>
      <c r="B54" s="73">
        <v>143</v>
      </c>
      <c r="C54" s="73">
        <v>91243</v>
      </c>
      <c r="D54" s="72">
        <v>1.620411E-3</v>
      </c>
      <c r="E54" s="73">
        <v>97950.070170000006</v>
      </c>
      <c r="F54" s="73">
        <v>158.71938589999999</v>
      </c>
      <c r="G54" s="73">
        <v>97870.710479999994</v>
      </c>
      <c r="H54" s="73">
        <v>3435460.1570000001</v>
      </c>
      <c r="I54" s="75">
        <v>35.073585459999997</v>
      </c>
      <c r="J54" s="88">
        <f t="shared" si="8"/>
        <v>1.5672435145709807E-3</v>
      </c>
      <c r="K54" s="88">
        <f t="shared" si="1"/>
        <v>0.99843275648542906</v>
      </c>
      <c r="L54" s="88">
        <f t="shared" si="2"/>
        <v>0.97949213889807529</v>
      </c>
      <c r="M54" s="88">
        <f>SUM(L54:$L$112)/L54</f>
        <v>35.277591441852728</v>
      </c>
      <c r="N54" s="88"/>
      <c r="O54" s="88"/>
      <c r="P54" s="88"/>
      <c r="Q54" s="131">
        <v>48</v>
      </c>
      <c r="R54" s="127">
        <v>35</v>
      </c>
      <c r="S54" s="128">
        <v>21</v>
      </c>
      <c r="T54" s="86">
        <f t="shared" si="9"/>
        <v>14</v>
      </c>
      <c r="U54" s="86">
        <f t="shared" si="5"/>
        <v>1.5343642799995615E-4</v>
      </c>
      <c r="V54" s="86">
        <f t="shared" si="3"/>
        <v>1.5028977504655757E-4</v>
      </c>
      <c r="W54" s="86"/>
      <c r="X54" s="86">
        <f t="shared" si="6"/>
        <v>7.2139092022347629E-3</v>
      </c>
    </row>
    <row r="55" spans="1:24">
      <c r="A55" s="71">
        <v>49</v>
      </c>
      <c r="B55" s="73">
        <v>151</v>
      </c>
      <c r="C55" s="73">
        <v>84102</v>
      </c>
      <c r="D55" s="72">
        <v>1.793514E-3</v>
      </c>
      <c r="E55" s="73">
        <v>97791.350779999993</v>
      </c>
      <c r="F55" s="73">
        <v>175.39018239999999</v>
      </c>
      <c r="G55" s="73">
        <v>97703.65569</v>
      </c>
      <c r="H55" s="73">
        <v>3337589.446</v>
      </c>
      <c r="I55" s="75">
        <v>34.129699809999998</v>
      </c>
      <c r="J55" s="88">
        <f t="shared" si="8"/>
        <v>1.7954388718460917E-3</v>
      </c>
      <c r="K55" s="88">
        <f t="shared" si="1"/>
        <v>0.99820456112815392</v>
      </c>
      <c r="L55" s="88">
        <f t="shared" si="2"/>
        <v>0.97795703619581409</v>
      </c>
      <c r="M55" s="88">
        <f>SUM(L55:$L$112)/L55</f>
        <v>34.331397101305903</v>
      </c>
      <c r="N55" s="88"/>
      <c r="O55" s="88"/>
      <c r="P55" s="88"/>
      <c r="Q55" s="131">
        <v>49</v>
      </c>
      <c r="R55" s="127">
        <v>16</v>
      </c>
      <c r="S55" s="128">
        <v>10</v>
      </c>
      <c r="T55" s="86">
        <f t="shared" si="9"/>
        <v>6</v>
      </c>
      <c r="U55" s="86">
        <f t="shared" ref="U55:U56" si="10">T55/C55</f>
        <v>7.1341941927659277E-5</v>
      </c>
      <c r="V55" s="86">
        <f t="shared" si="3"/>
        <v>6.9769354084027549E-5</v>
      </c>
      <c r="W55" s="86"/>
      <c r="X55" s="86">
        <f t="shared" ref="X55:X56" si="11">V55*A55</f>
        <v>3.41869835011735E-3</v>
      </c>
    </row>
    <row r="56" spans="1:24">
      <c r="A56" s="71">
        <v>50</v>
      </c>
      <c r="B56" s="73">
        <v>162</v>
      </c>
      <c r="C56" s="73">
        <v>77977</v>
      </c>
      <c r="D56" s="72">
        <v>1.9852450000000001E-3</v>
      </c>
      <c r="E56" s="73">
        <v>97615.960600000006</v>
      </c>
      <c r="F56" s="73">
        <v>193.79160519999999</v>
      </c>
      <c r="G56" s="73">
        <v>97519.064799999993</v>
      </c>
      <c r="H56" s="73">
        <v>3239885.7910000002</v>
      </c>
      <c r="I56" s="75">
        <v>33.190123530000001</v>
      </c>
      <c r="J56" s="88">
        <f t="shared" si="8"/>
        <v>2.07753568359901E-3</v>
      </c>
      <c r="K56" s="88">
        <f t="shared" si="1"/>
        <v>0.99792246431640097</v>
      </c>
      <c r="L56" s="88">
        <f t="shared" si="2"/>
        <v>0.97620117411803276</v>
      </c>
      <c r="M56" s="88">
        <f>SUM(L56:$L$112)/L56</f>
        <v>33.391349227692686</v>
      </c>
      <c r="N56" s="88"/>
      <c r="O56" s="88"/>
      <c r="P56" s="88"/>
      <c r="Q56" s="132">
        <v>50</v>
      </c>
      <c r="R56" s="127">
        <v>11</v>
      </c>
      <c r="S56" s="128">
        <v>5</v>
      </c>
      <c r="T56" s="86">
        <f t="shared" si="9"/>
        <v>6</v>
      </c>
      <c r="U56" s="86">
        <f t="shared" si="10"/>
        <v>7.6945766059222597E-5</v>
      </c>
      <c r="V56" s="86">
        <f t="shared" si="3"/>
        <v>7.511454717042457E-5</v>
      </c>
      <c r="W56" s="86"/>
      <c r="X56" s="86">
        <f t="shared" si="11"/>
        <v>3.7557273585212287E-3</v>
      </c>
    </row>
    <row r="57" spans="1:24">
      <c r="A57" s="71">
        <v>51</v>
      </c>
      <c r="B57" s="73">
        <v>155</v>
      </c>
      <c r="C57" s="73">
        <v>74286</v>
      </c>
      <c r="D57" s="72">
        <v>2.196955E-3</v>
      </c>
      <c r="E57" s="73">
        <v>97422.168999999994</v>
      </c>
      <c r="F57" s="73">
        <v>214.03213909999999</v>
      </c>
      <c r="G57" s="73">
        <v>97315.152929999997</v>
      </c>
      <c r="H57" s="73">
        <v>3142366.7259999998</v>
      </c>
      <c r="I57" s="75">
        <v>32.255150530000002</v>
      </c>
      <c r="J57" s="88">
        <f t="shared" si="8"/>
        <v>2.0865304364213982E-3</v>
      </c>
      <c r="K57" s="88">
        <f t="shared" si="1"/>
        <v>0.99791346956357863</v>
      </c>
      <c r="L57" s="88">
        <f t="shared" si="2"/>
        <v>0.97417308134443126</v>
      </c>
      <c r="M57" s="88">
        <f>SUM(L57:$L$112)/L57</f>
        <v>32.458783508678188</v>
      </c>
      <c r="N57" s="88"/>
      <c r="O57" s="88"/>
      <c r="P57" s="88"/>
    </row>
    <row r="58" spans="1:24">
      <c r="A58" s="71">
        <v>52</v>
      </c>
      <c r="B58" s="73">
        <v>184</v>
      </c>
      <c r="C58" s="73">
        <v>71280</v>
      </c>
      <c r="D58" s="72">
        <v>2.4301150000000001E-3</v>
      </c>
      <c r="E58" s="73">
        <v>97208.136859999999</v>
      </c>
      <c r="F58" s="73">
        <v>236.22696629999999</v>
      </c>
      <c r="G58" s="73">
        <v>97090.023369999995</v>
      </c>
      <c r="H58" s="73">
        <v>3045051.5729999999</v>
      </c>
      <c r="I58" s="75">
        <v>31.325068779999999</v>
      </c>
      <c r="J58" s="88">
        <f t="shared" si="8"/>
        <v>2.5813692480359147E-3</v>
      </c>
      <c r="K58" s="88">
        <f t="shared" si="1"/>
        <v>0.99741863075196413</v>
      </c>
      <c r="L58" s="88">
        <f t="shared" si="2"/>
        <v>0.97214043955986373</v>
      </c>
      <c r="M58" s="88">
        <f>SUM(L58:$L$112)/L58</f>
        <v>31.524560463580254</v>
      </c>
      <c r="N58" s="88"/>
      <c r="O58" s="88"/>
      <c r="P58" s="88"/>
    </row>
    <row r="59" spans="1:24">
      <c r="A59" s="71">
        <v>53</v>
      </c>
      <c r="B59" s="73">
        <v>183</v>
      </c>
      <c r="C59" s="73">
        <v>68075</v>
      </c>
      <c r="D59" s="72">
        <v>2.687189E-3</v>
      </c>
      <c r="E59" s="73">
        <v>96971.909889999995</v>
      </c>
      <c r="F59" s="73">
        <v>260.58185700000001</v>
      </c>
      <c r="G59" s="73">
        <v>96841.618960000007</v>
      </c>
      <c r="H59" s="73">
        <v>2947961.55</v>
      </c>
      <c r="I59" s="75">
        <v>30.400159729999999</v>
      </c>
      <c r="J59" s="88">
        <f t="shared" si="8"/>
        <v>2.6882115313991923E-3</v>
      </c>
      <c r="K59" s="88">
        <f t="shared" si="1"/>
        <v>0.9973117884686008</v>
      </c>
      <c r="L59" s="88">
        <f t="shared" si="2"/>
        <v>0.96963098612441179</v>
      </c>
      <c r="M59" s="88">
        <f>SUM(L59:$L$112)/L59</f>
        <v>30.603559551085862</v>
      </c>
      <c r="N59" s="88"/>
      <c r="O59" s="88"/>
      <c r="P59" s="88"/>
    </row>
    <row r="60" spans="1:24">
      <c r="A60" s="71">
        <v>54</v>
      </c>
      <c r="B60" s="73">
        <v>195</v>
      </c>
      <c r="C60" s="73">
        <v>66379</v>
      </c>
      <c r="D60" s="72">
        <v>2.971357E-3</v>
      </c>
      <c r="E60" s="73">
        <v>96711.328030000004</v>
      </c>
      <c r="F60" s="73">
        <v>287.3638856</v>
      </c>
      <c r="G60" s="73">
        <v>96567.646089999995</v>
      </c>
      <c r="H60" s="73">
        <v>2851119.9309999999</v>
      </c>
      <c r="I60" s="75">
        <v>29.480723600000001</v>
      </c>
      <c r="J60" s="88">
        <f t="shared" si="8"/>
        <v>2.9376760722517664E-3</v>
      </c>
      <c r="K60" s="88">
        <f t="shared" si="1"/>
        <v>0.99706232392774818</v>
      </c>
      <c r="L60" s="88">
        <f t="shared" si="2"/>
        <v>0.96702441292631014</v>
      </c>
      <c r="M60" s="88">
        <f>SUM(L60:$L$112)/L60</f>
        <v>29.683354687447274</v>
      </c>
      <c r="N60" s="88"/>
      <c r="O60" s="88"/>
      <c r="P60" s="88"/>
    </row>
    <row r="61" spans="1:24">
      <c r="A61" s="71">
        <v>55</v>
      </c>
      <c r="B61" s="73">
        <v>202</v>
      </c>
      <c r="C61" s="73">
        <v>66692</v>
      </c>
      <c r="D61" s="72">
        <v>3.2859030000000002E-3</v>
      </c>
      <c r="E61" s="73">
        <v>96423.96415</v>
      </c>
      <c r="F61" s="73">
        <v>316.83981419999998</v>
      </c>
      <c r="G61" s="73">
        <v>96265.544240000003</v>
      </c>
      <c r="H61" s="73">
        <v>2754552.2850000001</v>
      </c>
      <c r="I61" s="75">
        <v>28.56709231</v>
      </c>
      <c r="J61" s="88">
        <f t="shared" si="8"/>
        <v>3.0288490373658011E-3</v>
      </c>
      <c r="K61" s="88">
        <f t="shared" si="1"/>
        <v>0.99697115096263422</v>
      </c>
      <c r="L61" s="88">
        <f t="shared" si="2"/>
        <v>0.96418360844717321</v>
      </c>
      <c r="M61" s="88">
        <f>SUM(L61:$L$112)/L61</f>
        <v>28.767865357156754</v>
      </c>
      <c r="N61" s="88"/>
      <c r="O61" s="88"/>
      <c r="P61" s="88"/>
    </row>
    <row r="62" spans="1:24">
      <c r="A62" s="71">
        <v>56</v>
      </c>
      <c r="B62" s="73">
        <v>264</v>
      </c>
      <c r="C62" s="73">
        <v>68269</v>
      </c>
      <c r="D62" s="72">
        <v>3.6329690000000002E-3</v>
      </c>
      <c r="E62" s="73">
        <v>96107.124330000006</v>
      </c>
      <c r="F62" s="73">
        <v>349.15418290000002</v>
      </c>
      <c r="G62" s="73">
        <v>95932.54724</v>
      </c>
      <c r="H62" s="73">
        <v>2658286.7400000002</v>
      </c>
      <c r="I62" s="75">
        <v>27.6596221</v>
      </c>
      <c r="J62" s="88">
        <f t="shared" si="8"/>
        <v>3.8670553252574376E-3</v>
      </c>
      <c r="K62" s="88">
        <f t="shared" si="1"/>
        <v>0.99613294467474256</v>
      </c>
      <c r="L62" s="88">
        <f t="shared" si="2"/>
        <v>0.96126324185288414</v>
      </c>
      <c r="M62" s="88">
        <f>SUM(L62:$L$112)/L62</f>
        <v>27.852225543683236</v>
      </c>
      <c r="N62" s="88"/>
      <c r="O62" s="88"/>
      <c r="P62" s="88"/>
    </row>
    <row r="63" spans="1:24">
      <c r="A63" s="71">
        <v>57</v>
      </c>
      <c r="B63" s="73">
        <v>281</v>
      </c>
      <c r="C63" s="73">
        <v>70719</v>
      </c>
      <c r="D63" s="72">
        <v>4.0142190000000003E-3</v>
      </c>
      <c r="E63" s="73">
        <v>95757.970149999994</v>
      </c>
      <c r="F63" s="73">
        <v>384.39347570000001</v>
      </c>
      <c r="G63" s="73">
        <v>95565.773409999994</v>
      </c>
      <c r="H63" s="73">
        <v>2562354.193</v>
      </c>
      <c r="I63" s="75">
        <v>26.758651929999999</v>
      </c>
      <c r="J63" s="88">
        <f t="shared" si="8"/>
        <v>3.9734724755723354E-3</v>
      </c>
      <c r="K63" s="88">
        <f t="shared" si="1"/>
        <v>0.99602652752442766</v>
      </c>
      <c r="L63" s="88">
        <f t="shared" si="2"/>
        <v>0.95754598371450272</v>
      </c>
      <c r="M63" s="88">
        <f>SUM(L63:$L$112)/L63</f>
        <v>26.956467695635769</v>
      </c>
      <c r="N63" s="88"/>
      <c r="O63" s="88"/>
      <c r="P63" s="88"/>
    </row>
    <row r="64" spans="1:24">
      <c r="A64" s="71">
        <v>58</v>
      </c>
      <c r="B64" s="73">
        <v>323</v>
      </c>
      <c r="C64" s="73">
        <v>70938</v>
      </c>
      <c r="D64" s="72">
        <v>4.4312989999999997E-3</v>
      </c>
      <c r="E64" s="73">
        <v>95373.576679999998</v>
      </c>
      <c r="F64" s="73">
        <v>422.62884709999997</v>
      </c>
      <c r="G64" s="73">
        <v>95162.26225</v>
      </c>
      <c r="H64" s="73">
        <v>2466788.42</v>
      </c>
      <c r="I64" s="75">
        <v>25.864484749999999</v>
      </c>
      <c r="J64" s="88">
        <f t="shared" si="8"/>
        <v>4.5532718712114808E-3</v>
      </c>
      <c r="K64" s="88">
        <f t="shared" si="1"/>
        <v>0.99544672812878854</v>
      </c>
      <c r="L64" s="88">
        <f t="shared" si="2"/>
        <v>0.95374120110411831</v>
      </c>
      <c r="M64" s="88">
        <f>SUM(L64:$L$112)/L64</f>
        <v>26.06001645372762</v>
      </c>
      <c r="N64" s="88"/>
      <c r="O64" s="88"/>
      <c r="P64" s="88"/>
    </row>
    <row r="65" spans="1:16">
      <c r="A65" s="71">
        <v>59</v>
      </c>
      <c r="B65" s="73">
        <v>313</v>
      </c>
      <c r="C65" s="73">
        <v>66267</v>
      </c>
      <c r="D65" s="72">
        <v>4.8862480000000002E-3</v>
      </c>
      <c r="E65" s="73">
        <v>94950.947830000005</v>
      </c>
      <c r="F65" s="73">
        <v>463.95388279999997</v>
      </c>
      <c r="G65" s="73">
        <v>94718.970889999997</v>
      </c>
      <c r="H65" s="73">
        <v>2371626.1570000001</v>
      </c>
      <c r="I65" s="75">
        <v>24.97738266</v>
      </c>
      <c r="J65" s="88">
        <f t="shared" si="8"/>
        <v>4.7233162811052259E-3</v>
      </c>
      <c r="K65" s="88">
        <f t="shared" si="1"/>
        <v>0.99527668371889477</v>
      </c>
      <c r="L65" s="88">
        <f t="shared" si="2"/>
        <v>0.9493985581207155</v>
      </c>
      <c r="M65" s="88">
        <f>SUM(L65:$L$112)/L65</f>
        <v>25.174643449614528</v>
      </c>
      <c r="N65" s="88"/>
      <c r="O65" s="88"/>
      <c r="P65" s="88"/>
    </row>
    <row r="66" spans="1:16">
      <c r="A66" s="71">
        <v>60</v>
      </c>
      <c r="B66" s="73">
        <v>336</v>
      </c>
      <c r="C66" s="73">
        <v>61931</v>
      </c>
      <c r="D66" s="72">
        <v>5.3810619999999998E-3</v>
      </c>
      <c r="E66" s="73">
        <v>94486.993950000004</v>
      </c>
      <c r="F66" s="73">
        <v>508.44040009999998</v>
      </c>
      <c r="G66" s="73">
        <v>94232.773749999993</v>
      </c>
      <c r="H66" s="73">
        <v>2276907.1869999999</v>
      </c>
      <c r="I66" s="75">
        <v>24.097572499999998</v>
      </c>
      <c r="J66" s="88">
        <f t="shared" si="8"/>
        <v>5.4253927758311669E-3</v>
      </c>
      <c r="K66" s="88">
        <f t="shared" si="1"/>
        <v>0.99457460722416879</v>
      </c>
      <c r="L66" s="88">
        <f t="shared" si="2"/>
        <v>0.94491424845388605</v>
      </c>
      <c r="M66" s="88">
        <f>SUM(L66:$L$112)/L66</f>
        <v>24.28936982556942</v>
      </c>
      <c r="N66" s="88"/>
      <c r="O66" s="88"/>
      <c r="P66" s="88"/>
    </row>
    <row r="67" spans="1:16">
      <c r="A67" s="71">
        <v>61</v>
      </c>
      <c r="B67" s="73">
        <v>375</v>
      </c>
      <c r="C67" s="73">
        <v>60301</v>
      </c>
      <c r="D67" s="72">
        <v>5.9185430000000001E-3</v>
      </c>
      <c r="E67" s="73">
        <v>93978.553549999997</v>
      </c>
      <c r="F67" s="73">
        <v>556.21612219999997</v>
      </c>
      <c r="G67" s="73">
        <v>93700.445479999995</v>
      </c>
      <c r="H67" s="73">
        <v>2182674.4130000002</v>
      </c>
      <c r="I67" s="75">
        <v>23.22523949</v>
      </c>
      <c r="J67" s="88">
        <f t="shared" si="8"/>
        <v>6.2188023415863753E-3</v>
      </c>
      <c r="K67" s="88">
        <f t="shared" si="1"/>
        <v>0.99378119765841366</v>
      </c>
      <c r="L67" s="88">
        <f t="shared" si="2"/>
        <v>0.93978771751654433</v>
      </c>
      <c r="M67" s="88">
        <f>SUM(L67:$L$112)/L67</f>
        <v>23.416413063841869</v>
      </c>
      <c r="N67" s="88"/>
      <c r="O67" s="88"/>
      <c r="P67" s="88"/>
    </row>
    <row r="68" spans="1:16">
      <c r="A68" s="71">
        <v>62</v>
      </c>
      <c r="B68" s="73">
        <v>378</v>
      </c>
      <c r="C68" s="73">
        <v>59162</v>
      </c>
      <c r="D68" s="72">
        <v>6.5030720000000004E-3</v>
      </c>
      <c r="E68" s="73">
        <v>93422.337419999996</v>
      </c>
      <c r="F68" s="73">
        <v>607.53213770000002</v>
      </c>
      <c r="G68" s="73">
        <v>93118.571349999998</v>
      </c>
      <c r="H68" s="73">
        <v>2088973.9669999999</v>
      </c>
      <c r="I68" s="75">
        <v>22.360540579999999</v>
      </c>
      <c r="J68" s="88">
        <f t="shared" si="8"/>
        <v>6.3892363341333967E-3</v>
      </c>
      <c r="K68" s="88">
        <f t="shared" si="1"/>
        <v>0.99361076366586665</v>
      </c>
      <c r="L68" s="88">
        <f t="shared" si="2"/>
        <v>0.93394336345825835</v>
      </c>
      <c r="M68" s="88">
        <f>SUM(L68:$L$112)/L68</f>
        <v>22.556688652049672</v>
      </c>
      <c r="N68" s="88"/>
      <c r="O68" s="88"/>
      <c r="P68" s="88"/>
    </row>
    <row r="69" spans="1:16">
      <c r="A69" s="71">
        <v>63</v>
      </c>
      <c r="B69" s="73">
        <v>425</v>
      </c>
      <c r="C69" s="73">
        <v>61396</v>
      </c>
      <c r="D69" s="72">
        <v>7.1399549999999999E-3</v>
      </c>
      <c r="E69" s="73">
        <v>92814.805290000004</v>
      </c>
      <c r="F69" s="73">
        <v>662.69349769999997</v>
      </c>
      <c r="G69" s="73">
        <v>92483.458540000007</v>
      </c>
      <c r="H69" s="73">
        <v>1995855.3959999999</v>
      </c>
      <c r="I69" s="75">
        <v>21.503631769999998</v>
      </c>
      <c r="J69" s="88">
        <f t="shared" si="8"/>
        <v>6.9222750667795952E-3</v>
      </c>
      <c r="K69" s="88">
        <f t="shared" si="1"/>
        <v>0.99307772493322044</v>
      </c>
      <c r="L69" s="88">
        <f t="shared" si="2"/>
        <v>0.92797617858642811</v>
      </c>
      <c r="M69" s="88">
        <f>SUM(L69:$L$112)/L69</f>
        <v>21.695305083569721</v>
      </c>
      <c r="N69" s="88"/>
      <c r="O69" s="88"/>
      <c r="P69" s="88"/>
    </row>
    <row r="70" spans="1:16">
      <c r="A70" s="71">
        <v>64</v>
      </c>
      <c r="B70" s="73">
        <v>552</v>
      </c>
      <c r="C70" s="73">
        <v>65994</v>
      </c>
      <c r="D70" s="72">
        <v>7.8378059999999992E-3</v>
      </c>
      <c r="E70" s="73">
        <v>92152.111789999995</v>
      </c>
      <c r="F70" s="73">
        <v>722.27038340000001</v>
      </c>
      <c r="G70" s="73">
        <v>91790.976599999995</v>
      </c>
      <c r="H70" s="73">
        <v>1903371.9369999999</v>
      </c>
      <c r="I70" s="75">
        <v>20.654675189999999</v>
      </c>
      <c r="J70" s="88">
        <f t="shared" ref="J70:J101" si="12">B70/C70</f>
        <v>8.3643967633421218E-3</v>
      </c>
      <c r="K70" s="88">
        <f t="shared" si="1"/>
        <v>0.99163560323665789</v>
      </c>
      <c r="L70" s="88">
        <f t="shared" si="2"/>
        <v>0.92155247222283387</v>
      </c>
      <c r="M70" s="88">
        <f>SUM(L70:$L$112)/L70</f>
        <v>20.839562265845185</v>
      </c>
      <c r="N70" s="88"/>
      <c r="O70" s="88"/>
      <c r="P70" s="88"/>
    </row>
    <row r="71" spans="1:16">
      <c r="A71" s="71">
        <v>65</v>
      </c>
      <c r="B71" s="73">
        <v>591</v>
      </c>
      <c r="C71" s="73">
        <v>69238</v>
      </c>
      <c r="D71" s="72">
        <v>8.6095689999999992E-3</v>
      </c>
      <c r="E71" s="73">
        <v>91429.841400000005</v>
      </c>
      <c r="F71" s="73">
        <v>787.17156799999998</v>
      </c>
      <c r="G71" s="73">
        <v>91036.255619999996</v>
      </c>
      <c r="H71" s="73">
        <v>1811580.9609999999</v>
      </c>
      <c r="I71" s="75">
        <v>19.81389154</v>
      </c>
      <c r="J71" s="88">
        <f t="shared" si="12"/>
        <v>8.5357751523729743E-3</v>
      </c>
      <c r="K71" s="88">
        <f t="shared" ref="K71:K111" si="13">1-J71</f>
        <v>0.99146422484762697</v>
      </c>
      <c r="L71" s="88">
        <f t="shared" si="2"/>
        <v>0.91384424170692324</v>
      </c>
      <c r="M71" s="88">
        <f>SUM(L71:$L$112)/L71</f>
        <v>20.006907982216116</v>
      </c>
      <c r="N71" s="88"/>
      <c r="O71" s="88"/>
      <c r="P71" s="88"/>
    </row>
    <row r="72" spans="1:16">
      <c r="A72" s="71">
        <v>66</v>
      </c>
      <c r="B72" s="73">
        <v>669</v>
      </c>
      <c r="C72" s="73">
        <v>70614</v>
      </c>
      <c r="D72" s="72">
        <v>9.4716249999999991E-3</v>
      </c>
      <c r="E72" s="73">
        <v>90642.669840000002</v>
      </c>
      <c r="F72" s="73">
        <v>858.53333169999996</v>
      </c>
      <c r="G72" s="73">
        <v>90213.403170000005</v>
      </c>
      <c r="H72" s="73">
        <v>1720544.7050000001</v>
      </c>
      <c r="I72" s="75">
        <v>18.981619899999998</v>
      </c>
      <c r="J72" s="88">
        <f t="shared" si="12"/>
        <v>9.4740419746792426E-3</v>
      </c>
      <c r="K72" s="88">
        <f t="shared" si="13"/>
        <v>0.99052595802532073</v>
      </c>
      <c r="L72" s="88">
        <f t="shared" ref="L72:L111" si="14">L71*K71</f>
        <v>0.90604387273542208</v>
      </c>
      <c r="M72" s="88">
        <f>SUM(L72:$L$112)/L72</f>
        <v>19.170543430487566</v>
      </c>
      <c r="N72" s="88"/>
      <c r="O72" s="88"/>
      <c r="P72" s="88"/>
    </row>
    <row r="73" spans="1:16">
      <c r="A73" s="71">
        <v>67</v>
      </c>
      <c r="B73" s="73">
        <v>752</v>
      </c>
      <c r="C73" s="73">
        <v>70906</v>
      </c>
      <c r="D73" s="72">
        <v>1.04444E-2</v>
      </c>
      <c r="E73" s="73">
        <v>89784.136499999993</v>
      </c>
      <c r="F73" s="73">
        <v>937.741444</v>
      </c>
      <c r="G73" s="73">
        <v>89315.265780000002</v>
      </c>
      <c r="H73" s="73">
        <v>1630331.3019999999</v>
      </c>
      <c r="I73" s="75">
        <v>18.15834473</v>
      </c>
      <c r="J73" s="88">
        <f t="shared" si="12"/>
        <v>1.0605590500098723E-2</v>
      </c>
      <c r="K73" s="88">
        <f t="shared" si="13"/>
        <v>0.98939440949990132</v>
      </c>
      <c r="L73" s="88">
        <f t="shared" si="14"/>
        <v>0.8974599750542257</v>
      </c>
      <c r="M73" s="88">
        <f>SUM(L73:$L$112)/L73</f>
        <v>18.344338463084547</v>
      </c>
      <c r="N73" s="88"/>
      <c r="O73" s="88"/>
      <c r="P73" s="88"/>
    </row>
    <row r="74" spans="1:16">
      <c r="A74" s="71">
        <v>68</v>
      </c>
      <c r="B74" s="73">
        <v>793</v>
      </c>
      <c r="C74" s="73">
        <v>71011</v>
      </c>
      <c r="D74" s="72">
        <v>1.1553481000000001E-2</v>
      </c>
      <c r="E74" s="73">
        <v>88846.395059999995</v>
      </c>
      <c r="F74" s="73">
        <v>1026.485171</v>
      </c>
      <c r="G74" s="73">
        <v>88333.152480000004</v>
      </c>
      <c r="H74" s="73">
        <v>1541016.0360000001</v>
      </c>
      <c r="I74" s="75">
        <v>17.344722149999999</v>
      </c>
      <c r="J74" s="88">
        <f t="shared" si="12"/>
        <v>1.116728394192449E-2</v>
      </c>
      <c r="K74" s="88">
        <f t="shared" si="13"/>
        <v>0.98883271605807554</v>
      </c>
      <c r="L74" s="88">
        <f t="shared" si="14"/>
        <v>0.88794188206857183</v>
      </c>
      <c r="M74" s="88">
        <f>SUM(L74:$L$112)/L74</f>
        <v>17.530257192226717</v>
      </c>
      <c r="N74" s="88"/>
      <c r="O74" s="88"/>
      <c r="P74" s="88"/>
    </row>
    <row r="75" spans="1:16">
      <c r="A75" s="71">
        <v>69</v>
      </c>
      <c r="B75" s="73">
        <v>911</v>
      </c>
      <c r="C75" s="73">
        <v>71355</v>
      </c>
      <c r="D75" s="72">
        <v>1.2829118E-2</v>
      </c>
      <c r="E75" s="73">
        <v>87819.909889999995</v>
      </c>
      <c r="F75" s="73">
        <v>1126.6520009999999</v>
      </c>
      <c r="G75" s="73">
        <v>87256.583889999994</v>
      </c>
      <c r="H75" s="73">
        <v>1452682.8840000001</v>
      </c>
      <c r="I75" s="75">
        <v>16.541612099999998</v>
      </c>
      <c r="J75" s="88">
        <f t="shared" si="12"/>
        <v>1.2767150164669609E-2</v>
      </c>
      <c r="K75" s="88">
        <f t="shared" si="13"/>
        <v>0.98723284983533044</v>
      </c>
      <c r="L75" s="88">
        <f t="shared" si="14"/>
        <v>0.87802598294758527</v>
      </c>
      <c r="M75" s="88">
        <f>SUM(L75:$L$112)/L75</f>
        <v>16.716940007935445</v>
      </c>
      <c r="N75" s="88"/>
      <c r="O75" s="88"/>
      <c r="P75" s="88"/>
    </row>
    <row r="76" spans="1:16">
      <c r="A76" s="71">
        <v>70</v>
      </c>
      <c r="B76" s="73">
        <v>1044</v>
      </c>
      <c r="C76" s="73">
        <v>71834</v>
      </c>
      <c r="D76" s="72">
        <v>1.4295504000000001E-2</v>
      </c>
      <c r="E76" s="73">
        <v>86693.257889999993</v>
      </c>
      <c r="F76" s="73">
        <v>1239.3237999999999</v>
      </c>
      <c r="G76" s="73">
        <v>86073.595990000002</v>
      </c>
      <c r="H76" s="73">
        <v>1365426.3</v>
      </c>
      <c r="I76" s="75">
        <v>15.750086380000001</v>
      </c>
      <c r="J76" s="88">
        <f t="shared" si="12"/>
        <v>1.4533507809672301E-2</v>
      </c>
      <c r="K76" s="88">
        <f t="shared" si="13"/>
        <v>0.98546649219032767</v>
      </c>
      <c r="L76" s="88">
        <f t="shared" si="14"/>
        <v>0.8668160933748118</v>
      </c>
      <c r="M76" s="88">
        <f>SUM(L76:$L$112)/L76</f>
        <v>15.920195534981456</v>
      </c>
      <c r="N76" s="88"/>
      <c r="O76" s="88"/>
      <c r="P76" s="88"/>
    </row>
    <row r="77" spans="1:16">
      <c r="A77" s="71">
        <v>71</v>
      </c>
      <c r="B77" s="73">
        <v>1177</v>
      </c>
      <c r="C77" s="73">
        <v>70636</v>
      </c>
      <c r="D77" s="72">
        <v>1.5974472999999999E-2</v>
      </c>
      <c r="E77" s="73">
        <v>85453.934089999995</v>
      </c>
      <c r="F77" s="73">
        <v>1365.0815600000001</v>
      </c>
      <c r="G77" s="73">
        <v>84771.393309999999</v>
      </c>
      <c r="H77" s="73">
        <v>1279352.7039999999</v>
      </c>
      <c r="I77" s="75">
        <v>14.971255770000001</v>
      </c>
      <c r="J77" s="88">
        <f t="shared" si="12"/>
        <v>1.6662891443456593E-2</v>
      </c>
      <c r="K77" s="88">
        <f t="shared" si="13"/>
        <v>0.98333710855654344</v>
      </c>
      <c r="L77" s="88">
        <f t="shared" si="14"/>
        <v>0.85421821491219929</v>
      </c>
      <c r="M77" s="88">
        <f>SUM(L77:$L$112)/L77</f>
        <v>15.140236277155786</v>
      </c>
      <c r="N77" s="88"/>
      <c r="O77" s="88"/>
      <c r="P77" s="88"/>
    </row>
    <row r="78" spans="1:16">
      <c r="A78" s="71">
        <v>72</v>
      </c>
      <c r="B78" s="73">
        <v>1213</v>
      </c>
      <c r="C78" s="73">
        <v>67929</v>
      </c>
      <c r="D78" s="72">
        <v>1.7890725999999999E-2</v>
      </c>
      <c r="E78" s="73">
        <v>84088.852530000004</v>
      </c>
      <c r="F78" s="73">
        <v>1504.4105970000001</v>
      </c>
      <c r="G78" s="73">
        <v>83336.647230000002</v>
      </c>
      <c r="H78" s="73">
        <v>1194581.311</v>
      </c>
      <c r="I78" s="75">
        <v>14.20617923</v>
      </c>
      <c r="J78" s="88">
        <f t="shared" si="12"/>
        <v>1.7856879977623696E-2</v>
      </c>
      <c r="K78" s="88">
        <f t="shared" si="13"/>
        <v>0.98214312002237625</v>
      </c>
      <c r="L78" s="88">
        <f t="shared" si="14"/>
        <v>0.83998446952809402</v>
      </c>
      <c r="M78" s="88">
        <f>SUM(L78:$L$112)/L78</f>
        <v>14.379846091552947</v>
      </c>
      <c r="N78" s="88"/>
      <c r="O78" s="88"/>
      <c r="P78" s="88"/>
    </row>
    <row r="79" spans="1:16">
      <c r="A79" s="71">
        <v>73</v>
      </c>
      <c r="B79" s="73">
        <v>1331</v>
      </c>
      <c r="C79" s="73">
        <v>66883</v>
      </c>
      <c r="D79" s="72">
        <v>2.0078133000000001E-2</v>
      </c>
      <c r="E79" s="73">
        <v>82584.441930000001</v>
      </c>
      <c r="F79" s="73">
        <v>1658.1414179999999</v>
      </c>
      <c r="G79" s="73">
        <v>81755.371220000001</v>
      </c>
      <c r="H79" s="73">
        <v>1111244.6629999999</v>
      </c>
      <c r="I79" s="75">
        <v>13.45585969</v>
      </c>
      <c r="J79" s="88">
        <f t="shared" si="12"/>
        <v>1.9900423126953039E-2</v>
      </c>
      <c r="K79" s="88">
        <f t="shared" si="13"/>
        <v>0.98009957687304694</v>
      </c>
      <c r="L79" s="88">
        <f t="shared" si="14"/>
        <v>0.82498496767266294</v>
      </c>
      <c r="M79" s="88">
        <f>SUM(L79:$L$112)/L79</f>
        <v>13.623112374139641</v>
      </c>
      <c r="N79" s="88"/>
      <c r="O79" s="88"/>
      <c r="P79" s="88"/>
    </row>
    <row r="80" spans="1:16">
      <c r="A80" s="71">
        <v>74</v>
      </c>
      <c r="B80" s="73">
        <v>1542</v>
      </c>
      <c r="C80" s="73">
        <v>67894</v>
      </c>
      <c r="D80" s="72">
        <v>2.2577264999999999E-2</v>
      </c>
      <c r="E80" s="73">
        <v>80926.300510000001</v>
      </c>
      <c r="F80" s="73">
        <v>1827.0945059999999</v>
      </c>
      <c r="G80" s="73">
        <v>80012.753259999998</v>
      </c>
      <c r="H80" s="73">
        <v>1029489.292</v>
      </c>
      <c r="I80" s="75">
        <v>12.721319100000001</v>
      </c>
      <c r="J80" s="88">
        <f t="shared" si="12"/>
        <v>2.2711874392435268E-2</v>
      </c>
      <c r="K80" s="88">
        <f t="shared" si="13"/>
        <v>0.97728812560756473</v>
      </c>
      <c r="L80" s="88">
        <f t="shared" si="14"/>
        <v>0.80856741774260121</v>
      </c>
      <c r="M80" s="88">
        <f>SUM(L80:$L$112)/L80</f>
        <v>12.879418246881585</v>
      </c>
      <c r="N80" s="88"/>
      <c r="O80" s="88"/>
      <c r="P80" s="88"/>
    </row>
    <row r="81" spans="1:16">
      <c r="A81" s="71">
        <v>75</v>
      </c>
      <c r="B81" s="73">
        <v>1694</v>
      </c>
      <c r="C81" s="73">
        <v>66819</v>
      </c>
      <c r="D81" s="72">
        <v>2.5408864E-2</v>
      </c>
      <c r="E81" s="73">
        <v>79099.206009999994</v>
      </c>
      <c r="F81" s="73">
        <v>2009.8210019999999</v>
      </c>
      <c r="G81" s="73">
        <v>78094.295509999996</v>
      </c>
      <c r="H81" s="73">
        <v>949476.53890000004</v>
      </c>
      <c r="I81" s="75">
        <v>12.003616559999999</v>
      </c>
      <c r="J81" s="88">
        <f t="shared" si="12"/>
        <v>2.5352070518864393E-2</v>
      </c>
      <c r="K81" s="88">
        <f t="shared" si="13"/>
        <v>0.97464792948113566</v>
      </c>
      <c r="L81" s="88">
        <f t="shared" si="14"/>
        <v>0.79020333611301552</v>
      </c>
      <c r="M81" s="88">
        <f>SUM(L81:$L$112)/L81</f>
        <v>12.155492260275173</v>
      </c>
      <c r="N81" s="88"/>
      <c r="O81" s="88"/>
      <c r="P81" s="88"/>
    </row>
    <row r="82" spans="1:16">
      <c r="A82" s="71">
        <v>76</v>
      </c>
      <c r="B82" s="73">
        <v>1779</v>
      </c>
      <c r="C82" s="73">
        <v>58200</v>
      </c>
      <c r="D82" s="72">
        <v>2.8631732E-2</v>
      </c>
      <c r="E82" s="73">
        <v>77089.385009999998</v>
      </c>
      <c r="F82" s="73">
        <v>2207.2026139999998</v>
      </c>
      <c r="G82" s="73">
        <v>75985.7837</v>
      </c>
      <c r="H82" s="73">
        <v>871382.24340000004</v>
      </c>
      <c r="I82" s="75">
        <v>11.303530869999999</v>
      </c>
      <c r="J82" s="88">
        <f t="shared" si="12"/>
        <v>3.0567010309278352E-2</v>
      </c>
      <c r="K82" s="88">
        <f t="shared" si="13"/>
        <v>0.96943298969072167</v>
      </c>
      <c r="L82" s="88">
        <f t="shared" si="14"/>
        <v>0.77017004541163647</v>
      </c>
      <c r="M82" s="88">
        <f>SUM(L82:$L$112)/L82</f>
        <v>11.445663529202713</v>
      </c>
      <c r="N82" s="88"/>
      <c r="O82" s="88"/>
      <c r="P82" s="88"/>
    </row>
    <row r="83" spans="1:16">
      <c r="A83" s="71">
        <v>77</v>
      </c>
      <c r="B83" s="73">
        <v>1723</v>
      </c>
      <c r="C83" s="73">
        <v>51832</v>
      </c>
      <c r="D83" s="72">
        <v>3.2304934E-2</v>
      </c>
      <c r="E83" s="73">
        <v>74882.182390000002</v>
      </c>
      <c r="F83" s="73">
        <v>2419.0639350000001</v>
      </c>
      <c r="G83" s="73">
        <v>73672.650420000005</v>
      </c>
      <c r="H83" s="73">
        <v>795396.45970000001</v>
      </c>
      <c r="I83" s="75">
        <v>10.6219722</v>
      </c>
      <c r="J83" s="88">
        <f t="shared" si="12"/>
        <v>3.324201265627412E-2</v>
      </c>
      <c r="K83" s="88">
        <f t="shared" si="13"/>
        <v>0.96675798734372587</v>
      </c>
      <c r="L83" s="88">
        <f t="shared" si="14"/>
        <v>0.74662824969364161</v>
      </c>
      <c r="M83" s="88">
        <f>SUM(L83:$L$112)/L83</f>
        <v>10.77502379255238</v>
      </c>
      <c r="N83" s="88"/>
      <c r="O83" s="88"/>
      <c r="P83" s="88"/>
    </row>
    <row r="84" spans="1:16">
      <c r="A84" s="71">
        <v>78</v>
      </c>
      <c r="B84" s="73">
        <v>1819</v>
      </c>
      <c r="C84" s="73">
        <v>50535</v>
      </c>
      <c r="D84" s="72">
        <v>3.6509485000000001E-2</v>
      </c>
      <c r="E84" s="73">
        <v>72463.118459999998</v>
      </c>
      <c r="F84" s="73">
        <v>2645.591136</v>
      </c>
      <c r="G84" s="73">
        <v>71140.322889999996</v>
      </c>
      <c r="H84" s="73">
        <v>721723.80929999996</v>
      </c>
      <c r="I84" s="75">
        <v>9.9598778620000008</v>
      </c>
      <c r="J84" s="88">
        <f t="shared" si="12"/>
        <v>3.5994855050954781E-2</v>
      </c>
      <c r="K84" s="88">
        <f t="shared" si="13"/>
        <v>0.96400514494904521</v>
      </c>
      <c r="L84" s="88">
        <f t="shared" si="14"/>
        <v>0.72180882396779378</v>
      </c>
      <c r="M84" s="88">
        <f>SUM(L84:$L$112)/L84</f>
        <v>10.11113838263735</v>
      </c>
      <c r="N84" s="88"/>
      <c r="O84" s="88"/>
      <c r="P84" s="88"/>
    </row>
    <row r="85" spans="1:16">
      <c r="A85" s="71">
        <v>79</v>
      </c>
      <c r="B85" s="73">
        <v>1916</v>
      </c>
      <c r="C85" s="73">
        <v>45262</v>
      </c>
      <c r="D85" s="72">
        <v>4.1353595999999999E-2</v>
      </c>
      <c r="E85" s="73">
        <v>69817.527319999994</v>
      </c>
      <c r="F85" s="73">
        <v>2887.2058080000002</v>
      </c>
      <c r="G85" s="73">
        <v>68373.924419999996</v>
      </c>
      <c r="H85" s="73">
        <v>650583.48640000005</v>
      </c>
      <c r="I85" s="75">
        <v>9.3183404139999997</v>
      </c>
      <c r="J85" s="88">
        <f t="shared" si="12"/>
        <v>4.2331315452255755E-2</v>
      </c>
      <c r="K85" s="88">
        <f t="shared" si="13"/>
        <v>0.95766868454774423</v>
      </c>
      <c r="L85" s="88">
        <f t="shared" si="14"/>
        <v>0.69582741997457287</v>
      </c>
      <c r="M85" s="88">
        <f>SUM(L85:$L$112)/L85</f>
        <v>9.4513379211466155</v>
      </c>
      <c r="N85" s="88"/>
      <c r="O85" s="88"/>
      <c r="P85" s="88"/>
    </row>
    <row r="86" spans="1:16">
      <c r="A86" s="71">
        <v>80</v>
      </c>
      <c r="B86" s="73">
        <v>1891</v>
      </c>
      <c r="C86" s="73">
        <v>40100</v>
      </c>
      <c r="D86" s="72">
        <v>4.6952162999999998E-2</v>
      </c>
      <c r="E86" s="73">
        <v>66930.321509999994</v>
      </c>
      <c r="F86" s="73">
        <v>3142.523334</v>
      </c>
      <c r="G86" s="73">
        <v>65359.059849999998</v>
      </c>
      <c r="H86" s="73">
        <v>582209.56200000003</v>
      </c>
      <c r="I86" s="75">
        <v>8.69874145</v>
      </c>
      <c r="J86" s="88">
        <f t="shared" si="12"/>
        <v>4.7157107231920202E-2</v>
      </c>
      <c r="K86" s="88">
        <f t="shared" si="13"/>
        <v>0.95284289276807976</v>
      </c>
      <c r="L86" s="88">
        <f t="shared" si="14"/>
        <v>0.66637212995929995</v>
      </c>
      <c r="M86" s="88">
        <f>SUM(L86:$L$112)/L86</f>
        <v>8.8249078804719705</v>
      </c>
      <c r="N86" s="88"/>
      <c r="O86" s="88"/>
      <c r="P86" s="88"/>
    </row>
    <row r="87" spans="1:16">
      <c r="A87" s="71">
        <v>81</v>
      </c>
      <c r="B87" s="73">
        <v>2038</v>
      </c>
      <c r="C87" s="73">
        <v>37071</v>
      </c>
      <c r="D87" s="72">
        <v>5.3408735999999998E-2</v>
      </c>
      <c r="E87" s="73">
        <v>63787.798179999998</v>
      </c>
      <c r="F87" s="73">
        <v>3406.825656</v>
      </c>
      <c r="G87" s="73">
        <v>62084.385349999997</v>
      </c>
      <c r="H87" s="73">
        <v>516850.50219999999</v>
      </c>
      <c r="I87" s="75">
        <v>8.1026546909999997</v>
      </c>
      <c r="J87" s="88">
        <f t="shared" si="12"/>
        <v>5.4975587386366702E-2</v>
      </c>
      <c r="K87" s="88">
        <f t="shared" si="13"/>
        <v>0.94502441261363335</v>
      </c>
      <c r="L87" s="88">
        <f t="shared" si="14"/>
        <v>0.63494794797044618</v>
      </c>
      <c r="M87" s="88">
        <f>SUM(L87:$L$112)/L87</f>
        <v>8.2121700648257239</v>
      </c>
      <c r="N87" s="88"/>
      <c r="O87" s="88"/>
      <c r="P87" s="88"/>
    </row>
    <row r="88" spans="1:16">
      <c r="A88" s="71">
        <v>82</v>
      </c>
      <c r="B88" s="73">
        <v>2068</v>
      </c>
      <c r="C88" s="73">
        <v>32850</v>
      </c>
      <c r="D88" s="72">
        <v>6.0816492E-2</v>
      </c>
      <c r="E88" s="73">
        <v>60380.972520000003</v>
      </c>
      <c r="F88" s="73">
        <v>3672.158923</v>
      </c>
      <c r="G88" s="73">
        <v>58544.893060000002</v>
      </c>
      <c r="H88" s="73">
        <v>454766.11680000002</v>
      </c>
      <c r="I88" s="75">
        <v>7.5316129869999999</v>
      </c>
      <c r="J88" s="88">
        <f t="shared" si="12"/>
        <v>6.2952815829528164E-2</v>
      </c>
      <c r="K88" s="88">
        <f t="shared" si="13"/>
        <v>0.93704718417047184</v>
      </c>
      <c r="L88" s="88">
        <f t="shared" si="14"/>
        <v>0.60004131157100271</v>
      </c>
      <c r="M88" s="88">
        <f>SUM(L88:$L$112)/L88</f>
        <v>7.6317288406118333</v>
      </c>
      <c r="N88" s="88"/>
      <c r="O88" s="88"/>
      <c r="P88" s="88"/>
    </row>
    <row r="89" spans="1:16">
      <c r="A89" s="71">
        <v>83</v>
      </c>
      <c r="B89" s="73">
        <v>2042</v>
      </c>
      <c r="C89" s="73">
        <v>28574</v>
      </c>
      <c r="D89" s="72">
        <v>6.9271369999999999E-2</v>
      </c>
      <c r="E89" s="73">
        <v>56708.813600000001</v>
      </c>
      <c r="F89" s="73">
        <v>3928.2971929999999</v>
      </c>
      <c r="G89" s="73">
        <v>54744.665000000001</v>
      </c>
      <c r="H89" s="73">
        <v>396221.22369999997</v>
      </c>
      <c r="I89" s="75">
        <v>6.9869425679999999</v>
      </c>
      <c r="J89" s="88">
        <f t="shared" si="12"/>
        <v>7.1463568278854903E-2</v>
      </c>
      <c r="K89" s="88">
        <f t="shared" si="13"/>
        <v>0.92853643172114508</v>
      </c>
      <c r="L89" s="88">
        <f t="shared" si="14"/>
        <v>0.56226702139356488</v>
      </c>
      <c r="M89" s="88">
        <f>SUM(L89:$L$112)/L89</f>
        <v>7.0772624395457973</v>
      </c>
      <c r="N89" s="88"/>
      <c r="O89" s="88"/>
      <c r="P89" s="88"/>
    </row>
    <row r="90" spans="1:16">
      <c r="A90" s="71">
        <v>84</v>
      </c>
      <c r="B90" s="73">
        <v>2037</v>
      </c>
      <c r="C90" s="73">
        <v>25292</v>
      </c>
      <c r="D90" s="72">
        <v>7.8869703999999999E-2</v>
      </c>
      <c r="E90" s="73">
        <v>52780.516409999997</v>
      </c>
      <c r="F90" s="73">
        <v>4162.7836779999998</v>
      </c>
      <c r="G90" s="73">
        <v>50699.12457</v>
      </c>
      <c r="H90" s="73">
        <v>341476.55869999999</v>
      </c>
      <c r="I90" s="75">
        <v>6.4697464519999999</v>
      </c>
      <c r="J90" s="88">
        <f t="shared" si="12"/>
        <v>8.0539300964731927E-2</v>
      </c>
      <c r="K90" s="88">
        <f t="shared" si="13"/>
        <v>0.91946069903526806</v>
      </c>
      <c r="L90" s="88">
        <f t="shared" si="14"/>
        <v>0.52208541371925743</v>
      </c>
      <c r="M90" s="88">
        <f>SUM(L90:$L$112)/L90</f>
        <v>6.5449908392726384</v>
      </c>
      <c r="N90" s="88"/>
      <c r="O90" s="88"/>
      <c r="P90" s="88"/>
    </row>
    <row r="91" spans="1:16">
      <c r="A91" s="71">
        <v>85</v>
      </c>
      <c r="B91" s="73">
        <v>2081</v>
      </c>
      <c r="C91" s="73">
        <v>22484</v>
      </c>
      <c r="D91" s="72">
        <v>8.9605487999999997E-2</v>
      </c>
      <c r="E91" s="73">
        <v>48617.732730000003</v>
      </c>
      <c r="F91" s="73">
        <v>4356.415688</v>
      </c>
      <c r="G91" s="73">
        <v>46439.524890000001</v>
      </c>
      <c r="H91" s="73">
        <v>290777.43420000002</v>
      </c>
      <c r="I91" s="75">
        <v>5.9808925229999996</v>
      </c>
      <c r="J91" s="88">
        <f t="shared" si="12"/>
        <v>9.25547055684042E-2</v>
      </c>
      <c r="K91" s="88">
        <f t="shared" si="13"/>
        <v>0.90744529443159583</v>
      </c>
      <c r="L91" s="88">
        <f t="shared" si="14"/>
        <v>0.48003701945442556</v>
      </c>
      <c r="M91" s="88">
        <f>SUM(L91:$L$112)/L91</f>
        <v>6.0306991316656013</v>
      </c>
      <c r="N91" s="88"/>
      <c r="O91" s="88"/>
      <c r="P91" s="88"/>
    </row>
    <row r="92" spans="1:16">
      <c r="A92" s="71">
        <v>86</v>
      </c>
      <c r="B92" s="73">
        <v>2195</v>
      </c>
      <c r="C92" s="73">
        <v>20214</v>
      </c>
      <c r="D92" s="72">
        <v>0.101649004</v>
      </c>
      <c r="E92" s="73">
        <v>44261.317040000002</v>
      </c>
      <c r="F92" s="73">
        <v>4499.1187719999998</v>
      </c>
      <c r="G92" s="73">
        <v>42011.757660000003</v>
      </c>
      <c r="H92" s="73">
        <v>244337.9093</v>
      </c>
      <c r="I92" s="75">
        <v>5.5203488199999997</v>
      </c>
      <c r="J92" s="88">
        <f t="shared" si="12"/>
        <v>0.10858810725239933</v>
      </c>
      <c r="K92" s="88">
        <f t="shared" si="13"/>
        <v>0.89141189274760069</v>
      </c>
      <c r="L92" s="88">
        <f t="shared" si="14"/>
        <v>0.43560733445688687</v>
      </c>
      <c r="M92" s="88">
        <f>SUM(L92:$L$112)/L92</f>
        <v>5.5438043070317793</v>
      </c>
      <c r="N92" s="88"/>
      <c r="O92" s="88"/>
      <c r="P92" s="88"/>
    </row>
    <row r="93" spans="1:16">
      <c r="A93" s="71">
        <v>87</v>
      </c>
      <c r="B93" s="73">
        <v>2155</v>
      </c>
      <c r="C93" s="73">
        <v>18116</v>
      </c>
      <c r="D93" s="72">
        <v>0.115084017</v>
      </c>
      <c r="E93" s="73">
        <v>39762.198270000001</v>
      </c>
      <c r="F93" s="73">
        <v>4575.9935089999999</v>
      </c>
      <c r="G93" s="73">
        <v>37474.201509999999</v>
      </c>
      <c r="H93" s="73">
        <v>202326.15160000001</v>
      </c>
      <c r="I93" s="75">
        <v>5.0884045760000003</v>
      </c>
      <c r="J93" s="88">
        <f t="shared" si="12"/>
        <v>0.11895561934201811</v>
      </c>
      <c r="K93" s="88">
        <f t="shared" si="13"/>
        <v>0.88104438065798185</v>
      </c>
      <c r="L93" s="88">
        <f t="shared" si="14"/>
        <v>0.38830555850295068</v>
      </c>
      <c r="M93" s="88">
        <f>SUM(L93:$L$112)/L93</f>
        <v>5.0973117410700013</v>
      </c>
      <c r="N93" s="88"/>
      <c r="O93" s="88"/>
      <c r="P93" s="88"/>
    </row>
    <row r="94" spans="1:16">
      <c r="A94" s="71">
        <v>88</v>
      </c>
      <c r="B94" s="73">
        <v>2234</v>
      </c>
      <c r="C94" s="73">
        <v>16146</v>
      </c>
      <c r="D94" s="72">
        <v>0.12997790000000001</v>
      </c>
      <c r="E94" s="73">
        <v>35186.204760000001</v>
      </c>
      <c r="F94" s="73">
        <v>4573.4290179999998</v>
      </c>
      <c r="G94" s="73">
        <v>32899.490250000003</v>
      </c>
      <c r="H94" s="73">
        <v>164851.95009999999</v>
      </c>
      <c r="I94" s="75">
        <v>4.6851301879999996</v>
      </c>
      <c r="J94" s="88">
        <f t="shared" si="12"/>
        <v>0.13836244271026879</v>
      </c>
      <c r="K94" s="88">
        <f t="shared" si="13"/>
        <v>0.86163755728973124</v>
      </c>
      <c r="L94" s="88">
        <f t="shared" si="14"/>
        <v>0.34211443029728394</v>
      </c>
      <c r="M94" s="88">
        <f>SUM(L94:$L$112)/L94</f>
        <v>4.6505168536572983</v>
      </c>
      <c r="N94" s="88"/>
      <c r="O94" s="88"/>
      <c r="P94" s="88"/>
    </row>
    <row r="95" spans="1:16">
      <c r="A95" s="71">
        <v>89</v>
      </c>
      <c r="B95" s="73">
        <v>2348</v>
      </c>
      <c r="C95" s="73">
        <v>14168</v>
      </c>
      <c r="D95" s="72">
        <v>0.14637507299999999</v>
      </c>
      <c r="E95" s="73">
        <v>30612.775740000001</v>
      </c>
      <c r="F95" s="73">
        <v>4480.9472720000003</v>
      </c>
      <c r="G95" s="73">
        <v>28372.302110000001</v>
      </c>
      <c r="H95" s="73">
        <v>131952.45989999999</v>
      </c>
      <c r="I95" s="75">
        <v>4.3103722759999998</v>
      </c>
      <c r="J95" s="88">
        <f t="shared" si="12"/>
        <v>0.16572557876905702</v>
      </c>
      <c r="K95" s="88">
        <f t="shared" si="13"/>
        <v>0.83427442123094298</v>
      </c>
      <c r="L95" s="88">
        <f t="shared" si="14"/>
        <v>0.29477864203491977</v>
      </c>
      <c r="M95" s="88">
        <f>SUM(L95:$L$112)/L95</f>
        <v>4.2367197469199782</v>
      </c>
      <c r="N95" s="88"/>
      <c r="O95" s="88"/>
      <c r="P95" s="88"/>
    </row>
    <row r="96" spans="1:16">
      <c r="A96" s="71">
        <v>90</v>
      </c>
      <c r="B96" s="73">
        <v>2248</v>
      </c>
      <c r="C96" s="73">
        <v>12042</v>
      </c>
      <c r="D96" s="72">
        <v>0.164290147</v>
      </c>
      <c r="E96" s="73">
        <v>26131.82847</v>
      </c>
      <c r="F96" s="73">
        <v>4293.2019449999998</v>
      </c>
      <c r="G96" s="73">
        <v>23985.227500000001</v>
      </c>
      <c r="H96" s="73">
        <v>103580.1578</v>
      </c>
      <c r="I96" s="75">
        <v>3.9637546939999999</v>
      </c>
      <c r="J96" s="88">
        <f t="shared" si="12"/>
        <v>0.18667995349609701</v>
      </c>
      <c r="K96" s="88">
        <f t="shared" si="13"/>
        <v>0.81332004650390299</v>
      </c>
      <c r="L96" s="88">
        <f t="shared" si="14"/>
        <v>0.245926280974926</v>
      </c>
      <c r="M96" s="88">
        <f>SUM(L96:$L$112)/L96</f>
        <v>3.8796823497768425</v>
      </c>
      <c r="N96" s="88"/>
      <c r="O96" s="88"/>
      <c r="P96" s="88"/>
    </row>
    <row r="97" spans="1:16">
      <c r="A97" s="71">
        <v>91</v>
      </c>
      <c r="B97" s="73">
        <v>2140</v>
      </c>
      <c r="C97" s="73">
        <v>9883</v>
      </c>
      <c r="D97" s="72">
        <v>0.183701315</v>
      </c>
      <c r="E97" s="73">
        <v>21838.626520000002</v>
      </c>
      <c r="F97" s="73">
        <v>4011.7844140000002</v>
      </c>
      <c r="G97" s="73">
        <v>19832.73432</v>
      </c>
      <c r="H97" s="73">
        <v>79594.930259999994</v>
      </c>
      <c r="I97" s="75">
        <v>3.6446857210000001</v>
      </c>
      <c r="J97" s="88">
        <f t="shared" si="12"/>
        <v>0.21653344126277446</v>
      </c>
      <c r="K97" s="88">
        <f t="shared" si="13"/>
        <v>0.78346655873722559</v>
      </c>
      <c r="L97" s="88">
        <f t="shared" si="14"/>
        <v>0.20001677427905873</v>
      </c>
      <c r="M97" s="88">
        <f>SUM(L97:$L$112)/L97</f>
        <v>3.5406508940180466</v>
      </c>
      <c r="N97" s="88"/>
      <c r="O97" s="88"/>
      <c r="P97" s="88"/>
    </row>
    <row r="98" spans="1:16">
      <c r="A98" s="71">
        <v>92</v>
      </c>
      <c r="B98" s="73">
        <v>1827</v>
      </c>
      <c r="C98" s="73">
        <v>7667</v>
      </c>
      <c r="D98" s="72">
        <v>0.20454466099999999</v>
      </c>
      <c r="E98" s="73">
        <v>17826.842110000001</v>
      </c>
      <c r="F98" s="73">
        <v>3646.3853760000002</v>
      </c>
      <c r="G98" s="73">
        <v>16003.64942</v>
      </c>
      <c r="H98" s="73">
        <v>59762.195939999998</v>
      </c>
      <c r="I98" s="75">
        <v>3.3523714170000001</v>
      </c>
      <c r="J98" s="88">
        <f t="shared" si="12"/>
        <v>0.23829398721794703</v>
      </c>
      <c r="K98" s="88">
        <f t="shared" si="13"/>
        <v>0.76170601278205297</v>
      </c>
      <c r="L98" s="88">
        <f t="shared" si="14"/>
        <v>0.15670645383413456</v>
      </c>
      <c r="M98" s="88">
        <f>SUM(L98:$L$112)/L98</f>
        <v>3.242832595322271</v>
      </c>
      <c r="N98" s="88"/>
      <c r="O98" s="88"/>
      <c r="P98" s="88"/>
    </row>
    <row r="99" spans="1:16">
      <c r="A99" s="71">
        <v>93</v>
      </c>
      <c r="B99" s="73">
        <v>1615</v>
      </c>
      <c r="C99" s="73">
        <v>5706</v>
      </c>
      <c r="D99" s="72">
        <v>0.2267102</v>
      </c>
      <c r="E99" s="73">
        <v>14180.45674</v>
      </c>
      <c r="F99" s="73">
        <v>3214.8541799999998</v>
      </c>
      <c r="G99" s="73">
        <v>12573.029640000001</v>
      </c>
      <c r="H99" s="73">
        <v>43758.546520000004</v>
      </c>
      <c r="I99" s="75">
        <v>3.0858347749999999</v>
      </c>
      <c r="J99" s="88">
        <f t="shared" si="12"/>
        <v>0.28303540133193128</v>
      </c>
      <c r="K99" s="88">
        <f t="shared" si="13"/>
        <v>0.71696459866806872</v>
      </c>
      <c r="L99" s="88">
        <f t="shared" si="14"/>
        <v>0.1193642481272135</v>
      </c>
      <c r="M99" s="88">
        <f>SUM(L99:$L$112)/L99</f>
        <v>2.9444858747150415</v>
      </c>
      <c r="N99" s="88"/>
      <c r="O99" s="88"/>
      <c r="P99" s="88"/>
    </row>
    <row r="100" spans="1:16">
      <c r="A100" s="71">
        <v>94</v>
      </c>
      <c r="B100" s="73">
        <v>1336</v>
      </c>
      <c r="C100" s="73">
        <v>4137</v>
      </c>
      <c r="D100" s="72">
        <v>0.25004042199999998</v>
      </c>
      <c r="E100" s="73">
        <v>10965.60255</v>
      </c>
      <c r="F100" s="73">
        <v>2741.8438919999999</v>
      </c>
      <c r="G100" s="73">
        <v>9594.6806089999991</v>
      </c>
      <c r="H100" s="73">
        <v>31185.516879999999</v>
      </c>
      <c r="I100" s="75">
        <v>2.8439401050000002</v>
      </c>
      <c r="J100" s="88">
        <f t="shared" si="12"/>
        <v>0.32293932801547015</v>
      </c>
      <c r="K100" s="88">
        <f t="shared" si="13"/>
        <v>0.67706067198452979</v>
      </c>
      <c r="L100" s="88">
        <f t="shared" si="14"/>
        <v>8.5579940253843398E-2</v>
      </c>
      <c r="M100" s="88">
        <f>SUM(L100:$L$112)/L100</f>
        <v>2.7121086289718965</v>
      </c>
      <c r="N100" s="88"/>
      <c r="O100" s="88"/>
      <c r="P100" s="88"/>
    </row>
    <row r="101" spans="1:16">
      <c r="A101" s="71">
        <v>95</v>
      </c>
      <c r="B101" s="73">
        <v>1010</v>
      </c>
      <c r="C101" s="73">
        <v>2928</v>
      </c>
      <c r="D101" s="72">
        <v>0.274331991</v>
      </c>
      <c r="E101" s="73">
        <v>8223.7586630000005</v>
      </c>
      <c r="F101" s="73">
        <v>2256.040086</v>
      </c>
      <c r="G101" s="73">
        <v>7095.7386200000001</v>
      </c>
      <c r="H101" s="73">
        <v>21590.83627</v>
      </c>
      <c r="I101" s="75">
        <v>2.625421921</v>
      </c>
      <c r="J101" s="88">
        <f t="shared" si="12"/>
        <v>0.34494535519125685</v>
      </c>
      <c r="K101" s="88">
        <f t="shared" si="13"/>
        <v>0.65505464480874309</v>
      </c>
      <c r="L101" s="88">
        <f t="shared" si="14"/>
        <v>5.7942811856663119E-2</v>
      </c>
      <c r="M101" s="88">
        <f>SUM(L101:$L$112)/L101</f>
        <v>2.5287373788135437</v>
      </c>
      <c r="N101" s="88"/>
      <c r="O101" s="88"/>
      <c r="P101" s="88"/>
    </row>
    <row r="102" spans="1:16">
      <c r="A102" s="71">
        <v>96</v>
      </c>
      <c r="B102" s="73">
        <v>822</v>
      </c>
      <c r="C102" s="73">
        <v>2040</v>
      </c>
      <c r="D102" s="72">
        <v>0.29934094900000002</v>
      </c>
      <c r="E102" s="73">
        <v>5967.7185769999996</v>
      </c>
      <c r="F102" s="73">
        <v>1786.3825440000001</v>
      </c>
      <c r="G102" s="73">
        <v>5074.5273049999996</v>
      </c>
      <c r="H102" s="73">
        <v>14495.09765</v>
      </c>
      <c r="I102" s="75">
        <v>2.4289177610000001</v>
      </c>
      <c r="J102" s="88">
        <f t="shared" ref="J102:J111" si="15">B102/C102</f>
        <v>0.40294117647058825</v>
      </c>
      <c r="K102" s="88">
        <f t="shared" si="13"/>
        <v>0.59705882352941175</v>
      </c>
      <c r="L102" s="88">
        <f t="shared" si="14"/>
        <v>3.795570803998629E-2</v>
      </c>
      <c r="M102" s="88">
        <f>SUM(L102:$L$112)/L102</f>
        <v>2.3337554980010728</v>
      </c>
      <c r="N102" s="88"/>
      <c r="O102" s="88"/>
      <c r="P102" s="88"/>
    </row>
    <row r="103" spans="1:16">
      <c r="A103" s="71">
        <v>97</v>
      </c>
      <c r="B103" s="73">
        <v>542</v>
      </c>
      <c r="C103" s="73">
        <v>1414</v>
      </c>
      <c r="D103" s="72">
        <v>0.32479138600000002</v>
      </c>
      <c r="E103" s="73">
        <v>4181.3360329999996</v>
      </c>
      <c r="F103" s="73">
        <v>1358.0619260000001</v>
      </c>
      <c r="G103" s="73">
        <v>3502.3050699999999</v>
      </c>
      <c r="H103" s="73">
        <v>9420.5703410000006</v>
      </c>
      <c r="I103" s="75">
        <v>2.253004845</v>
      </c>
      <c r="J103" s="88">
        <f t="shared" si="15"/>
        <v>0.38330975954738333</v>
      </c>
      <c r="K103" s="88">
        <f t="shared" si="13"/>
        <v>0.61669024045261667</v>
      </c>
      <c r="L103" s="88">
        <f t="shared" si="14"/>
        <v>2.2661790388580048E-2</v>
      </c>
      <c r="M103" s="88">
        <f>SUM(L103:$L$112)/L103</f>
        <v>2.2338762035485944</v>
      </c>
      <c r="N103" s="88"/>
      <c r="O103" s="88"/>
      <c r="P103" s="88"/>
    </row>
    <row r="104" spans="1:16">
      <c r="A104" s="71">
        <v>98</v>
      </c>
      <c r="B104" s="73">
        <v>430</v>
      </c>
      <c r="C104" s="73">
        <v>948</v>
      </c>
      <c r="D104" s="72">
        <v>0.35038702700000002</v>
      </c>
      <c r="E104" s="73">
        <v>2823.2741070000002</v>
      </c>
      <c r="F104" s="73">
        <v>989.23862010000005</v>
      </c>
      <c r="G104" s="73">
        <v>2328.6547970000001</v>
      </c>
      <c r="H104" s="73">
        <v>5918.2652710000002</v>
      </c>
      <c r="I104" s="75">
        <v>2.096241826</v>
      </c>
      <c r="J104" s="88">
        <f t="shared" si="15"/>
        <v>0.45358649789029537</v>
      </c>
      <c r="K104" s="88">
        <f t="shared" si="13"/>
        <v>0.54641350210970463</v>
      </c>
      <c r="L104" s="88">
        <f t="shared" si="14"/>
        <v>1.3975304963820228E-2</v>
      </c>
      <c r="M104" s="88">
        <f>SUM(L104:$L$112)/L104</f>
        <v>2.0008038438276516</v>
      </c>
      <c r="N104" s="88"/>
      <c r="O104" s="88"/>
      <c r="P104" s="88"/>
    </row>
    <row r="105" spans="1:16">
      <c r="A105" s="71">
        <v>99</v>
      </c>
      <c r="B105" s="73">
        <v>287</v>
      </c>
      <c r="C105" s="73">
        <v>595</v>
      </c>
      <c r="D105" s="72">
        <v>0.37582478400000002</v>
      </c>
      <c r="E105" s="73">
        <v>1834.0354870000001</v>
      </c>
      <c r="F105" s="73">
        <v>689.27599039999996</v>
      </c>
      <c r="G105" s="73">
        <v>1489.3974920000001</v>
      </c>
      <c r="H105" s="73">
        <v>3589.6104740000001</v>
      </c>
      <c r="I105" s="75">
        <v>1.957219748</v>
      </c>
      <c r="J105" s="88">
        <f t="shared" si="15"/>
        <v>0.4823529411764706</v>
      </c>
      <c r="K105" s="88">
        <f t="shared" si="13"/>
        <v>0.51764705882352935</v>
      </c>
      <c r="L105" s="88">
        <f t="shared" si="14"/>
        <v>7.6362953283321492E-3</v>
      </c>
      <c r="M105" s="88">
        <f>SUM(L105:$L$112)/L105</f>
        <v>1.8315869574297565</v>
      </c>
      <c r="N105" s="88"/>
      <c r="O105" s="88"/>
      <c r="P105" s="88"/>
    </row>
    <row r="106" spans="1:16">
      <c r="A106" s="71">
        <v>100</v>
      </c>
      <c r="B106" s="73">
        <v>210</v>
      </c>
      <c r="C106" s="73">
        <v>352</v>
      </c>
      <c r="D106" s="72">
        <v>0.40080897500000001</v>
      </c>
      <c r="E106" s="73">
        <v>1144.759497</v>
      </c>
      <c r="F106" s="73">
        <v>458.82988069999999</v>
      </c>
      <c r="G106" s="73">
        <v>915.34455660000003</v>
      </c>
      <c r="H106" s="73">
        <v>2100.2129810000001</v>
      </c>
      <c r="I106" s="75">
        <v>1.8346325029999999</v>
      </c>
      <c r="J106" s="88">
        <f t="shared" si="15"/>
        <v>0.59659090909090906</v>
      </c>
      <c r="K106" s="88">
        <f t="shared" si="13"/>
        <v>0.40340909090909094</v>
      </c>
      <c r="L106" s="88">
        <f t="shared" si="14"/>
        <v>3.9529058170189946E-3</v>
      </c>
      <c r="M106" s="88">
        <f>SUM(L106:$L$112)/L106</f>
        <v>1.6064748041256662</v>
      </c>
      <c r="N106" s="88"/>
      <c r="O106" s="88"/>
      <c r="P106" s="88"/>
    </row>
    <row r="107" spans="1:16">
      <c r="A107" s="71">
        <v>101</v>
      </c>
      <c r="B107" s="73">
        <v>121</v>
      </c>
      <c r="C107" s="73">
        <v>174</v>
      </c>
      <c r="D107" s="72">
        <v>0.42506481600000001</v>
      </c>
      <c r="E107" s="73">
        <v>685.92961630000002</v>
      </c>
      <c r="F107" s="73">
        <v>291.56454589999998</v>
      </c>
      <c r="G107" s="73">
        <v>540.14734329999999</v>
      </c>
      <c r="H107" s="73">
        <v>1184.8684249999999</v>
      </c>
      <c r="I107" s="75">
        <v>1.7273906779999999</v>
      </c>
      <c r="J107" s="88">
        <f t="shared" si="15"/>
        <v>0.6954022988505747</v>
      </c>
      <c r="K107" s="88">
        <f t="shared" si="13"/>
        <v>0.3045977011494253</v>
      </c>
      <c r="L107" s="88">
        <f t="shared" si="14"/>
        <v>1.59463814209289E-3</v>
      </c>
      <c r="M107" s="88">
        <f>SUM(L107:$L$112)/L107</f>
        <v>1.5033741623396795</v>
      </c>
      <c r="N107" s="88"/>
      <c r="O107" s="88"/>
      <c r="P107" s="88"/>
    </row>
    <row r="108" spans="1:16">
      <c r="A108" s="71">
        <v>102</v>
      </c>
      <c r="B108" s="73">
        <v>47</v>
      </c>
      <c r="C108" s="73">
        <v>74</v>
      </c>
      <c r="D108" s="72">
        <v>0.44834990400000002</v>
      </c>
      <c r="E108" s="73">
        <v>394.36507030000001</v>
      </c>
      <c r="F108" s="73">
        <v>176.81354139999999</v>
      </c>
      <c r="G108" s="73">
        <v>305.95829959999998</v>
      </c>
      <c r="H108" s="73">
        <v>644.7210814</v>
      </c>
      <c r="I108" s="75">
        <v>1.6348331279999999</v>
      </c>
      <c r="J108" s="88">
        <f t="shared" si="15"/>
        <v>0.63513513513513509</v>
      </c>
      <c r="K108" s="88">
        <f t="shared" si="13"/>
        <v>0.36486486486486491</v>
      </c>
      <c r="L108" s="88">
        <f t="shared" si="14"/>
        <v>4.857231122466849E-4</v>
      </c>
      <c r="M108" s="88">
        <f>SUM(L108:$L$112)/L108</f>
        <v>1.6525868725868724</v>
      </c>
      <c r="N108" s="88"/>
      <c r="O108" s="88"/>
      <c r="P108" s="88"/>
    </row>
    <row r="109" spans="1:16">
      <c r="A109" s="71">
        <v>103</v>
      </c>
      <c r="B109" s="73">
        <v>17</v>
      </c>
      <c r="C109" s="73">
        <v>35</v>
      </c>
      <c r="D109" s="72">
        <v>0.47046274799999999</v>
      </c>
      <c r="E109" s="73">
        <v>217.55152899999999</v>
      </c>
      <c r="F109" s="73">
        <v>102.34989</v>
      </c>
      <c r="G109" s="73">
        <v>166.37658390000001</v>
      </c>
      <c r="H109" s="73">
        <v>338.76278180000003</v>
      </c>
      <c r="I109" s="75">
        <v>1.5571611169999999</v>
      </c>
      <c r="J109" s="88">
        <f t="shared" si="15"/>
        <v>0.48571428571428571</v>
      </c>
      <c r="K109" s="88">
        <f t="shared" si="13"/>
        <v>0.51428571428571423</v>
      </c>
      <c r="L109" s="88">
        <f t="shared" si="14"/>
        <v>1.7722329771162831E-4</v>
      </c>
      <c r="M109" s="88">
        <f>SUM(L109:$L$112)/L109</f>
        <v>1.7885714285714285</v>
      </c>
      <c r="N109" s="88"/>
      <c r="O109" s="88"/>
      <c r="P109" s="88"/>
    </row>
    <row r="110" spans="1:16">
      <c r="A110" s="71">
        <v>104</v>
      </c>
      <c r="B110" s="73">
        <v>7</v>
      </c>
      <c r="C110" s="73">
        <v>15</v>
      </c>
      <c r="D110" s="72">
        <v>0.49124782299999997</v>
      </c>
      <c r="E110" s="73">
        <v>115.20163890000001</v>
      </c>
      <c r="F110" s="73">
        <v>56.592554290000002</v>
      </c>
      <c r="G110" s="73">
        <v>86.905361780000007</v>
      </c>
      <c r="H110" s="73">
        <v>172.38619779999999</v>
      </c>
      <c r="I110" s="75">
        <v>1.496386679</v>
      </c>
      <c r="J110" s="88">
        <f t="shared" si="15"/>
        <v>0.46666666666666667</v>
      </c>
      <c r="K110" s="88">
        <f t="shared" si="13"/>
        <v>0.53333333333333333</v>
      </c>
      <c r="L110" s="88">
        <f t="shared" si="14"/>
        <v>9.1143410251694546E-5</v>
      </c>
      <c r="M110" s="88">
        <f>SUM(L110:$L$112)/L110</f>
        <v>1.5333333333333332</v>
      </c>
      <c r="N110" s="88"/>
      <c r="O110" s="88"/>
      <c r="P110" s="88"/>
    </row>
    <row r="111" spans="1:16">
      <c r="A111" s="71">
        <v>105</v>
      </c>
      <c r="B111" s="73">
        <v>14</v>
      </c>
      <c r="C111" s="73">
        <v>13</v>
      </c>
      <c r="D111" s="72">
        <v>1</v>
      </c>
      <c r="E111" s="73">
        <v>58.609084629999998</v>
      </c>
      <c r="F111" s="73">
        <v>58.609084629999998</v>
      </c>
      <c r="G111" s="73">
        <v>85.480836069999995</v>
      </c>
      <c r="H111" s="73">
        <v>85.480836069999995</v>
      </c>
      <c r="I111" s="75">
        <v>1.4584912320000001</v>
      </c>
      <c r="J111" s="88">
        <f t="shared" si="15"/>
        <v>1.0769230769230769</v>
      </c>
      <c r="K111" s="88">
        <f t="shared" si="13"/>
        <v>-7.6923076923076872E-2</v>
      </c>
      <c r="L111" s="88">
        <f t="shared" si="14"/>
        <v>4.8609818800903756E-5</v>
      </c>
      <c r="M111" s="88">
        <f>SUM(L111:$L$112)/L111</f>
        <v>1</v>
      </c>
      <c r="N111" s="88"/>
      <c r="O111" s="88"/>
      <c r="P111" s="88"/>
    </row>
  </sheetData>
  <mergeCells count="1">
    <mergeCell ref="B3:I3"/>
  </mergeCells>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5CAC-2950-46AC-BD08-D0958B06CF88}">
  <dimension ref="A1:M109"/>
  <sheetViews>
    <sheetView workbookViewId="0">
      <selection activeCell="M6" sqref="M6"/>
    </sheetView>
  </sheetViews>
  <sheetFormatPr defaultRowHeight="12.75"/>
  <cols>
    <col min="11" max="11" width="8.7109375" customWidth="1"/>
    <col min="12" max="12" width="7.5703125" customWidth="1"/>
  </cols>
  <sheetData>
    <row r="1" spans="1:13">
      <c r="A1" t="s">
        <v>365</v>
      </c>
      <c r="B1" s="144" t="s">
        <v>366</v>
      </c>
    </row>
    <row r="2" spans="1:13" ht="13.5" thickBot="1">
      <c r="M2" t="s">
        <v>367</v>
      </c>
    </row>
    <row r="3" spans="1:13" ht="63.75">
      <c r="A3" s="133" t="s">
        <v>249</v>
      </c>
      <c r="B3" s="134" t="s">
        <v>250</v>
      </c>
      <c r="C3" s="134" t="s">
        <v>251</v>
      </c>
      <c r="D3" s="134" t="s">
        <v>252</v>
      </c>
      <c r="E3" s="134" t="s">
        <v>253</v>
      </c>
      <c r="F3" s="134" t="s">
        <v>254</v>
      </c>
      <c r="G3" s="134" t="s">
        <v>255</v>
      </c>
      <c r="H3" s="134" t="s">
        <v>256</v>
      </c>
      <c r="I3" s="134" t="s">
        <v>257</v>
      </c>
      <c r="J3" s="135" t="s">
        <v>258</v>
      </c>
      <c r="K3" s="147"/>
    </row>
    <row r="4" spans="1:13">
      <c r="A4" s="136" t="s">
        <v>259</v>
      </c>
      <c r="B4" s="137">
        <v>88</v>
      </c>
      <c r="C4" s="137">
        <v>47013</v>
      </c>
      <c r="D4" s="138">
        <v>1.8718230000000001E-3</v>
      </c>
      <c r="E4" s="138">
        <v>1.8688139999999999E-3</v>
      </c>
      <c r="F4" s="137">
        <v>100000</v>
      </c>
      <c r="G4" s="137">
        <v>186.88143310000001</v>
      </c>
      <c r="H4" s="137">
        <v>99839.281969999996</v>
      </c>
      <c r="I4" s="137">
        <v>8278054.9220000003</v>
      </c>
      <c r="J4" s="139">
        <v>82.780549219999997</v>
      </c>
      <c r="K4" s="148" cm="1">
        <f t="array" ref="K4">SUM(F4:F109/F4)-0.5</f>
        <v>82.780064689918007</v>
      </c>
      <c r="L4" cm="1">
        <f t="array" ref="L4">SUM(A4:A109*G4:G109)/SUM(G4:G109)+0.5</f>
        <v>82.7800646899329</v>
      </c>
      <c r="M4" t="s">
        <v>368</v>
      </c>
    </row>
    <row r="5" spans="1:13">
      <c r="A5" s="136" t="s">
        <v>260</v>
      </c>
      <c r="B5" s="137">
        <v>13</v>
      </c>
      <c r="C5" s="137">
        <v>53362</v>
      </c>
      <c r="D5" s="138">
        <v>2.9365199999999999E-4</v>
      </c>
      <c r="E5" s="138">
        <v>2.9360900000000001E-4</v>
      </c>
      <c r="F5" s="137">
        <v>99813.118570000006</v>
      </c>
      <c r="G5" s="137">
        <v>29.306001779999999</v>
      </c>
      <c r="H5" s="137">
        <v>99798.46557</v>
      </c>
      <c r="I5" s="137">
        <v>8178215.6399999997</v>
      </c>
      <c r="J5" s="139">
        <v>81.935278229999994</v>
      </c>
      <c r="K5" s="148"/>
      <c r="M5" s="24" t="s">
        <v>373</v>
      </c>
    </row>
    <row r="6" spans="1:13">
      <c r="A6" s="136" t="s">
        <v>261</v>
      </c>
      <c r="B6" s="137">
        <v>7</v>
      </c>
      <c r="C6" s="137">
        <v>55899</v>
      </c>
      <c r="D6" s="138">
        <v>1.1741800000000001E-4</v>
      </c>
      <c r="E6" s="138">
        <v>1.17411E-4</v>
      </c>
      <c r="F6" s="137">
        <v>99783.812569999995</v>
      </c>
      <c r="G6" s="137">
        <v>11.71567791</v>
      </c>
      <c r="H6" s="137">
        <v>99777.954729999998</v>
      </c>
      <c r="I6" s="137">
        <v>8078417.1749999998</v>
      </c>
      <c r="J6" s="139">
        <v>80.959195359999995</v>
      </c>
      <c r="K6" s="148"/>
    </row>
    <row r="7" spans="1:13">
      <c r="A7" s="136" t="s">
        <v>262</v>
      </c>
      <c r="B7" s="137">
        <v>6</v>
      </c>
      <c r="C7" s="137">
        <v>55795</v>
      </c>
      <c r="D7" s="138">
        <v>8.8700000000000001E-5</v>
      </c>
      <c r="E7" s="138">
        <v>8.8700000000000001E-5</v>
      </c>
      <c r="F7" s="137">
        <v>99772.096890000001</v>
      </c>
      <c r="G7" s="137">
        <v>8.8511103989999995</v>
      </c>
      <c r="H7" s="137">
        <v>99767.671329999997</v>
      </c>
      <c r="I7" s="137">
        <v>7978639.2199999997</v>
      </c>
      <c r="J7" s="139">
        <v>79.968643229999998</v>
      </c>
      <c r="K7" s="148"/>
    </row>
    <row r="8" spans="1:13">
      <c r="A8" s="136" t="s">
        <v>263</v>
      </c>
      <c r="B8" s="137">
        <v>4</v>
      </c>
      <c r="C8" s="137">
        <v>57101</v>
      </c>
      <c r="D8" s="138">
        <v>9.6199999999999994E-5</v>
      </c>
      <c r="E8" s="138">
        <v>9.6199999999999994E-5</v>
      </c>
      <c r="F8" s="137">
        <v>99763.245779999997</v>
      </c>
      <c r="G8" s="137">
        <v>9.6009313219999992</v>
      </c>
      <c r="H8" s="137">
        <v>99758.445309999996</v>
      </c>
      <c r="I8" s="137">
        <v>7878871.5489999996</v>
      </c>
      <c r="J8" s="139">
        <v>78.97569378</v>
      </c>
      <c r="K8" s="148"/>
    </row>
    <row r="9" spans="1:13">
      <c r="A9" s="136" t="s">
        <v>264</v>
      </c>
      <c r="B9" s="137">
        <v>7</v>
      </c>
      <c r="C9" s="137">
        <v>58117</v>
      </c>
      <c r="D9" s="138">
        <v>1.15288E-4</v>
      </c>
      <c r="E9" s="138">
        <v>1.15281E-4</v>
      </c>
      <c r="F9" s="137">
        <v>99753.644849999997</v>
      </c>
      <c r="G9" s="137">
        <v>11.499686730000001</v>
      </c>
      <c r="H9" s="137">
        <v>99747.895000000004</v>
      </c>
      <c r="I9" s="137">
        <v>7779113.1040000003</v>
      </c>
      <c r="J9" s="139">
        <v>77.983246780000002</v>
      </c>
      <c r="K9" s="148"/>
    </row>
    <row r="10" spans="1:13">
      <c r="A10" s="136" t="s">
        <v>265</v>
      </c>
      <c r="B10" s="137">
        <v>9</v>
      </c>
      <c r="C10" s="137">
        <v>58127</v>
      </c>
      <c r="D10" s="138">
        <v>1.18053E-4</v>
      </c>
      <c r="E10" s="138">
        <v>1.18047E-4</v>
      </c>
      <c r="F10" s="137">
        <v>99742.14516</v>
      </c>
      <c r="G10" s="137">
        <v>11.774207629999999</v>
      </c>
      <c r="H10" s="137">
        <v>99736.258050000004</v>
      </c>
      <c r="I10" s="137">
        <v>7679365.2089999998</v>
      </c>
      <c r="J10" s="139">
        <v>76.992180149999996</v>
      </c>
      <c r="K10" s="148"/>
    </row>
    <row r="11" spans="1:13">
      <c r="A11" s="136" t="s">
        <v>266</v>
      </c>
      <c r="B11" s="137">
        <v>5</v>
      </c>
      <c r="C11" s="137">
        <v>57572</v>
      </c>
      <c r="D11" s="138">
        <v>9.5917999999999999E-5</v>
      </c>
      <c r="E11" s="138">
        <v>9.59E-5</v>
      </c>
      <c r="F11" s="137">
        <v>99730.370949999997</v>
      </c>
      <c r="G11" s="137">
        <v>9.5654763779999996</v>
      </c>
      <c r="H11" s="137">
        <v>99725.588210000002</v>
      </c>
      <c r="I11" s="137">
        <v>7579628.9500000002</v>
      </c>
      <c r="J11" s="139">
        <v>76.001210850000007</v>
      </c>
      <c r="K11" s="148"/>
    </row>
    <row r="12" spans="1:13">
      <c r="A12" s="136" t="s">
        <v>267</v>
      </c>
      <c r="B12" s="137">
        <v>5</v>
      </c>
      <c r="C12" s="137">
        <v>57097</v>
      </c>
      <c r="D12" s="138">
        <v>7.1899999999999999E-5</v>
      </c>
      <c r="E12" s="138">
        <v>7.1899999999999999E-5</v>
      </c>
      <c r="F12" s="137">
        <v>99720.805470000007</v>
      </c>
      <c r="G12" s="137">
        <v>7.167146303</v>
      </c>
      <c r="H12" s="137">
        <v>99717.221900000004</v>
      </c>
      <c r="I12" s="137">
        <v>7479903.3619999997</v>
      </c>
      <c r="J12" s="139">
        <v>75.008453119999999</v>
      </c>
      <c r="K12" s="148"/>
    </row>
    <row r="13" spans="1:13">
      <c r="A13" s="136" t="s">
        <v>268</v>
      </c>
      <c r="B13" s="137">
        <v>2</v>
      </c>
      <c r="C13" s="137">
        <v>56384</v>
      </c>
      <c r="D13" s="138">
        <v>5.8199999999999998E-5</v>
      </c>
      <c r="E13" s="138">
        <v>5.8199999999999998E-5</v>
      </c>
      <c r="F13" s="137">
        <v>99713.638330000002</v>
      </c>
      <c r="G13" s="137">
        <v>5.802060548</v>
      </c>
      <c r="H13" s="137">
        <v>99710.737299999993</v>
      </c>
      <c r="I13" s="137">
        <v>7380186.1399999997</v>
      </c>
      <c r="J13" s="139">
        <v>74.013808580000003</v>
      </c>
      <c r="K13" s="148"/>
    </row>
    <row r="14" spans="1:13">
      <c r="A14" s="136" t="s">
        <v>269</v>
      </c>
      <c r="B14" s="137">
        <v>1</v>
      </c>
      <c r="C14" s="137">
        <v>56315</v>
      </c>
      <c r="D14" s="138">
        <v>5.38E-5</v>
      </c>
      <c r="E14" s="138">
        <v>5.38E-5</v>
      </c>
      <c r="F14" s="137">
        <v>99707.83627</v>
      </c>
      <c r="G14" s="137">
        <v>5.3684599110000004</v>
      </c>
      <c r="H14" s="137">
        <v>99705.152040000001</v>
      </c>
      <c r="I14" s="137">
        <v>7280475.4029999999</v>
      </c>
      <c r="J14" s="139">
        <v>73.018086400000001</v>
      </c>
      <c r="K14" s="148"/>
    </row>
    <row r="15" spans="1:13">
      <c r="A15" s="136" t="s">
        <v>270</v>
      </c>
      <c r="B15" s="137">
        <v>4</v>
      </c>
      <c r="C15" s="137">
        <v>56823</v>
      </c>
      <c r="D15" s="138">
        <v>5.5399999999999998E-5</v>
      </c>
      <c r="E15" s="138">
        <v>5.5387999999999999E-5</v>
      </c>
      <c r="F15" s="137">
        <v>99702.467810000002</v>
      </c>
      <c r="G15" s="137">
        <v>5.5223235319999997</v>
      </c>
      <c r="H15" s="137">
        <v>99699.706649999993</v>
      </c>
      <c r="I15" s="137">
        <v>7180770.2510000002</v>
      </c>
      <c r="J15" s="139">
        <v>72.021991119999996</v>
      </c>
      <c r="K15" s="148"/>
    </row>
    <row r="16" spans="1:13">
      <c r="A16" s="136" t="s">
        <v>271</v>
      </c>
      <c r="B16" s="137">
        <v>4</v>
      </c>
      <c r="C16" s="137">
        <v>58435</v>
      </c>
      <c r="D16" s="138">
        <v>6.1500000000000004E-5</v>
      </c>
      <c r="E16" s="138">
        <v>6.1500000000000004E-5</v>
      </c>
      <c r="F16" s="137">
        <v>99696.945479999995</v>
      </c>
      <c r="G16" s="137">
        <v>6.1328854030000004</v>
      </c>
      <c r="H16" s="137">
        <v>99693.87904</v>
      </c>
      <c r="I16" s="137">
        <v>7081070.5439999998</v>
      </c>
      <c r="J16" s="139">
        <v>71.025952799999999</v>
      </c>
      <c r="K16" s="148"/>
    </row>
    <row r="17" spans="1:11">
      <c r="A17" s="136" t="s">
        <v>272</v>
      </c>
      <c r="B17" s="137">
        <v>5</v>
      </c>
      <c r="C17" s="137">
        <v>60739</v>
      </c>
      <c r="D17" s="138">
        <v>7.2200000000000007E-5</v>
      </c>
      <c r="E17" s="138">
        <v>7.2200000000000007E-5</v>
      </c>
      <c r="F17" s="137">
        <v>99690.812600000005</v>
      </c>
      <c r="G17" s="137">
        <v>7.198584866</v>
      </c>
      <c r="H17" s="137">
        <v>99687.213310000006</v>
      </c>
      <c r="I17" s="137">
        <v>6981376.665</v>
      </c>
      <c r="J17" s="139">
        <v>70.030291489999996</v>
      </c>
      <c r="K17" s="148"/>
    </row>
    <row r="18" spans="1:11">
      <c r="A18" s="136" t="s">
        <v>273</v>
      </c>
      <c r="B18" s="137">
        <v>6</v>
      </c>
      <c r="C18" s="137">
        <v>61511</v>
      </c>
      <c r="D18" s="138">
        <v>8.81E-5</v>
      </c>
      <c r="E18" s="138">
        <v>8.81E-5</v>
      </c>
      <c r="F18" s="137">
        <v>99683.614010000005</v>
      </c>
      <c r="G18" s="137">
        <v>8.7808506560000001</v>
      </c>
      <c r="H18" s="137">
        <v>99679.223589999994</v>
      </c>
      <c r="I18" s="137">
        <v>6881689.4519999996</v>
      </c>
      <c r="J18" s="139">
        <v>69.035312570000002</v>
      </c>
      <c r="K18" s="148"/>
    </row>
    <row r="19" spans="1:11">
      <c r="A19" s="136" t="s">
        <v>274</v>
      </c>
      <c r="B19" s="137">
        <v>7</v>
      </c>
      <c r="C19" s="137">
        <v>60659</v>
      </c>
      <c r="D19" s="138">
        <v>1.0984699999999999E-4</v>
      </c>
      <c r="E19" s="138">
        <v>1.0984099999999999E-4</v>
      </c>
      <c r="F19" s="137">
        <v>99674.833159999995</v>
      </c>
      <c r="G19" s="137">
        <v>10.94839954</v>
      </c>
      <c r="H19" s="137">
        <v>99669.358959999998</v>
      </c>
      <c r="I19" s="137">
        <v>6782010.2280000001</v>
      </c>
      <c r="J19" s="139">
        <v>68.041350190000003</v>
      </c>
      <c r="K19" s="148"/>
    </row>
    <row r="20" spans="1:11">
      <c r="A20" s="136" t="s">
        <v>275</v>
      </c>
      <c r="B20" s="137">
        <v>4</v>
      </c>
      <c r="C20" s="137">
        <v>57237</v>
      </c>
      <c r="D20" s="138">
        <v>1.37954E-4</v>
      </c>
      <c r="E20" s="138">
        <v>1.3794499999999999E-4</v>
      </c>
      <c r="F20" s="137">
        <v>99663.884760000001</v>
      </c>
      <c r="G20" s="137">
        <v>13.748094760000001</v>
      </c>
      <c r="H20" s="137">
        <v>99657.010720000006</v>
      </c>
      <c r="I20" s="137">
        <v>6682340.8689999999</v>
      </c>
      <c r="J20" s="139">
        <v>67.048769829999998</v>
      </c>
      <c r="K20" s="148"/>
    </row>
    <row r="21" spans="1:11">
      <c r="A21" s="136" t="s">
        <v>276</v>
      </c>
      <c r="B21" s="137">
        <v>10</v>
      </c>
      <c r="C21" s="137">
        <v>54554</v>
      </c>
      <c r="D21" s="138">
        <v>1.7202100000000001E-4</v>
      </c>
      <c r="E21" s="138">
        <v>1.7200599999999999E-4</v>
      </c>
      <c r="F21" s="137">
        <v>99650.136670000007</v>
      </c>
      <c r="G21" s="137">
        <v>17.14045797</v>
      </c>
      <c r="H21" s="137">
        <v>99641.566439999995</v>
      </c>
      <c r="I21" s="137">
        <v>6582683.8590000002</v>
      </c>
      <c r="J21" s="139">
        <v>66.05795114</v>
      </c>
      <c r="K21" s="148"/>
    </row>
    <row r="22" spans="1:11">
      <c r="A22" s="136" t="s">
        <v>277</v>
      </c>
      <c r="B22" s="137">
        <v>7</v>
      </c>
      <c r="C22" s="137">
        <v>53736</v>
      </c>
      <c r="D22" s="138">
        <v>2.0981099999999999E-4</v>
      </c>
      <c r="E22" s="138">
        <v>2.0978899999999999E-4</v>
      </c>
      <c r="F22" s="137">
        <v>99632.996209999998</v>
      </c>
      <c r="G22" s="137">
        <v>20.901867939999999</v>
      </c>
      <c r="H22" s="137">
        <v>99622.545280000006</v>
      </c>
      <c r="I22" s="137">
        <v>6483042.2920000004</v>
      </c>
      <c r="J22" s="139">
        <v>65.069229460000003</v>
      </c>
      <c r="K22" s="148"/>
    </row>
    <row r="23" spans="1:11">
      <c r="A23" s="136" t="s">
        <v>278</v>
      </c>
      <c r="B23" s="137">
        <v>21</v>
      </c>
      <c r="C23" s="137">
        <v>53003</v>
      </c>
      <c r="D23" s="138">
        <v>2.4595699999999999E-4</v>
      </c>
      <c r="E23" s="138">
        <v>2.4592700000000001E-4</v>
      </c>
      <c r="F23" s="137">
        <v>99612.094339999996</v>
      </c>
      <c r="G23" s="137">
        <v>24.497269899999999</v>
      </c>
      <c r="H23" s="137">
        <v>99599.845709999994</v>
      </c>
      <c r="I23" s="137">
        <v>6383419.7470000004</v>
      </c>
      <c r="J23" s="139">
        <v>64.082778189999999</v>
      </c>
      <c r="K23" s="148"/>
    </row>
    <row r="24" spans="1:11">
      <c r="A24" s="136" t="s">
        <v>279</v>
      </c>
      <c r="B24" s="137">
        <v>16</v>
      </c>
      <c r="C24" s="137">
        <v>52126</v>
      </c>
      <c r="D24" s="138">
        <v>2.7217300000000001E-4</v>
      </c>
      <c r="E24" s="138">
        <v>2.7213600000000003E-4</v>
      </c>
      <c r="F24" s="137">
        <v>99587.597070000003</v>
      </c>
      <c r="G24" s="137">
        <v>27.101350790000001</v>
      </c>
      <c r="H24" s="137">
        <v>99574.046400000007</v>
      </c>
      <c r="I24" s="137">
        <v>6283819.9009999996</v>
      </c>
      <c r="J24" s="139">
        <v>63.09841874</v>
      </c>
      <c r="K24" s="148"/>
    </row>
    <row r="25" spans="1:11">
      <c r="A25" s="136" t="s">
        <v>280</v>
      </c>
      <c r="B25" s="137">
        <v>14</v>
      </c>
      <c r="C25" s="137">
        <v>51159</v>
      </c>
      <c r="D25" s="138">
        <v>2.8245599999999999E-4</v>
      </c>
      <c r="E25" s="138">
        <v>2.8241699999999998E-4</v>
      </c>
      <c r="F25" s="137">
        <v>99560.495720000006</v>
      </c>
      <c r="G25" s="137">
        <v>28.117525539999999</v>
      </c>
      <c r="H25" s="137">
        <v>99546.436960000006</v>
      </c>
      <c r="I25" s="137">
        <v>6184245.8550000004</v>
      </c>
      <c r="J25" s="139">
        <v>62.115458650000001</v>
      </c>
      <c r="K25" s="148"/>
    </row>
    <row r="26" spans="1:11">
      <c r="A26" s="136" t="s">
        <v>281</v>
      </c>
      <c r="B26" s="137">
        <v>10</v>
      </c>
      <c r="C26" s="137">
        <v>50395</v>
      </c>
      <c r="D26" s="138">
        <v>2.8021099999999999E-4</v>
      </c>
      <c r="E26" s="138">
        <v>2.8017199999999997E-4</v>
      </c>
      <c r="F26" s="137">
        <v>99532.378200000006</v>
      </c>
      <c r="G26" s="137">
        <v>27.886138899999999</v>
      </c>
      <c r="H26" s="137">
        <v>99518.435129999998</v>
      </c>
      <c r="I26" s="137">
        <v>6084699.4179999996</v>
      </c>
      <c r="J26" s="139">
        <v>61.132864779999998</v>
      </c>
      <c r="K26" s="148"/>
    </row>
    <row r="27" spans="1:11">
      <c r="A27" s="136" t="s">
        <v>282</v>
      </c>
      <c r="B27" s="137">
        <v>20</v>
      </c>
      <c r="C27" s="137">
        <v>49833</v>
      </c>
      <c r="D27" s="138">
        <v>2.71783E-4</v>
      </c>
      <c r="E27" s="138">
        <v>2.7174600000000001E-4</v>
      </c>
      <c r="F27" s="137">
        <v>99504.492060000004</v>
      </c>
      <c r="G27" s="137">
        <v>27.03998459</v>
      </c>
      <c r="H27" s="137">
        <v>99490.972070000003</v>
      </c>
      <c r="I27" s="137">
        <v>5985180.983</v>
      </c>
      <c r="J27" s="139">
        <v>60.149857150000003</v>
      </c>
      <c r="K27" s="148"/>
    </row>
    <row r="28" spans="1:11">
      <c r="A28" s="136" t="s">
        <v>283</v>
      </c>
      <c r="B28" s="137">
        <v>8</v>
      </c>
      <c r="C28" s="137">
        <v>49934</v>
      </c>
      <c r="D28" s="138">
        <v>2.6255700000000001E-4</v>
      </c>
      <c r="E28" s="138">
        <v>2.6252300000000002E-4</v>
      </c>
      <c r="F28" s="137">
        <v>99477.452069999999</v>
      </c>
      <c r="G28" s="137">
        <v>26.11507692</v>
      </c>
      <c r="H28" s="137">
        <v>99464.394539999994</v>
      </c>
      <c r="I28" s="137">
        <v>5885690.0109999999</v>
      </c>
      <c r="J28" s="139">
        <v>59.166071189999997</v>
      </c>
      <c r="K28" s="148"/>
    </row>
    <row r="29" spans="1:11">
      <c r="A29" s="136" t="s">
        <v>284</v>
      </c>
      <c r="B29" s="137">
        <v>14</v>
      </c>
      <c r="C29" s="137">
        <v>50682</v>
      </c>
      <c r="D29" s="138">
        <v>2.5588400000000001E-4</v>
      </c>
      <c r="E29" s="138">
        <v>2.5585199999999999E-4</v>
      </c>
      <c r="F29" s="137">
        <v>99451.337</v>
      </c>
      <c r="G29" s="137">
        <v>25.444776560000001</v>
      </c>
      <c r="H29" s="137">
        <v>99438.614610000004</v>
      </c>
      <c r="I29" s="137">
        <v>5786225.6160000004</v>
      </c>
      <c r="J29" s="139">
        <v>58.181476400000001</v>
      </c>
      <c r="K29" s="148"/>
    </row>
    <row r="30" spans="1:11">
      <c r="A30" s="136" t="s">
        <v>285</v>
      </c>
      <c r="B30" s="137">
        <v>16</v>
      </c>
      <c r="C30" s="137">
        <v>51187</v>
      </c>
      <c r="D30" s="138">
        <v>2.5463299999999999E-4</v>
      </c>
      <c r="E30" s="138">
        <v>2.5460000000000001E-4</v>
      </c>
      <c r="F30" s="137">
        <v>99425.892219999994</v>
      </c>
      <c r="G30" s="137">
        <v>25.313874420000001</v>
      </c>
      <c r="H30" s="137">
        <v>99413.235279999994</v>
      </c>
      <c r="I30" s="137">
        <v>5686787.0020000003</v>
      </c>
      <c r="J30" s="139">
        <v>57.19623807</v>
      </c>
      <c r="K30" s="148"/>
    </row>
    <row r="31" spans="1:11">
      <c r="A31" s="136" t="s">
        <v>286</v>
      </c>
      <c r="B31" s="137">
        <v>10</v>
      </c>
      <c r="C31" s="137">
        <v>52695</v>
      </c>
      <c r="D31" s="138">
        <v>2.6021300000000002E-4</v>
      </c>
      <c r="E31" s="138">
        <v>2.6017899999999998E-4</v>
      </c>
      <c r="F31" s="137">
        <v>99400.578349999996</v>
      </c>
      <c r="G31" s="137">
        <v>25.86194193</v>
      </c>
      <c r="H31" s="137">
        <v>99387.647370000006</v>
      </c>
      <c r="I31" s="137">
        <v>5587373.7659999998</v>
      </c>
      <c r="J31" s="139">
        <v>56.210676630000002</v>
      </c>
      <c r="K31" s="148"/>
    </row>
    <row r="32" spans="1:11">
      <c r="A32" s="136" t="s">
        <v>287</v>
      </c>
      <c r="B32" s="137">
        <v>11</v>
      </c>
      <c r="C32" s="137">
        <v>56825</v>
      </c>
      <c r="D32" s="138">
        <v>2.7298200000000001E-4</v>
      </c>
      <c r="E32" s="138">
        <v>2.7294500000000002E-4</v>
      </c>
      <c r="F32" s="137">
        <v>99374.716400000005</v>
      </c>
      <c r="G32" s="137">
        <v>27.123782989999999</v>
      </c>
      <c r="H32" s="137">
        <v>99361.154509999993</v>
      </c>
      <c r="I32" s="137">
        <v>5487986.1189999999</v>
      </c>
      <c r="J32" s="139">
        <v>55.225175149999998</v>
      </c>
      <c r="K32" s="148"/>
    </row>
    <row r="33" spans="1:11">
      <c r="A33" s="136" t="s">
        <v>288</v>
      </c>
      <c r="B33" s="137">
        <v>17</v>
      </c>
      <c r="C33" s="137">
        <v>62776</v>
      </c>
      <c r="D33" s="138">
        <v>2.9362099999999999E-4</v>
      </c>
      <c r="E33" s="138">
        <v>2.9357800000000001E-4</v>
      </c>
      <c r="F33" s="137">
        <v>99347.592619999996</v>
      </c>
      <c r="G33" s="137">
        <v>29.16623396</v>
      </c>
      <c r="H33" s="137">
        <v>99333.0095</v>
      </c>
      <c r="I33" s="137">
        <v>5388624.9639999997</v>
      </c>
      <c r="J33" s="139">
        <v>54.240116159999999</v>
      </c>
      <c r="K33" s="148"/>
    </row>
    <row r="34" spans="1:11">
      <c r="A34" s="136" t="s">
        <v>289</v>
      </c>
      <c r="B34" s="137">
        <v>21</v>
      </c>
      <c r="C34" s="137">
        <v>66123</v>
      </c>
      <c r="D34" s="138">
        <v>3.2100400000000001E-4</v>
      </c>
      <c r="E34" s="138">
        <v>3.20952E-4</v>
      </c>
      <c r="F34" s="137">
        <v>99318.426389999993</v>
      </c>
      <c r="G34" s="137">
        <v>31.876458670000002</v>
      </c>
      <c r="H34" s="137">
        <v>99302.488159999994</v>
      </c>
      <c r="I34" s="137">
        <v>5289291.9550000001</v>
      </c>
      <c r="J34" s="139">
        <v>53.255897699999998</v>
      </c>
      <c r="K34" s="148"/>
    </row>
    <row r="35" spans="1:11">
      <c r="A35" s="136" t="s">
        <v>290</v>
      </c>
      <c r="B35" s="137">
        <v>28</v>
      </c>
      <c r="C35" s="137">
        <v>68128</v>
      </c>
      <c r="D35" s="138">
        <v>3.5192900000000001E-4</v>
      </c>
      <c r="E35" s="138">
        <v>3.5186700000000001E-4</v>
      </c>
      <c r="F35" s="137">
        <v>99286.549929999994</v>
      </c>
      <c r="G35" s="137">
        <v>34.935675619999998</v>
      </c>
      <c r="H35" s="137">
        <v>99269.082089999996</v>
      </c>
      <c r="I35" s="137">
        <v>5189989.4670000002</v>
      </c>
      <c r="J35" s="139">
        <v>52.27283525</v>
      </c>
      <c r="K35" s="148"/>
    </row>
    <row r="36" spans="1:11">
      <c r="A36" s="136" t="s">
        <v>291</v>
      </c>
      <c r="B36" s="137">
        <v>31</v>
      </c>
      <c r="C36" s="137">
        <v>70221</v>
      </c>
      <c r="D36" s="138">
        <v>3.8233199999999998E-4</v>
      </c>
      <c r="E36" s="138">
        <v>3.8225899999999997E-4</v>
      </c>
      <c r="F36" s="137">
        <v>99251.614249999999</v>
      </c>
      <c r="G36" s="137">
        <v>37.939849600000002</v>
      </c>
      <c r="H36" s="137">
        <v>99232.644329999996</v>
      </c>
      <c r="I36" s="137">
        <v>5090720.3849999998</v>
      </c>
      <c r="J36" s="139">
        <v>51.291058820000003</v>
      </c>
      <c r="K36" s="148"/>
    </row>
    <row r="37" spans="1:11">
      <c r="A37" s="136" t="s">
        <v>292</v>
      </c>
      <c r="B37" s="137">
        <v>32</v>
      </c>
      <c r="C37" s="137">
        <v>70070</v>
      </c>
      <c r="D37" s="138">
        <v>4.1119300000000002E-4</v>
      </c>
      <c r="E37" s="138">
        <v>4.11109E-4</v>
      </c>
      <c r="F37" s="137">
        <v>99213.674400000004</v>
      </c>
      <c r="G37" s="137">
        <v>40.787619050000004</v>
      </c>
      <c r="H37" s="137">
        <v>99193.280589999995</v>
      </c>
      <c r="I37" s="137">
        <v>4991487.74</v>
      </c>
      <c r="J37" s="139">
        <v>50.310481600000003</v>
      </c>
      <c r="K37" s="148"/>
    </row>
    <row r="38" spans="1:11">
      <c r="A38" s="136" t="s">
        <v>293</v>
      </c>
      <c r="B38" s="137">
        <v>26</v>
      </c>
      <c r="C38" s="137">
        <v>71081</v>
      </c>
      <c r="D38" s="138">
        <v>4.39369E-4</v>
      </c>
      <c r="E38" s="138">
        <v>4.3927300000000001E-4</v>
      </c>
      <c r="F38" s="137">
        <v>99172.886780000001</v>
      </c>
      <c r="G38" s="137">
        <v>43.5639197</v>
      </c>
      <c r="H38" s="137">
        <v>99151.104819999993</v>
      </c>
      <c r="I38" s="137">
        <v>4892294.46</v>
      </c>
      <c r="J38" s="139">
        <v>49.330967549999997</v>
      </c>
      <c r="K38" s="148"/>
    </row>
    <row r="39" spans="1:11">
      <c r="A39" s="136" t="s">
        <v>294</v>
      </c>
      <c r="B39" s="137">
        <v>37</v>
      </c>
      <c r="C39" s="137">
        <v>71782</v>
      </c>
      <c r="D39" s="138">
        <v>4.6819E-4</v>
      </c>
      <c r="E39" s="138">
        <v>4.6808E-4</v>
      </c>
      <c r="F39" s="137">
        <v>99129.32286</v>
      </c>
      <c r="G39" s="137">
        <v>46.400452199999997</v>
      </c>
      <c r="H39" s="137">
        <v>99106.122640000001</v>
      </c>
      <c r="I39" s="137">
        <v>4793143.3550000004</v>
      </c>
      <c r="J39" s="139">
        <v>48.352427079999998</v>
      </c>
      <c r="K39" s="148"/>
    </row>
    <row r="40" spans="1:11">
      <c r="A40" s="136" t="s">
        <v>295</v>
      </c>
      <c r="B40" s="137">
        <v>33</v>
      </c>
      <c r="C40" s="137">
        <v>71728</v>
      </c>
      <c r="D40" s="138">
        <v>4.9972199999999997E-4</v>
      </c>
      <c r="E40" s="138">
        <v>4.9959699999999995E-4</v>
      </c>
      <c r="F40" s="137">
        <v>99082.922409999999</v>
      </c>
      <c r="G40" s="137">
        <v>49.501574390000002</v>
      </c>
      <c r="H40" s="137">
        <v>99058.171619999994</v>
      </c>
      <c r="I40" s="137">
        <v>4694037.2319999998</v>
      </c>
      <c r="J40" s="139">
        <v>47.374836330000001</v>
      </c>
      <c r="K40" s="148"/>
    </row>
    <row r="41" spans="1:11">
      <c r="A41" s="136" t="s">
        <v>296</v>
      </c>
      <c r="B41" s="137">
        <v>39</v>
      </c>
      <c r="C41" s="137">
        <v>72947</v>
      </c>
      <c r="D41" s="138">
        <v>5.3669399999999999E-4</v>
      </c>
      <c r="E41" s="138">
        <v>5.3655E-4</v>
      </c>
      <c r="F41" s="137">
        <v>99033.420840000006</v>
      </c>
      <c r="G41" s="137">
        <v>53.136415739999997</v>
      </c>
      <c r="H41" s="137">
        <v>99006.852629999994</v>
      </c>
      <c r="I41" s="137">
        <v>4594979.0609999998</v>
      </c>
      <c r="J41" s="139">
        <v>46.398266579999998</v>
      </c>
      <c r="K41" s="148"/>
    </row>
    <row r="42" spans="1:11">
      <c r="A42" s="136" t="s">
        <v>297</v>
      </c>
      <c r="B42" s="137">
        <v>43</v>
      </c>
      <c r="C42" s="137">
        <v>73663</v>
      </c>
      <c r="D42" s="138">
        <v>5.8173100000000004E-4</v>
      </c>
      <c r="E42" s="138">
        <v>5.8156199999999999E-4</v>
      </c>
      <c r="F42" s="137">
        <v>98980.284419999996</v>
      </c>
      <c r="G42" s="137">
        <v>57.563194070000002</v>
      </c>
      <c r="H42" s="137">
        <v>98951.502819999994</v>
      </c>
      <c r="I42" s="137">
        <v>4495972.2079999996</v>
      </c>
      <c r="J42" s="139">
        <v>45.422906529999999</v>
      </c>
      <c r="K42" s="148"/>
    </row>
    <row r="43" spans="1:11">
      <c r="A43" s="136" t="s">
        <v>298</v>
      </c>
      <c r="B43" s="137">
        <v>42</v>
      </c>
      <c r="C43" s="137">
        <v>74035</v>
      </c>
      <c r="D43" s="138">
        <v>6.35686E-4</v>
      </c>
      <c r="E43" s="138">
        <v>6.3548399999999996E-4</v>
      </c>
      <c r="F43" s="137">
        <v>98922.721229999996</v>
      </c>
      <c r="G43" s="137">
        <v>62.863836509999999</v>
      </c>
      <c r="H43" s="137">
        <v>98891.289309999993</v>
      </c>
      <c r="I43" s="137">
        <v>4397020.7050000001</v>
      </c>
      <c r="J43" s="139">
        <v>44.449047200000003</v>
      </c>
      <c r="K43" s="148"/>
    </row>
    <row r="44" spans="1:11">
      <c r="A44" s="136" t="s">
        <v>299</v>
      </c>
      <c r="B44" s="137">
        <v>52</v>
      </c>
      <c r="C44" s="137">
        <v>74830</v>
      </c>
      <c r="D44" s="138">
        <v>6.9906899999999997E-4</v>
      </c>
      <c r="E44" s="138">
        <v>6.9882500000000003E-4</v>
      </c>
      <c r="F44" s="137">
        <v>98859.857390000005</v>
      </c>
      <c r="G44" s="137">
        <v>69.085748659999993</v>
      </c>
      <c r="H44" s="137">
        <v>98825.31452</v>
      </c>
      <c r="I44" s="137">
        <v>4298129.4160000002</v>
      </c>
      <c r="J44" s="139">
        <v>43.476993890000003</v>
      </c>
      <c r="K44" s="148"/>
    </row>
    <row r="45" spans="1:11">
      <c r="A45" s="136" t="s">
        <v>300</v>
      </c>
      <c r="B45" s="137">
        <v>54</v>
      </c>
      <c r="C45" s="137">
        <v>75438</v>
      </c>
      <c r="D45" s="138">
        <v>7.7171E-4</v>
      </c>
      <c r="E45" s="138">
        <v>7.7141299999999998E-4</v>
      </c>
      <c r="F45" s="137">
        <v>98790.771640000006</v>
      </c>
      <c r="G45" s="137">
        <v>76.208441160000007</v>
      </c>
      <c r="H45" s="137">
        <v>98752.667419999998</v>
      </c>
      <c r="I45" s="137">
        <v>4199304.1009999998</v>
      </c>
      <c r="J45" s="139">
        <v>42.507048300000001</v>
      </c>
      <c r="K45" s="148"/>
    </row>
    <row r="46" spans="1:11">
      <c r="A46" s="136" t="s">
        <v>301</v>
      </c>
      <c r="B46" s="137">
        <v>76</v>
      </c>
      <c r="C46" s="137">
        <v>77289</v>
      </c>
      <c r="D46" s="138">
        <v>8.5187100000000003E-4</v>
      </c>
      <c r="E46" s="138">
        <v>8.5150799999999995E-4</v>
      </c>
      <c r="F46" s="137">
        <v>98714.563200000004</v>
      </c>
      <c r="G46" s="137">
        <v>84.056283199999996</v>
      </c>
      <c r="H46" s="137">
        <v>98672.535059999995</v>
      </c>
      <c r="I46" s="137">
        <v>4100551.4339999999</v>
      </c>
      <c r="J46" s="139">
        <v>41.539478080000002</v>
      </c>
      <c r="K46" s="148"/>
    </row>
    <row r="47" spans="1:11">
      <c r="A47" s="136" t="s">
        <v>302</v>
      </c>
      <c r="B47" s="137">
        <v>87</v>
      </c>
      <c r="C47" s="137">
        <v>82992</v>
      </c>
      <c r="D47" s="138">
        <v>9.3669000000000001E-4</v>
      </c>
      <c r="E47" s="138">
        <v>9.3625200000000005E-4</v>
      </c>
      <c r="F47" s="137">
        <v>98630.50692</v>
      </c>
      <c r="G47" s="137">
        <v>92.342968880000001</v>
      </c>
      <c r="H47" s="137">
        <v>98584.335430000006</v>
      </c>
      <c r="I47" s="137">
        <v>4001878.8990000002</v>
      </c>
      <c r="J47" s="139">
        <v>40.574453320000003</v>
      </c>
      <c r="K47" s="148"/>
    </row>
    <row r="48" spans="1:11">
      <c r="A48" s="136" t="s">
        <v>303</v>
      </c>
      <c r="B48" s="137">
        <v>73</v>
      </c>
      <c r="C48" s="137">
        <v>88338</v>
      </c>
      <c r="D48" s="138">
        <v>1.024961E-3</v>
      </c>
      <c r="E48" s="138">
        <v>1.0244360000000001E-3</v>
      </c>
      <c r="F48" s="137">
        <v>98538.163950000002</v>
      </c>
      <c r="G48" s="137">
        <v>100.9460468</v>
      </c>
      <c r="H48" s="137">
        <v>98487.690929999997</v>
      </c>
      <c r="I48" s="137">
        <v>3903294.5630000001</v>
      </c>
      <c r="J48" s="139">
        <v>39.612008250000002</v>
      </c>
      <c r="K48" s="148"/>
    </row>
    <row r="49" spans="1:11">
      <c r="A49" s="136" t="s">
        <v>304</v>
      </c>
      <c r="B49" s="137">
        <v>116</v>
      </c>
      <c r="C49" s="137">
        <v>90461</v>
      </c>
      <c r="D49" s="138">
        <v>1.1187529999999999E-3</v>
      </c>
      <c r="E49" s="138">
        <v>1.118127E-3</v>
      </c>
      <c r="F49" s="137">
        <v>98437.217900000003</v>
      </c>
      <c r="G49" s="137">
        <v>110.0653294</v>
      </c>
      <c r="H49" s="137">
        <v>98382.185240000006</v>
      </c>
      <c r="I49" s="137">
        <v>3804806.8730000001</v>
      </c>
      <c r="J49" s="139">
        <v>38.652117089999997</v>
      </c>
      <c r="K49" s="148"/>
    </row>
    <row r="50" spans="1:11">
      <c r="A50" s="136" t="s">
        <v>305</v>
      </c>
      <c r="B50" s="137">
        <v>105</v>
      </c>
      <c r="C50" s="137">
        <v>92294</v>
      </c>
      <c r="D50" s="138">
        <v>1.221158E-3</v>
      </c>
      <c r="E50" s="138">
        <v>1.2204119999999999E-3</v>
      </c>
      <c r="F50" s="137">
        <v>98327.152570000006</v>
      </c>
      <c r="G50" s="137">
        <v>119.9996762</v>
      </c>
      <c r="H50" s="137">
        <v>98267.152740000005</v>
      </c>
      <c r="I50" s="137">
        <v>3706424.6869999999</v>
      </c>
      <c r="J50" s="139">
        <v>37.694823759999998</v>
      </c>
      <c r="K50" s="148"/>
    </row>
    <row r="51" spans="1:11">
      <c r="A51" s="136" t="s">
        <v>306</v>
      </c>
      <c r="B51" s="137">
        <v>130</v>
      </c>
      <c r="C51" s="137">
        <v>94199</v>
      </c>
      <c r="D51" s="138">
        <v>1.3359940000000001E-3</v>
      </c>
      <c r="E51" s="138">
        <v>1.3351019999999999E-3</v>
      </c>
      <c r="F51" s="137">
        <v>98207.152900000001</v>
      </c>
      <c r="G51" s="137">
        <v>131.1165446</v>
      </c>
      <c r="H51" s="137">
        <v>98141.594620000003</v>
      </c>
      <c r="I51" s="137">
        <v>3608157.5350000001</v>
      </c>
      <c r="J51" s="139">
        <v>36.740272249999997</v>
      </c>
      <c r="K51" s="148"/>
    </row>
    <row r="52" spans="1:11">
      <c r="A52" s="136" t="s">
        <v>307</v>
      </c>
      <c r="B52" s="137">
        <v>134</v>
      </c>
      <c r="C52" s="137">
        <v>95303</v>
      </c>
      <c r="D52" s="138">
        <v>1.4680209999999999E-3</v>
      </c>
      <c r="E52" s="138">
        <v>1.4669450000000001E-3</v>
      </c>
      <c r="F52" s="137">
        <v>98076.036349999995</v>
      </c>
      <c r="G52" s="137">
        <v>143.87211790000001</v>
      </c>
      <c r="H52" s="137">
        <v>98004.100290000002</v>
      </c>
      <c r="I52" s="137">
        <v>3510015.94</v>
      </c>
      <c r="J52" s="139">
        <v>35.788721389999999</v>
      </c>
      <c r="K52" s="148"/>
    </row>
    <row r="53" spans="1:11">
      <c r="A53" s="136" t="s">
        <v>308</v>
      </c>
      <c r="B53" s="137">
        <v>159</v>
      </c>
      <c r="C53" s="137">
        <v>92260</v>
      </c>
      <c r="D53" s="138">
        <v>1.6229770000000001E-3</v>
      </c>
      <c r="E53" s="138">
        <v>1.6216609999999999E-3</v>
      </c>
      <c r="F53" s="137">
        <v>97932.164229999995</v>
      </c>
      <c r="G53" s="137">
        <v>158.81280079999999</v>
      </c>
      <c r="H53" s="137">
        <v>97852.757830000002</v>
      </c>
      <c r="I53" s="137">
        <v>3412011.84</v>
      </c>
      <c r="J53" s="139">
        <v>34.840564039999997</v>
      </c>
      <c r="K53" s="148"/>
    </row>
    <row r="54" spans="1:11">
      <c r="A54" s="136" t="s">
        <v>309</v>
      </c>
      <c r="B54" s="137">
        <v>124</v>
      </c>
      <c r="C54" s="137">
        <v>85001</v>
      </c>
      <c r="D54" s="138">
        <v>1.8035589999999999E-3</v>
      </c>
      <c r="E54" s="138">
        <v>1.801934E-3</v>
      </c>
      <c r="F54" s="137">
        <v>97773.351429999995</v>
      </c>
      <c r="G54" s="137">
        <v>176.18116470000001</v>
      </c>
      <c r="H54" s="137">
        <v>97685.260850000006</v>
      </c>
      <c r="I54" s="137">
        <v>3314159.0819999999</v>
      </c>
      <c r="J54" s="139">
        <v>33.896343260000002</v>
      </c>
      <c r="K54" s="148"/>
    </row>
    <row r="55" spans="1:11">
      <c r="A55" s="136" t="s">
        <v>310</v>
      </c>
      <c r="B55" s="137">
        <v>182</v>
      </c>
      <c r="C55" s="137">
        <v>78817</v>
      </c>
      <c r="D55" s="138">
        <v>2.0099919999999999E-3</v>
      </c>
      <c r="E55" s="138">
        <v>2.007974E-3</v>
      </c>
      <c r="F55" s="137">
        <v>97597.170270000002</v>
      </c>
      <c r="G55" s="137">
        <v>195.97257110000001</v>
      </c>
      <c r="H55" s="137">
        <v>97499.183980000002</v>
      </c>
      <c r="I55" s="137">
        <v>3216473.821</v>
      </c>
      <c r="J55" s="139">
        <v>32.956629909999997</v>
      </c>
      <c r="K55" s="148"/>
    </row>
    <row r="56" spans="1:11">
      <c r="A56" s="136" t="s">
        <v>311</v>
      </c>
      <c r="B56" s="137">
        <v>163</v>
      </c>
      <c r="C56" s="137">
        <v>74942</v>
      </c>
      <c r="D56" s="138">
        <v>2.241556E-3</v>
      </c>
      <c r="E56" s="138">
        <v>2.2390470000000001E-3</v>
      </c>
      <c r="F56" s="137">
        <v>97401.197700000004</v>
      </c>
      <c r="G56" s="137">
        <v>218.08582609999999</v>
      </c>
      <c r="H56" s="137">
        <v>97292.154779999997</v>
      </c>
      <c r="I56" s="137">
        <v>3118974.6370000001</v>
      </c>
      <c r="J56" s="139">
        <v>32.021933099999998</v>
      </c>
      <c r="K56" s="148"/>
    </row>
    <row r="57" spans="1:11">
      <c r="A57" s="136" t="s">
        <v>312</v>
      </c>
      <c r="B57" s="137">
        <v>184</v>
      </c>
      <c r="C57" s="137">
        <v>71811</v>
      </c>
      <c r="D57" s="138">
        <v>2.4971989999999999E-3</v>
      </c>
      <c r="E57" s="138">
        <v>2.4940850000000001E-3</v>
      </c>
      <c r="F57" s="137">
        <v>97183.111869999993</v>
      </c>
      <c r="G57" s="137">
        <v>242.38295260000001</v>
      </c>
      <c r="H57" s="137">
        <v>97061.920400000003</v>
      </c>
      <c r="I57" s="137">
        <v>3021682.4819999998</v>
      </c>
      <c r="J57" s="139">
        <v>31.092670569999999</v>
      </c>
      <c r="K57" s="148"/>
    </row>
    <row r="58" spans="1:11">
      <c r="A58" s="136" t="s">
        <v>313</v>
      </c>
      <c r="B58" s="137">
        <v>186</v>
      </c>
      <c r="C58" s="137">
        <v>68435</v>
      </c>
      <c r="D58" s="138">
        <v>2.7747800000000001E-3</v>
      </c>
      <c r="E58" s="138">
        <v>2.7709359999999999E-3</v>
      </c>
      <c r="F58" s="137">
        <v>96940.728919999994</v>
      </c>
      <c r="G58" s="137">
        <v>268.61655380000002</v>
      </c>
      <c r="H58" s="137">
        <v>96806.420639999997</v>
      </c>
      <c r="I58" s="137">
        <v>2924620.5619999999</v>
      </c>
      <c r="J58" s="139">
        <v>30.169162069999999</v>
      </c>
      <c r="K58" s="148"/>
    </row>
    <row r="59" spans="1:11">
      <c r="A59" s="136" t="s">
        <v>314</v>
      </c>
      <c r="B59" s="137">
        <v>203</v>
      </c>
      <c r="C59" s="137">
        <v>66590</v>
      </c>
      <c r="D59" s="138">
        <v>3.0714610000000002E-3</v>
      </c>
      <c r="E59" s="138">
        <v>3.0667509999999999E-3</v>
      </c>
      <c r="F59" s="137">
        <v>96672.112370000003</v>
      </c>
      <c r="G59" s="137">
        <v>296.46928580000002</v>
      </c>
      <c r="H59" s="137">
        <v>96523.877720000004</v>
      </c>
      <c r="I59" s="137">
        <v>2827814.1409999998</v>
      </c>
      <c r="J59" s="139">
        <v>29.25160185</v>
      </c>
      <c r="K59" s="148"/>
    </row>
    <row r="60" spans="1:11">
      <c r="A60" s="136" t="s">
        <v>315</v>
      </c>
      <c r="B60" s="137">
        <v>230</v>
      </c>
      <c r="C60" s="137">
        <v>66863</v>
      </c>
      <c r="D60" s="138">
        <v>3.386352E-3</v>
      </c>
      <c r="E60" s="138">
        <v>3.3806280000000001E-3</v>
      </c>
      <c r="F60" s="137">
        <v>96375.643079999994</v>
      </c>
      <c r="G60" s="137">
        <v>325.81015559999997</v>
      </c>
      <c r="H60" s="137">
        <v>96212.737999999998</v>
      </c>
      <c r="I60" s="137">
        <v>2731290.2629999998</v>
      </c>
      <c r="J60" s="139">
        <v>28.340047089999999</v>
      </c>
      <c r="K60" s="148"/>
    </row>
    <row r="61" spans="1:11">
      <c r="A61" s="136" t="s">
        <v>316</v>
      </c>
      <c r="B61" s="137">
        <v>262</v>
      </c>
      <c r="C61" s="137">
        <v>68286</v>
      </c>
      <c r="D61" s="138">
        <v>3.7188910000000002E-3</v>
      </c>
      <c r="E61" s="138">
        <v>3.7119890000000002E-3</v>
      </c>
      <c r="F61" s="137">
        <v>96049.832920000001</v>
      </c>
      <c r="G61" s="137">
        <v>356.53588639999998</v>
      </c>
      <c r="H61" s="137">
        <v>95871.564979999996</v>
      </c>
      <c r="I61" s="137">
        <v>2635077.5249999999</v>
      </c>
      <c r="J61" s="139">
        <v>27.434483180000001</v>
      </c>
      <c r="K61" s="148"/>
    </row>
    <row r="62" spans="1:11">
      <c r="A62" s="136" t="s">
        <v>317</v>
      </c>
      <c r="B62" s="137">
        <v>287</v>
      </c>
      <c r="C62" s="137">
        <v>70624</v>
      </c>
      <c r="D62" s="138">
        <v>4.0718400000000002E-3</v>
      </c>
      <c r="E62" s="138">
        <v>4.0635669999999997E-3</v>
      </c>
      <c r="F62" s="137">
        <v>95693.297040000005</v>
      </c>
      <c r="G62" s="137">
        <v>388.85608200000001</v>
      </c>
      <c r="H62" s="137">
        <v>95498.869000000006</v>
      </c>
      <c r="I62" s="137">
        <v>2539205.96</v>
      </c>
      <c r="J62" s="139">
        <v>26.534836179999999</v>
      </c>
      <c r="K62" s="148"/>
    </row>
    <row r="63" spans="1:11">
      <c r="A63" s="136" t="s">
        <v>318</v>
      </c>
      <c r="B63" s="137">
        <v>314</v>
      </c>
      <c r="C63" s="137">
        <v>70789</v>
      </c>
      <c r="D63" s="138">
        <v>4.4568810000000002E-3</v>
      </c>
      <c r="E63" s="138">
        <v>4.4469710000000001E-3</v>
      </c>
      <c r="F63" s="137">
        <v>95304.440960000007</v>
      </c>
      <c r="G63" s="137">
        <v>423.81608490000002</v>
      </c>
      <c r="H63" s="137">
        <v>95092.532909999994</v>
      </c>
      <c r="I63" s="137">
        <v>2443707.091</v>
      </c>
      <c r="J63" s="139">
        <v>25.641062130000002</v>
      </c>
      <c r="K63" s="148"/>
    </row>
    <row r="64" spans="1:11">
      <c r="A64" s="136" t="s">
        <v>319</v>
      </c>
      <c r="B64" s="137">
        <v>329</v>
      </c>
      <c r="C64" s="137">
        <v>65992</v>
      </c>
      <c r="D64" s="138">
        <v>4.8908129999999999E-3</v>
      </c>
      <c r="E64" s="138">
        <v>4.8788820000000002E-3</v>
      </c>
      <c r="F64" s="137">
        <v>94880.62487</v>
      </c>
      <c r="G64" s="137">
        <v>462.91133680000002</v>
      </c>
      <c r="H64" s="137">
        <v>94649.169200000004</v>
      </c>
      <c r="I64" s="137">
        <v>2348614.5589999999</v>
      </c>
      <c r="J64" s="139">
        <v>24.753363100000001</v>
      </c>
      <c r="K64" s="148"/>
    </row>
    <row r="65" spans="1:11">
      <c r="A65" s="136" t="s">
        <v>320</v>
      </c>
      <c r="B65" s="137">
        <v>317</v>
      </c>
      <c r="C65" s="137">
        <v>61669</v>
      </c>
      <c r="D65" s="138">
        <v>5.3894269999999996E-3</v>
      </c>
      <c r="E65" s="138">
        <v>5.3749430000000001E-3</v>
      </c>
      <c r="F65" s="137">
        <v>94417.713529999994</v>
      </c>
      <c r="G65" s="137">
        <v>507.4897909</v>
      </c>
      <c r="H65" s="137">
        <v>94163.968640000006</v>
      </c>
      <c r="I65" s="137">
        <v>2253965.389</v>
      </c>
      <c r="J65" s="139">
        <v>23.87227253</v>
      </c>
      <c r="K65" s="148"/>
    </row>
    <row r="66" spans="1:11">
      <c r="A66" s="136" t="s">
        <v>321</v>
      </c>
      <c r="B66" s="137">
        <v>347</v>
      </c>
      <c r="C66" s="137">
        <v>59934</v>
      </c>
      <c r="D66" s="138">
        <v>5.9633949999999998E-3</v>
      </c>
      <c r="E66" s="138">
        <v>5.945667E-3</v>
      </c>
      <c r="F66" s="137">
        <v>93910.223740000001</v>
      </c>
      <c r="G66" s="137">
        <v>558.35887070000001</v>
      </c>
      <c r="H66" s="137">
        <v>93631.044309999997</v>
      </c>
      <c r="I66" s="137">
        <v>2159801.4210000001</v>
      </c>
      <c r="J66" s="139">
        <v>22.998576029999999</v>
      </c>
      <c r="K66" s="148"/>
    </row>
    <row r="67" spans="1:11">
      <c r="A67" s="136" t="s">
        <v>322</v>
      </c>
      <c r="B67" s="137">
        <v>389</v>
      </c>
      <c r="C67" s="137">
        <v>58751</v>
      </c>
      <c r="D67" s="138">
        <v>6.6240149999999996E-3</v>
      </c>
      <c r="E67" s="138">
        <v>6.6021480000000004E-3</v>
      </c>
      <c r="F67" s="137">
        <v>93351.864870000005</v>
      </c>
      <c r="G67" s="137">
        <v>616.32285320000005</v>
      </c>
      <c r="H67" s="137">
        <v>93043.703450000001</v>
      </c>
      <c r="I67" s="137">
        <v>2066170.3759999999</v>
      </c>
      <c r="J67" s="139">
        <v>22.133145160000002</v>
      </c>
      <c r="K67" s="148"/>
    </row>
    <row r="68" spans="1:11">
      <c r="A68" s="136" t="s">
        <v>323</v>
      </c>
      <c r="B68" s="137">
        <v>431</v>
      </c>
      <c r="C68" s="137">
        <v>60864</v>
      </c>
      <c r="D68" s="138">
        <v>7.3715819999999998E-3</v>
      </c>
      <c r="E68" s="138">
        <v>7.3445109999999997E-3</v>
      </c>
      <c r="F68" s="137">
        <v>92735.542019999993</v>
      </c>
      <c r="G68" s="137">
        <v>681.09722959999999</v>
      </c>
      <c r="H68" s="137">
        <v>92394.993400000007</v>
      </c>
      <c r="I68" s="137">
        <v>1973126.673</v>
      </c>
      <c r="J68" s="139">
        <v>21.27691961</v>
      </c>
      <c r="K68" s="148"/>
    </row>
    <row r="69" spans="1:11">
      <c r="A69" s="136" t="s">
        <v>324</v>
      </c>
      <c r="B69" s="137">
        <v>580</v>
      </c>
      <c r="C69" s="137">
        <v>65323</v>
      </c>
      <c r="D69" s="138">
        <v>8.1899720000000002E-3</v>
      </c>
      <c r="E69" s="138">
        <v>8.1565709999999996E-3</v>
      </c>
      <c r="F69" s="137">
        <v>92054.444789999994</v>
      </c>
      <c r="G69" s="137">
        <v>750.84856479999996</v>
      </c>
      <c r="H69" s="137">
        <v>91679.020510000002</v>
      </c>
      <c r="I69" s="137">
        <v>1880731.68</v>
      </c>
      <c r="J69" s="139">
        <v>20.430644969999999</v>
      </c>
      <c r="K69" s="148"/>
    </row>
    <row r="70" spans="1:11">
      <c r="A70" s="136" t="s">
        <v>325</v>
      </c>
      <c r="B70" s="137">
        <v>644</v>
      </c>
      <c r="C70" s="137">
        <v>68448</v>
      </c>
      <c r="D70" s="138">
        <v>9.0557999999999993E-3</v>
      </c>
      <c r="E70" s="138">
        <v>9.014981E-3</v>
      </c>
      <c r="F70" s="137">
        <v>91303.596220000007</v>
      </c>
      <c r="G70" s="137">
        <v>823.10020239999994</v>
      </c>
      <c r="H70" s="137">
        <v>90892.046119999999</v>
      </c>
      <c r="I70" s="137">
        <v>1789052.659</v>
      </c>
      <c r="J70" s="139">
        <v>19.594547559999999</v>
      </c>
      <c r="K70" s="148"/>
    </row>
    <row r="71" spans="1:11">
      <c r="A71" s="136" t="s">
        <v>326</v>
      </c>
      <c r="B71" s="137">
        <v>663</v>
      </c>
      <c r="C71" s="137">
        <v>69742</v>
      </c>
      <c r="D71" s="138">
        <v>9.9791480000000002E-3</v>
      </c>
      <c r="E71" s="138">
        <v>9.9296030000000004E-3</v>
      </c>
      <c r="F71" s="137">
        <v>90480.496020000006</v>
      </c>
      <c r="G71" s="137">
        <v>898.43542239999999</v>
      </c>
      <c r="H71" s="137">
        <v>90031.278309999994</v>
      </c>
      <c r="I71" s="137">
        <v>1698160.6129999999</v>
      </c>
      <c r="J71" s="139">
        <v>18.768250479999999</v>
      </c>
      <c r="K71" s="148"/>
    </row>
    <row r="72" spans="1:11">
      <c r="A72" s="136" t="s">
        <v>327</v>
      </c>
      <c r="B72" s="137">
        <v>776</v>
      </c>
      <c r="C72" s="137">
        <v>69950</v>
      </c>
      <c r="D72" s="138">
        <v>1.1003338E-2</v>
      </c>
      <c r="E72" s="138">
        <v>1.0943133000000001E-2</v>
      </c>
      <c r="F72" s="137">
        <v>89582.060599999997</v>
      </c>
      <c r="G72" s="137">
        <v>980.30837269999995</v>
      </c>
      <c r="H72" s="137">
        <v>89091.906409999996</v>
      </c>
      <c r="I72" s="137">
        <v>1608129.335</v>
      </c>
      <c r="J72" s="139">
        <v>17.95146622</v>
      </c>
      <c r="K72" s="148"/>
    </row>
    <row r="73" spans="1:11">
      <c r="A73" s="136" t="s">
        <v>328</v>
      </c>
      <c r="B73" s="137">
        <v>833</v>
      </c>
      <c r="C73" s="137">
        <v>69904</v>
      </c>
      <c r="D73" s="138">
        <v>1.2183427E-2</v>
      </c>
      <c r="E73" s="138">
        <v>1.2109658000000001E-2</v>
      </c>
      <c r="F73" s="137">
        <v>88601.752229999998</v>
      </c>
      <c r="G73" s="137">
        <v>1072.9369360000001</v>
      </c>
      <c r="H73" s="137">
        <v>88065.283760000006</v>
      </c>
      <c r="I73" s="137">
        <v>1519037.4280000001</v>
      </c>
      <c r="J73" s="139">
        <v>17.144552900000001</v>
      </c>
      <c r="K73" s="148"/>
    </row>
    <row r="74" spans="1:11">
      <c r="A74" s="136" t="s">
        <v>329</v>
      </c>
      <c r="B74" s="137">
        <v>960</v>
      </c>
      <c r="C74" s="137">
        <v>70126</v>
      </c>
      <c r="D74" s="138">
        <v>1.3555490999999999E-2</v>
      </c>
      <c r="E74" s="138">
        <v>1.3464234E-2</v>
      </c>
      <c r="F74" s="137">
        <v>87528.815289999999</v>
      </c>
      <c r="G74" s="137">
        <v>1178.508433</v>
      </c>
      <c r="H74" s="137">
        <v>86939.561069999996</v>
      </c>
      <c r="I74" s="137">
        <v>1430972.1440000001</v>
      </c>
      <c r="J74" s="139">
        <v>16.348583489999999</v>
      </c>
      <c r="K74" s="148"/>
    </row>
    <row r="75" spans="1:11">
      <c r="A75" s="136" t="s">
        <v>330</v>
      </c>
      <c r="B75" s="137">
        <v>1040</v>
      </c>
      <c r="C75" s="137">
        <v>70473</v>
      </c>
      <c r="D75" s="138">
        <v>1.5148592000000001E-2</v>
      </c>
      <c r="E75" s="138">
        <v>1.5034715000000001E-2</v>
      </c>
      <c r="F75" s="137">
        <v>86350.306859999997</v>
      </c>
      <c r="G75" s="137">
        <v>1298.252232</v>
      </c>
      <c r="H75" s="137">
        <v>85701.180739999996</v>
      </c>
      <c r="I75" s="137">
        <v>1344032.5830000001</v>
      </c>
      <c r="J75" s="139">
        <v>15.56488485</v>
      </c>
      <c r="K75" s="148"/>
    </row>
    <row r="76" spans="1:11">
      <c r="A76" s="136" t="s">
        <v>331</v>
      </c>
      <c r="B76" s="137">
        <v>1193</v>
      </c>
      <c r="C76" s="137">
        <v>69219</v>
      </c>
      <c r="D76" s="138">
        <v>1.6989576999999999E-2</v>
      </c>
      <c r="E76" s="138">
        <v>1.6846469999999999E-2</v>
      </c>
      <c r="F76" s="137">
        <v>85052.054629999999</v>
      </c>
      <c r="G76" s="137">
        <v>1432.826902</v>
      </c>
      <c r="H76" s="137">
        <v>84335.641170000003</v>
      </c>
      <c r="I76" s="137">
        <v>1258331.4029999999</v>
      </c>
      <c r="J76" s="139">
        <v>14.794838390000001</v>
      </c>
      <c r="K76" s="148"/>
    </row>
    <row r="77" spans="1:11">
      <c r="A77" s="136" t="s">
        <v>332</v>
      </c>
      <c r="B77" s="137">
        <v>1266</v>
      </c>
      <c r="C77" s="137">
        <v>66675</v>
      </c>
      <c r="D77" s="138">
        <v>1.9078833999999999E-2</v>
      </c>
      <c r="E77" s="138">
        <v>1.8898552999999998E-2</v>
      </c>
      <c r="F77" s="137">
        <v>83619.227719999995</v>
      </c>
      <c r="G77" s="137">
        <v>1580.282428</v>
      </c>
      <c r="H77" s="137">
        <v>82829.086509999994</v>
      </c>
      <c r="I77" s="137">
        <v>1173995.7609999999</v>
      </c>
      <c r="J77" s="139">
        <v>14.0397824</v>
      </c>
      <c r="K77" s="148"/>
    </row>
    <row r="78" spans="1:11">
      <c r="A78" s="136" t="s">
        <v>333</v>
      </c>
      <c r="B78" s="137">
        <v>1429</v>
      </c>
      <c r="C78" s="137">
        <v>65507</v>
      </c>
      <c r="D78" s="138">
        <v>2.1396212000000001E-2</v>
      </c>
      <c r="E78" s="138">
        <v>2.1169736000000001E-2</v>
      </c>
      <c r="F78" s="137">
        <v>82038.945300000007</v>
      </c>
      <c r="G78" s="137">
        <v>1736.7427749999999</v>
      </c>
      <c r="H78" s="137">
        <v>81170.573910000006</v>
      </c>
      <c r="I78" s="137">
        <v>1091166.675</v>
      </c>
      <c r="J78" s="139">
        <v>13.30059365</v>
      </c>
      <c r="K78" s="148"/>
    </row>
    <row r="79" spans="1:11">
      <c r="A79" s="136" t="s">
        <v>334</v>
      </c>
      <c r="B79" s="137">
        <v>1598</v>
      </c>
      <c r="C79" s="137">
        <v>66398</v>
      </c>
      <c r="D79" s="138">
        <v>2.3888604000000001E-2</v>
      </c>
      <c r="E79" s="138">
        <v>2.3606638999999999E-2</v>
      </c>
      <c r="F79" s="137">
        <v>80302.202520000006</v>
      </c>
      <c r="G79" s="137">
        <v>1895.6651320000001</v>
      </c>
      <c r="H79" s="137">
        <v>79354.369949999993</v>
      </c>
      <c r="I79" s="137">
        <v>1009996.101</v>
      </c>
      <c r="J79" s="139">
        <v>12.577439589999999</v>
      </c>
      <c r="K79" s="148"/>
    </row>
    <row r="80" spans="1:11">
      <c r="A80" s="136" t="s">
        <v>335</v>
      </c>
      <c r="B80" s="137">
        <v>1767</v>
      </c>
      <c r="C80" s="137">
        <v>65152</v>
      </c>
      <c r="D80" s="138">
        <v>2.6715228000000001E-2</v>
      </c>
      <c r="E80" s="138">
        <v>2.6363080000000001E-2</v>
      </c>
      <c r="F80" s="137">
        <v>78406.537389999998</v>
      </c>
      <c r="G80" s="137">
        <v>2067.0378260000002</v>
      </c>
      <c r="H80" s="137">
        <v>77373.018479999999</v>
      </c>
      <c r="I80" s="137">
        <v>930641.73109999998</v>
      </c>
      <c r="J80" s="139">
        <v>11.86944051</v>
      </c>
      <c r="K80" s="148"/>
    </row>
    <row r="81" spans="1:11">
      <c r="A81" s="136" t="s">
        <v>336</v>
      </c>
      <c r="B81" s="137">
        <v>1655</v>
      </c>
      <c r="C81" s="137">
        <v>56465</v>
      </c>
      <c r="D81" s="138">
        <v>3.0018415E-2</v>
      </c>
      <c r="E81" s="138">
        <v>2.9574525000000001E-2</v>
      </c>
      <c r="F81" s="137">
        <v>76339.499559999997</v>
      </c>
      <c r="G81" s="137">
        <v>2257.7044299999998</v>
      </c>
      <c r="H81" s="137">
        <v>75210.647349999999</v>
      </c>
      <c r="I81" s="137">
        <v>853268.71259999997</v>
      </c>
      <c r="J81" s="139">
        <v>11.17728984</v>
      </c>
      <c r="K81" s="148"/>
    </row>
    <row r="82" spans="1:11">
      <c r="A82" s="136" t="s">
        <v>337</v>
      </c>
      <c r="B82" s="137">
        <v>1656</v>
      </c>
      <c r="C82" s="137">
        <v>50218</v>
      </c>
      <c r="D82" s="138">
        <v>3.3900406000000001E-2</v>
      </c>
      <c r="E82" s="138">
        <v>3.3335364999999999E-2</v>
      </c>
      <c r="F82" s="137">
        <v>74081.795129999999</v>
      </c>
      <c r="G82" s="137">
        <v>2469.5436669999999</v>
      </c>
      <c r="H82" s="137">
        <v>72847.023300000001</v>
      </c>
      <c r="I82" s="137">
        <v>778058.06530000002</v>
      </c>
      <c r="J82" s="139">
        <v>10.502689139999999</v>
      </c>
      <c r="K82" s="148"/>
    </row>
    <row r="83" spans="1:11">
      <c r="A83" s="136" t="s">
        <v>338</v>
      </c>
      <c r="B83" s="137">
        <v>1889</v>
      </c>
      <c r="C83" s="137">
        <v>48715</v>
      </c>
      <c r="D83" s="138">
        <v>3.839965E-2</v>
      </c>
      <c r="E83" s="138">
        <v>3.7676271999999997E-2</v>
      </c>
      <c r="F83" s="137">
        <v>71612.251470000003</v>
      </c>
      <c r="G83" s="137">
        <v>2698.0826849999999</v>
      </c>
      <c r="H83" s="137">
        <v>70263.210120000003</v>
      </c>
      <c r="I83" s="137">
        <v>705211.04200000002</v>
      </c>
      <c r="J83" s="139">
        <v>9.8476312020000005</v>
      </c>
      <c r="K83" s="148"/>
    </row>
    <row r="84" spans="1:11">
      <c r="A84" s="136" t="s">
        <v>339</v>
      </c>
      <c r="B84" s="137">
        <v>1918</v>
      </c>
      <c r="C84" s="137">
        <v>43384</v>
      </c>
      <c r="D84" s="138">
        <v>4.3569496999999999E-2</v>
      </c>
      <c r="E84" s="138">
        <v>4.2640583000000003E-2</v>
      </c>
      <c r="F84" s="137">
        <v>68914.168780000007</v>
      </c>
      <c r="G84" s="137">
        <v>2938.5403339999998</v>
      </c>
      <c r="H84" s="137">
        <v>67444.898610000004</v>
      </c>
      <c r="I84" s="137">
        <v>634947.83189999999</v>
      </c>
      <c r="J84" s="139">
        <v>9.2136035750000005</v>
      </c>
      <c r="K84" s="148"/>
    </row>
    <row r="85" spans="1:11">
      <c r="A85" s="136" t="s">
        <v>340</v>
      </c>
      <c r="B85" s="137">
        <v>1878</v>
      </c>
      <c r="C85" s="137">
        <v>38214</v>
      </c>
      <c r="D85" s="138">
        <v>4.9524765999999998E-2</v>
      </c>
      <c r="E85" s="138">
        <v>4.8328048999999998E-2</v>
      </c>
      <c r="F85" s="137">
        <v>65975.628450000004</v>
      </c>
      <c r="G85" s="137">
        <v>3188.4733679999999</v>
      </c>
      <c r="H85" s="137">
        <v>64381.391759999999</v>
      </c>
      <c r="I85" s="137">
        <v>567502.93319999997</v>
      </c>
      <c r="J85" s="139">
        <v>8.6017056089999997</v>
      </c>
      <c r="K85" s="148"/>
    </row>
    <row r="86" spans="1:11">
      <c r="A86" s="136" t="s">
        <v>341</v>
      </c>
      <c r="B86" s="137">
        <v>2002</v>
      </c>
      <c r="C86" s="137">
        <v>35093</v>
      </c>
      <c r="D86" s="138">
        <v>5.6433145999999997E-2</v>
      </c>
      <c r="E86" s="138">
        <v>5.4884493999999999E-2</v>
      </c>
      <c r="F86" s="137">
        <v>62787.155079999997</v>
      </c>
      <c r="G86" s="137">
        <v>3446.0412099999999</v>
      </c>
      <c r="H86" s="137">
        <v>61064.134469999997</v>
      </c>
      <c r="I86" s="137">
        <v>503121.54149999999</v>
      </c>
      <c r="J86" s="139">
        <v>8.0131284950000001</v>
      </c>
      <c r="K86" s="148"/>
    </row>
    <row r="87" spans="1:11">
      <c r="A87" s="136" t="s">
        <v>342</v>
      </c>
      <c r="B87" s="137">
        <v>1923</v>
      </c>
      <c r="C87" s="137">
        <v>30912</v>
      </c>
      <c r="D87" s="138">
        <v>6.4471259000000003E-2</v>
      </c>
      <c r="E87" s="138">
        <v>6.2457889000000003E-2</v>
      </c>
      <c r="F87" s="137">
        <v>59341.113870000001</v>
      </c>
      <c r="G87" s="137">
        <v>3706.320729</v>
      </c>
      <c r="H87" s="137">
        <v>57487.953500000003</v>
      </c>
      <c r="I87" s="137">
        <v>442057.40700000001</v>
      </c>
      <c r="J87" s="139">
        <v>7.4494288729999996</v>
      </c>
      <c r="K87" s="148"/>
    </row>
    <row r="88" spans="1:11">
      <c r="A88" s="136" t="s">
        <v>343</v>
      </c>
      <c r="B88" s="137">
        <v>1845</v>
      </c>
      <c r="C88" s="137">
        <v>26646</v>
      </c>
      <c r="D88" s="138">
        <v>7.3805689999999993E-2</v>
      </c>
      <c r="E88" s="138">
        <v>7.1178983000000001E-2</v>
      </c>
      <c r="F88" s="137">
        <v>55634.793140000002</v>
      </c>
      <c r="G88" s="137">
        <v>3960.0279839999998</v>
      </c>
      <c r="H88" s="137">
        <v>53654.779150000002</v>
      </c>
      <c r="I88" s="137">
        <v>384569.4535</v>
      </c>
      <c r="J88" s="139">
        <v>6.9123911820000004</v>
      </c>
      <c r="K88" s="148"/>
    </row>
    <row r="89" spans="1:11">
      <c r="A89" s="136" t="s">
        <v>344</v>
      </c>
      <c r="B89" s="137">
        <v>1860</v>
      </c>
      <c r="C89" s="137">
        <v>23365</v>
      </c>
      <c r="D89" s="138">
        <v>8.4211472999999995E-2</v>
      </c>
      <c r="E89" s="138">
        <v>8.0808952000000003E-2</v>
      </c>
      <c r="F89" s="137">
        <v>51674.765160000003</v>
      </c>
      <c r="G89" s="137">
        <v>4175.7836360000001</v>
      </c>
      <c r="H89" s="137">
        <v>49586.873339999998</v>
      </c>
      <c r="I89" s="137">
        <v>330914.67430000001</v>
      </c>
      <c r="J89" s="139">
        <v>6.4037963859999998</v>
      </c>
      <c r="K89" s="148"/>
    </row>
    <row r="90" spans="1:11">
      <c r="A90" s="136" t="s">
        <v>345</v>
      </c>
      <c r="B90" s="137">
        <v>1925</v>
      </c>
      <c r="C90" s="137">
        <v>20508</v>
      </c>
      <c r="D90" s="138">
        <v>9.6036725000000003E-2</v>
      </c>
      <c r="E90" s="138">
        <v>9.1636491E-2</v>
      </c>
      <c r="F90" s="137">
        <v>47498.981520000001</v>
      </c>
      <c r="G90" s="137">
        <v>4352.6399709999996</v>
      </c>
      <c r="H90" s="137">
        <v>45322.661529999998</v>
      </c>
      <c r="I90" s="137">
        <v>281327.80099999998</v>
      </c>
      <c r="J90" s="139">
        <v>5.9228175429999999</v>
      </c>
      <c r="K90" s="148"/>
    </row>
    <row r="91" spans="1:11">
      <c r="A91" s="136" t="s">
        <v>346</v>
      </c>
      <c r="B91" s="137">
        <v>2004</v>
      </c>
      <c r="C91" s="137">
        <v>18185</v>
      </c>
      <c r="D91" s="138">
        <v>0.10942674400000001</v>
      </c>
      <c r="E91" s="138">
        <v>0.10375022</v>
      </c>
      <c r="F91" s="137">
        <v>43146.341549999997</v>
      </c>
      <c r="G91" s="137">
        <v>4476.4424099999997</v>
      </c>
      <c r="H91" s="137">
        <v>40908.120340000001</v>
      </c>
      <c r="I91" s="137">
        <v>236005.13949999999</v>
      </c>
      <c r="J91" s="139">
        <v>5.4698760320000002</v>
      </c>
      <c r="K91" s="148"/>
    </row>
    <row r="92" spans="1:11">
      <c r="A92" s="136" t="s">
        <v>347</v>
      </c>
      <c r="B92" s="137">
        <v>2041</v>
      </c>
      <c r="C92" s="137">
        <v>16025</v>
      </c>
      <c r="D92" s="138">
        <v>0.124526868</v>
      </c>
      <c r="E92" s="138">
        <v>0.117227859</v>
      </c>
      <c r="F92" s="137">
        <v>38669.899140000001</v>
      </c>
      <c r="G92" s="137">
        <v>4533.1894759999996</v>
      </c>
      <c r="H92" s="137">
        <v>36403.304400000001</v>
      </c>
      <c r="I92" s="137">
        <v>195097.0191</v>
      </c>
      <c r="J92" s="139">
        <v>5.0451907939999998</v>
      </c>
      <c r="K92" s="148"/>
    </row>
    <row r="93" spans="1:11">
      <c r="A93" s="136" t="s">
        <v>348</v>
      </c>
      <c r="B93" s="137">
        <v>2064</v>
      </c>
      <c r="C93" s="137">
        <v>13954</v>
      </c>
      <c r="D93" s="138">
        <v>0.14147737199999999</v>
      </c>
      <c r="E93" s="138">
        <v>0.132130625</v>
      </c>
      <c r="F93" s="137">
        <v>34136.70966</v>
      </c>
      <c r="G93" s="137">
        <v>4510.5047850000001</v>
      </c>
      <c r="H93" s="137">
        <v>31881.457269999999</v>
      </c>
      <c r="I93" s="137">
        <v>158693.71470000001</v>
      </c>
      <c r="J93" s="139">
        <v>4.6487700869999999</v>
      </c>
      <c r="K93" s="148"/>
    </row>
    <row r="94" spans="1:11">
      <c r="A94" s="136" t="s">
        <v>349</v>
      </c>
      <c r="B94" s="137">
        <v>2092</v>
      </c>
      <c r="C94" s="137">
        <v>11986</v>
      </c>
      <c r="D94" s="138">
        <v>0.16040705799999999</v>
      </c>
      <c r="E94" s="138">
        <v>0.14849706900000001</v>
      </c>
      <c r="F94" s="137">
        <v>29626.204880000001</v>
      </c>
      <c r="G94" s="137">
        <v>4399.4045759999999</v>
      </c>
      <c r="H94" s="137">
        <v>27426.50259</v>
      </c>
      <c r="I94" s="137">
        <v>126812.25750000001</v>
      </c>
      <c r="J94" s="139">
        <v>4.2804084419999997</v>
      </c>
      <c r="K94" s="148"/>
    </row>
    <row r="95" spans="1:11">
      <c r="A95" s="136" t="s">
        <v>350</v>
      </c>
      <c r="B95" s="137">
        <v>1971</v>
      </c>
      <c r="C95" s="137">
        <v>9921</v>
      </c>
      <c r="D95" s="138">
        <v>0.18142556700000001</v>
      </c>
      <c r="E95" s="138">
        <v>0.166336702</v>
      </c>
      <c r="F95" s="137">
        <v>25226.800299999999</v>
      </c>
      <c r="G95" s="137">
        <v>4196.1427629999998</v>
      </c>
      <c r="H95" s="137">
        <v>23128.728920000001</v>
      </c>
      <c r="I95" s="137">
        <v>99385.754879999993</v>
      </c>
      <c r="J95" s="139">
        <v>3.9396892870000002</v>
      </c>
      <c r="K95" s="148"/>
    </row>
    <row r="96" spans="1:11">
      <c r="A96" s="136" t="s">
        <v>351</v>
      </c>
      <c r="B96" s="137">
        <v>1843</v>
      </c>
      <c r="C96" s="137">
        <v>7923</v>
      </c>
      <c r="D96" s="138">
        <v>0.204614616</v>
      </c>
      <c r="E96" s="138">
        <v>0.18562393199999999</v>
      </c>
      <c r="F96" s="137">
        <v>21030.65754</v>
      </c>
      <c r="G96" s="137">
        <v>3903.7933330000001</v>
      </c>
      <c r="H96" s="137">
        <v>19078.760869999998</v>
      </c>
      <c r="I96" s="137">
        <v>76257.025959999999</v>
      </c>
      <c r="J96" s="139">
        <v>3.6259934249999999</v>
      </c>
      <c r="K96" s="148"/>
    </row>
    <row r="97" spans="1:11">
      <c r="A97" s="136" t="s">
        <v>352</v>
      </c>
      <c r="B97" s="137">
        <v>1478</v>
      </c>
      <c r="C97" s="137">
        <v>5998</v>
      </c>
      <c r="D97" s="138">
        <v>0.23001853</v>
      </c>
      <c r="E97" s="138">
        <v>0.20629293200000001</v>
      </c>
      <c r="F97" s="137">
        <v>17126.8642</v>
      </c>
      <c r="G97" s="137">
        <v>3533.15103</v>
      </c>
      <c r="H97" s="137">
        <v>15360.288689999999</v>
      </c>
      <c r="I97" s="137">
        <v>57178.265090000001</v>
      </c>
      <c r="J97" s="139">
        <v>3.338513367</v>
      </c>
      <c r="K97" s="148"/>
    </row>
    <row r="98" spans="1:11">
      <c r="A98" s="136" t="s">
        <v>353</v>
      </c>
      <c r="B98" s="137">
        <v>1198</v>
      </c>
      <c r="C98" s="137">
        <v>4304</v>
      </c>
      <c r="D98" s="138">
        <v>0.25763470700000002</v>
      </c>
      <c r="E98" s="138">
        <v>0.22823418400000001</v>
      </c>
      <c r="F98" s="137">
        <v>13593.713170000001</v>
      </c>
      <c r="G98" s="137">
        <v>3102.5500280000001</v>
      </c>
      <c r="H98" s="137">
        <v>12042.43816</v>
      </c>
      <c r="I98" s="137">
        <v>41817.9764</v>
      </c>
      <c r="J98" s="139">
        <v>3.0762732640000001</v>
      </c>
      <c r="K98" s="148"/>
    </row>
    <row r="99" spans="1:11">
      <c r="A99" s="136" t="s">
        <v>354</v>
      </c>
      <c r="B99" s="137">
        <v>899</v>
      </c>
      <c r="C99" s="137">
        <v>3023</v>
      </c>
      <c r="D99" s="138">
        <v>0.28740483999999999</v>
      </c>
      <c r="E99" s="138">
        <v>0.25129337400000001</v>
      </c>
      <c r="F99" s="137">
        <v>10491.16315</v>
      </c>
      <c r="G99" s="137">
        <v>2636.3597799999998</v>
      </c>
      <c r="H99" s="137">
        <v>9172.9832569999999</v>
      </c>
      <c r="I99" s="137">
        <v>29775.538240000002</v>
      </c>
      <c r="J99" s="139">
        <v>2.8381541509999999</v>
      </c>
      <c r="K99" s="148"/>
    </row>
    <row r="100" spans="1:11">
      <c r="A100" s="136" t="s">
        <v>355</v>
      </c>
      <c r="B100" s="137">
        <v>709</v>
      </c>
      <c r="C100" s="137">
        <v>2072</v>
      </c>
      <c r="D100" s="138">
        <v>0.31920792100000001</v>
      </c>
      <c r="E100" s="138">
        <v>0.27527322500000001</v>
      </c>
      <c r="F100" s="137">
        <v>7854.8033670000004</v>
      </c>
      <c r="G100" s="137">
        <v>2162.2170500000002</v>
      </c>
      <c r="H100" s="137">
        <v>6773.6948419999999</v>
      </c>
      <c r="I100" s="137">
        <v>20602.554980000001</v>
      </c>
      <c r="J100" s="139">
        <v>2.622924346</v>
      </c>
      <c r="K100" s="148"/>
    </row>
    <row r="101" spans="1:11">
      <c r="A101" s="136" t="s">
        <v>356</v>
      </c>
      <c r="B101" s="137">
        <v>513</v>
      </c>
      <c r="C101" s="137">
        <v>1428</v>
      </c>
      <c r="D101" s="138">
        <v>0.35285612500000002</v>
      </c>
      <c r="E101" s="138">
        <v>0.29993854800000003</v>
      </c>
      <c r="F101" s="137">
        <v>5692.5863159999999</v>
      </c>
      <c r="G101" s="137">
        <v>1707.4260730000001</v>
      </c>
      <c r="H101" s="137">
        <v>4838.8732799999998</v>
      </c>
      <c r="I101" s="137">
        <v>13828.860140000001</v>
      </c>
      <c r="J101" s="139">
        <v>2.4292754419999998</v>
      </c>
      <c r="K101" s="148"/>
    </row>
    <row r="102" spans="1:11">
      <c r="A102" s="136" t="s">
        <v>357</v>
      </c>
      <c r="B102" s="137">
        <v>376</v>
      </c>
      <c r="C102" s="137">
        <v>947</v>
      </c>
      <c r="D102" s="138">
        <v>0.38809455799999998</v>
      </c>
      <c r="E102" s="138">
        <v>0.32502444899999999</v>
      </c>
      <c r="F102" s="137">
        <v>3985.1602429999998</v>
      </c>
      <c r="G102" s="137">
        <v>1295.27451</v>
      </c>
      <c r="H102" s="137">
        <v>3337.5229880000002</v>
      </c>
      <c r="I102" s="137">
        <v>8989.9868600000009</v>
      </c>
      <c r="J102" s="139">
        <v>2.2558658399999998</v>
      </c>
      <c r="K102" s="148"/>
    </row>
    <row r="103" spans="1:11">
      <c r="A103" s="136" t="s">
        <v>358</v>
      </c>
      <c r="B103" s="137">
        <v>274</v>
      </c>
      <c r="C103" s="137">
        <v>609</v>
      </c>
      <c r="D103" s="138">
        <v>0.42460564299999998</v>
      </c>
      <c r="E103" s="138">
        <v>0.35024717900000002</v>
      </c>
      <c r="F103" s="137">
        <v>2689.8857330000001</v>
      </c>
      <c r="G103" s="137">
        <v>942.12488910000002</v>
      </c>
      <c r="H103" s="137">
        <v>2218.8232889999999</v>
      </c>
      <c r="I103" s="137">
        <v>5652.4638720000003</v>
      </c>
      <c r="J103" s="139">
        <v>2.101376948</v>
      </c>
      <c r="K103" s="148"/>
    </row>
    <row r="104" spans="1:11">
      <c r="A104" s="136" t="s">
        <v>359</v>
      </c>
      <c r="B104" s="137">
        <v>167</v>
      </c>
      <c r="C104" s="137">
        <v>363</v>
      </c>
      <c r="D104" s="138">
        <v>0.46201837400000001</v>
      </c>
      <c r="E104" s="138">
        <v>0.375316755</v>
      </c>
      <c r="F104" s="137">
        <v>1747.7608439999999</v>
      </c>
      <c r="G104" s="137">
        <v>655.96392909999997</v>
      </c>
      <c r="H104" s="137">
        <v>1419.778879</v>
      </c>
      <c r="I104" s="137">
        <v>3433.6405829999999</v>
      </c>
      <c r="J104" s="139">
        <v>1.9645940660000001</v>
      </c>
      <c r="K104" s="148"/>
    </row>
    <row r="105" spans="1:11">
      <c r="A105" s="136" t="s">
        <v>360</v>
      </c>
      <c r="B105" s="137">
        <v>115</v>
      </c>
      <c r="C105" s="137">
        <v>193</v>
      </c>
      <c r="D105" s="138">
        <v>0.49992214499999998</v>
      </c>
      <c r="E105" s="138">
        <v>0.39995017100000002</v>
      </c>
      <c r="F105" s="137">
        <v>1091.7969149999999</v>
      </c>
      <c r="G105" s="137">
        <v>436.66436320000003</v>
      </c>
      <c r="H105" s="137">
        <v>873.46473319999996</v>
      </c>
      <c r="I105" s="137">
        <v>2013.8617039999999</v>
      </c>
      <c r="J105" s="139">
        <v>1.844538738</v>
      </c>
      <c r="K105" s="148"/>
    </row>
    <row r="106" spans="1:11">
      <c r="A106" s="136" t="s">
        <v>361</v>
      </c>
      <c r="B106" s="137">
        <v>54</v>
      </c>
      <c r="C106" s="137">
        <v>101</v>
      </c>
      <c r="D106" s="138">
        <v>0.53788417499999996</v>
      </c>
      <c r="E106" s="138">
        <v>0.42388394200000001</v>
      </c>
      <c r="F106" s="137">
        <v>655.13255160000006</v>
      </c>
      <c r="G106" s="137">
        <v>277.70016870000001</v>
      </c>
      <c r="H106" s="137">
        <v>516.28246720000004</v>
      </c>
      <c r="I106" s="137">
        <v>1140.3969709999999</v>
      </c>
      <c r="J106" s="139">
        <v>1.740711812</v>
      </c>
      <c r="K106" s="148"/>
    </row>
    <row r="107" spans="1:11">
      <c r="A107" s="136" t="s">
        <v>362</v>
      </c>
      <c r="B107" s="137">
        <v>28</v>
      </c>
      <c r="C107" s="137">
        <v>45</v>
      </c>
      <c r="D107" s="138">
        <v>0.57546902</v>
      </c>
      <c r="E107" s="138">
        <v>0.44688483200000001</v>
      </c>
      <c r="F107" s="137">
        <v>377.43238280000003</v>
      </c>
      <c r="G107" s="137">
        <v>168.66880689999999</v>
      </c>
      <c r="H107" s="137">
        <v>293.09797939999999</v>
      </c>
      <c r="I107" s="137">
        <v>624.11450349999996</v>
      </c>
      <c r="J107" s="139">
        <v>1.65357964</v>
      </c>
      <c r="K107" s="148"/>
    </row>
    <row r="108" spans="1:11">
      <c r="A108" s="136" t="s">
        <v>363</v>
      </c>
      <c r="B108" s="137">
        <v>8</v>
      </c>
      <c r="C108" s="137">
        <v>18</v>
      </c>
      <c r="D108" s="138">
        <v>0.61225835100000003</v>
      </c>
      <c r="E108" s="138">
        <v>0.46875788600000001</v>
      </c>
      <c r="F108" s="137">
        <v>208.76357590000001</v>
      </c>
      <c r="G108" s="137">
        <v>97.859572459999995</v>
      </c>
      <c r="H108" s="137">
        <v>159.83378970000001</v>
      </c>
      <c r="I108" s="137">
        <v>331.01652410000003</v>
      </c>
      <c r="J108" s="139">
        <v>1.585604781</v>
      </c>
      <c r="K108" s="148"/>
    </row>
    <row r="109" spans="1:11" ht="13.5" thickBot="1">
      <c r="A109" s="140" t="s">
        <v>364</v>
      </c>
      <c r="B109" s="141">
        <v>14</v>
      </c>
      <c r="C109" s="141">
        <v>17</v>
      </c>
      <c r="D109" s="142">
        <v>0.64786909699999995</v>
      </c>
      <c r="E109" s="142">
        <v>1</v>
      </c>
      <c r="F109" s="141">
        <v>110.9040035</v>
      </c>
      <c r="G109" s="141">
        <v>110.9040035</v>
      </c>
      <c r="H109" s="141">
        <v>171.18273439999999</v>
      </c>
      <c r="I109" s="141">
        <v>171.18273439999999</v>
      </c>
      <c r="J109" s="143">
        <v>1.5435216860000001</v>
      </c>
      <c r="K109" s="148"/>
    </row>
  </sheetData>
  <hyperlinks>
    <hyperlink ref="B1" r:id="rId1" xr:uid="{DD6D43B5-0D21-4E7D-BB35-0129A274CF55}"/>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088B-F91F-4417-A109-3EE614569D94}">
  <dimension ref="A1:AC107"/>
  <sheetViews>
    <sheetView workbookViewId="0">
      <selection activeCell="K28" sqref="K28"/>
    </sheetView>
  </sheetViews>
  <sheetFormatPr defaultRowHeight="12.75"/>
  <sheetData>
    <row r="1" spans="1:29">
      <c r="A1" t="s">
        <v>217</v>
      </c>
    </row>
    <row r="2" spans="1:29">
      <c r="A2" t="s">
        <v>183</v>
      </c>
    </row>
    <row r="3" spans="1:29">
      <c r="A3" t="s">
        <v>184</v>
      </c>
    </row>
    <row r="4" spans="1:29">
      <c r="A4" t="s">
        <v>241</v>
      </c>
      <c r="B4" t="s">
        <v>242</v>
      </c>
    </row>
    <row r="5" spans="1:29">
      <c r="A5" s="24" t="s">
        <v>218</v>
      </c>
    </row>
    <row r="6" spans="1:29">
      <c r="A6" s="106" t="s">
        <v>203</v>
      </c>
      <c r="B6" s="106">
        <v>1920</v>
      </c>
      <c r="H6" t="s">
        <v>210</v>
      </c>
      <c r="I6" t="s">
        <v>211</v>
      </c>
      <c r="K6" t="s">
        <v>212</v>
      </c>
      <c r="L6" t="s">
        <v>214</v>
      </c>
      <c r="M6" t="s">
        <v>213</v>
      </c>
      <c r="Q6" s="106" t="s">
        <v>207</v>
      </c>
      <c r="R6" s="106"/>
      <c r="T6" s="24" t="s">
        <v>30</v>
      </c>
      <c r="U6" s="24" t="s">
        <v>215</v>
      </c>
      <c r="V6" t="s">
        <v>203</v>
      </c>
      <c r="X6" s="24" t="s">
        <v>103</v>
      </c>
      <c r="Y6" s="24" t="s">
        <v>104</v>
      </c>
      <c r="Z6" s="24" t="s">
        <v>70</v>
      </c>
      <c r="AA6" s="24" t="s">
        <v>31</v>
      </c>
      <c r="AB6" s="24" t="s">
        <v>107</v>
      </c>
      <c r="AC6" s="24"/>
    </row>
    <row r="7" spans="1:29">
      <c r="A7" s="106" t="s">
        <v>30</v>
      </c>
      <c r="B7" s="106" t="s">
        <v>204</v>
      </c>
      <c r="C7" s="24" t="s">
        <v>72</v>
      </c>
      <c r="D7" s="24" t="s">
        <v>72</v>
      </c>
      <c r="E7" s="24" t="s">
        <v>216</v>
      </c>
      <c r="F7" s="24" t="s">
        <v>208</v>
      </c>
      <c r="G7" s="24" t="s">
        <v>103</v>
      </c>
      <c r="H7" s="24" t="s">
        <v>104</v>
      </c>
      <c r="I7" s="24" t="s">
        <v>205</v>
      </c>
      <c r="J7" s="24" t="s">
        <v>206</v>
      </c>
      <c r="K7" s="24" t="s">
        <v>70</v>
      </c>
      <c r="L7" s="24" t="s">
        <v>31</v>
      </c>
      <c r="M7" s="24" t="s">
        <v>107</v>
      </c>
      <c r="N7" s="24" t="s">
        <v>209</v>
      </c>
      <c r="O7" s="24" t="s">
        <v>71</v>
      </c>
      <c r="Q7" s="106" t="s">
        <v>72</v>
      </c>
      <c r="R7" s="106" t="s">
        <v>71</v>
      </c>
      <c r="T7" s="106">
        <v>0</v>
      </c>
      <c r="U7" s="106">
        <v>0.5</v>
      </c>
      <c r="V7">
        <v>1920</v>
      </c>
      <c r="W7">
        <v>159.36506267903601</v>
      </c>
      <c r="X7">
        <f>W7/1000</f>
        <v>0.15936506267903602</v>
      </c>
      <c r="Y7">
        <f>1-X7</f>
        <v>0.84063493732096395</v>
      </c>
      <c r="Z7">
        <f>1</f>
        <v>1</v>
      </c>
      <c r="AA7">
        <f>Z7*X7</f>
        <v>0.15936506267903602</v>
      </c>
      <c r="AB7" s="23">
        <f>Z7-AA7*0.9</f>
        <v>0.85657144358886761</v>
      </c>
    </row>
    <row r="8" spans="1:29">
      <c r="A8" s="106">
        <v>0</v>
      </c>
      <c r="B8" s="106">
        <v>159.36506267903601</v>
      </c>
      <c r="C8">
        <v>0</v>
      </c>
      <c r="D8">
        <v>1</v>
      </c>
      <c r="E8">
        <f>AVERAGE(C8:D8)</f>
        <v>0.5</v>
      </c>
      <c r="F8">
        <f t="shared" ref="F8:F26" si="0">D8-C8</f>
        <v>1</v>
      </c>
      <c r="G8">
        <f>B8/1000</f>
        <v>0.15936506267903602</v>
      </c>
      <c r="H8">
        <f>1-G8</f>
        <v>0.84063493732096395</v>
      </c>
      <c r="I8">
        <f>H8^F8</f>
        <v>0.84063493732096395</v>
      </c>
      <c r="J8">
        <f>1-I8</f>
        <v>0.15936506267903605</v>
      </c>
      <c r="K8">
        <v>1</v>
      </c>
      <c r="L8">
        <f>J8*K8</f>
        <v>0.15936506267903605</v>
      </c>
      <c r="M8" s="23">
        <f>K8-L8*0.9</f>
        <v>0.85657144358886761</v>
      </c>
      <c r="N8" s="24">
        <f>M8*F8</f>
        <v>0.85657144358886761</v>
      </c>
      <c r="O8" s="24">
        <f>SUM(N8:$N$26)/M8</f>
        <v>56.408606227695351</v>
      </c>
      <c r="Q8" s="106">
        <v>0</v>
      </c>
      <c r="R8" s="106">
        <v>49.777447324999997</v>
      </c>
      <c r="T8" s="106" t="s">
        <v>185</v>
      </c>
      <c r="U8" s="106">
        <v>1.5</v>
      </c>
      <c r="V8">
        <v>1921</v>
      </c>
      <c r="W8">
        <v>12.061803075577583</v>
      </c>
      <c r="X8">
        <f t="shared" ref="X8:X71" si="1">W8/1000</f>
        <v>1.2061803075577584E-2</v>
      </c>
      <c r="Y8">
        <f t="shared" ref="Y8:Y71" si="2">1-X8</f>
        <v>0.98793819692442242</v>
      </c>
      <c r="Z8">
        <f>Z7*Y7</f>
        <v>0.84063493732096395</v>
      </c>
      <c r="AA8">
        <f t="shared" ref="AA8:AA71" si="3">Z8*X8</f>
        <v>1.0139573072415971E-2</v>
      </c>
      <c r="AB8" s="24">
        <f t="shared" ref="AB8:AB71" si="4">Z8-AA8*0.5</f>
        <v>0.83556515078475602</v>
      </c>
    </row>
    <row r="9" spans="1:29">
      <c r="A9" s="106" t="s">
        <v>185</v>
      </c>
      <c r="B9" s="106">
        <v>12.728973139213871</v>
      </c>
      <c r="C9">
        <v>1</v>
      </c>
      <c r="D9">
        <v>5</v>
      </c>
      <c r="E9">
        <f t="shared" ref="E9:E26" si="5">AVERAGE(C9:D9)</f>
        <v>3</v>
      </c>
      <c r="F9">
        <f t="shared" si="0"/>
        <v>4</v>
      </c>
      <c r="G9">
        <f>B9/1000</f>
        <v>1.2728973139213871E-2</v>
      </c>
      <c r="H9">
        <f>1-G9</f>
        <v>0.98727102686078616</v>
      </c>
      <c r="I9">
        <f t="shared" ref="I9:I26" si="6">H9^F9</f>
        <v>0.9500480445019277</v>
      </c>
      <c r="J9">
        <f t="shared" ref="J9:J26" si="7">1-I9</f>
        <v>4.9951955498072298E-2</v>
      </c>
      <c r="K9">
        <f>K8*I8</f>
        <v>0.84063493732096395</v>
      </c>
      <c r="L9">
        <f t="shared" ref="L9:L26" si="8">J9*K9</f>
        <v>4.1991358979181589E-2</v>
      </c>
      <c r="M9" s="23">
        <f>K9-L9*0.6</f>
        <v>0.81544012193345494</v>
      </c>
      <c r="N9" s="24">
        <f>M9*F9</f>
        <v>3.2617604877338198</v>
      </c>
      <c r="O9" s="24">
        <f>SUM(N9:$N$26)/M9</f>
        <v>58.203451788919068</v>
      </c>
      <c r="Q9" s="106">
        <v>1</v>
      </c>
      <c r="R9" s="106">
        <v>56.8225069752</v>
      </c>
      <c r="T9" s="106" t="s">
        <v>185</v>
      </c>
      <c r="U9" s="106">
        <v>2.5</v>
      </c>
      <c r="V9">
        <v>1922</v>
      </c>
      <c r="W9">
        <v>11.430685841150469</v>
      </c>
      <c r="X9">
        <f t="shared" si="1"/>
        <v>1.1430685841150468E-2</v>
      </c>
      <c r="Y9">
        <f t="shared" si="2"/>
        <v>0.98856931415884952</v>
      </c>
      <c r="Z9">
        <f t="shared" ref="Z9:Z72" si="9">Z8*Y8</f>
        <v>0.83049536424854797</v>
      </c>
      <c r="AA9">
        <f t="shared" si="3"/>
        <v>9.4931316012569784E-3</v>
      </c>
      <c r="AB9" s="24">
        <f t="shared" si="4"/>
        <v>0.82574879844791949</v>
      </c>
    </row>
    <row r="10" spans="1:29">
      <c r="A10" s="106" t="s">
        <v>186</v>
      </c>
      <c r="B10" s="106">
        <v>3.7132821561627778</v>
      </c>
      <c r="C10">
        <v>5</v>
      </c>
      <c r="D10">
        <v>10</v>
      </c>
      <c r="E10">
        <f t="shared" si="5"/>
        <v>7.5</v>
      </c>
      <c r="F10">
        <f t="shared" si="0"/>
        <v>5</v>
      </c>
      <c r="G10">
        <f>B10/1000</f>
        <v>3.7132821561627776E-3</v>
      </c>
      <c r="H10">
        <f t="shared" ref="H10:H26" si="10">1-G10</f>
        <v>0.99628671784383727</v>
      </c>
      <c r="I10">
        <f t="shared" si="6"/>
        <v>0.98157096280821476</v>
      </c>
      <c r="J10">
        <f t="shared" si="7"/>
        <v>1.8429037191785236E-2</v>
      </c>
      <c r="K10">
        <f t="shared" ref="K10:K26" si="11">K9*I9</f>
        <v>0.79864357834178235</v>
      </c>
      <c r="L10">
        <f t="shared" si="8"/>
        <v>1.4718232208241153E-2</v>
      </c>
      <c r="M10">
        <f t="shared" ref="M10:M25" si="12">K10-L10*0.5</f>
        <v>0.7912844622376618</v>
      </c>
      <c r="N10" s="24">
        <f>M10*F10</f>
        <v>3.9564223111883088</v>
      </c>
      <c r="O10" s="24">
        <f>SUM(N10:$N$26)/M10</f>
        <v>55.858128707568333</v>
      </c>
      <c r="Q10" s="106">
        <v>5</v>
      </c>
      <c r="R10" s="106">
        <v>55.488198539499997</v>
      </c>
      <c r="T10" s="106" t="s">
        <v>185</v>
      </c>
      <c r="U10" s="106">
        <v>3.5</v>
      </c>
      <c r="V10">
        <v>1923</v>
      </c>
      <c r="W10">
        <v>8.1054610543853922</v>
      </c>
      <c r="X10">
        <f t="shared" si="1"/>
        <v>8.1054610543853916E-3</v>
      </c>
      <c r="Y10">
        <f t="shared" si="2"/>
        <v>0.99189453894561463</v>
      </c>
      <c r="Z10">
        <f t="shared" si="9"/>
        <v>0.821002232647291</v>
      </c>
      <c r="AA10">
        <f t="shared" si="3"/>
        <v>6.6546016222860721E-3</v>
      </c>
      <c r="AB10" s="24">
        <f t="shared" si="4"/>
        <v>0.81767493183614792</v>
      </c>
    </row>
    <row r="11" spans="1:29">
      <c r="A11" s="106" t="s">
        <v>187</v>
      </c>
      <c r="B11" s="106">
        <v>2.8617870873849673</v>
      </c>
      <c r="C11">
        <v>10</v>
      </c>
      <c r="D11">
        <v>15</v>
      </c>
      <c r="E11">
        <f t="shared" si="5"/>
        <v>12.5</v>
      </c>
      <c r="F11">
        <f t="shared" si="0"/>
        <v>5</v>
      </c>
      <c r="G11">
        <f t="shared" ref="G11:G26" si="13">B11/1000</f>
        <v>2.8617870873849675E-3</v>
      </c>
      <c r="H11">
        <f t="shared" si="10"/>
        <v>0.99713821291261506</v>
      </c>
      <c r="I11">
        <f t="shared" si="6"/>
        <v>0.98577272877622102</v>
      </c>
      <c r="J11">
        <f t="shared" si="7"/>
        <v>1.4227271223778981E-2</v>
      </c>
      <c r="K11">
        <f t="shared" si="11"/>
        <v>0.78392534613354115</v>
      </c>
      <c r="L11">
        <f>J11*K11</f>
        <v>1.1153118518636707E-2</v>
      </c>
      <c r="M11">
        <f t="shared" si="12"/>
        <v>0.77834878687422282</v>
      </c>
      <c r="N11" s="24">
        <f t="shared" ref="N11:N26" si="14">M11*F11</f>
        <v>3.8917439343711142</v>
      </c>
      <c r="O11" s="24">
        <f>SUM(N11:$N$26)/M11</f>
        <v>51.703359346643524</v>
      </c>
      <c r="Q11" s="106">
        <v>10</v>
      </c>
      <c r="R11" s="106">
        <v>51.515018542299998</v>
      </c>
      <c r="T11" s="106" t="s">
        <v>185</v>
      </c>
      <c r="U11" s="106">
        <v>4.5</v>
      </c>
      <c r="V11">
        <v>1924</v>
      </c>
      <c r="W11">
        <v>7.4381918073846656</v>
      </c>
      <c r="X11">
        <f t="shared" si="1"/>
        <v>7.4381918073846654E-3</v>
      </c>
      <c r="Y11">
        <f t="shared" si="2"/>
        <v>0.9925618081926153</v>
      </c>
      <c r="Z11">
        <f t="shared" si="9"/>
        <v>0.81434763102500496</v>
      </c>
      <c r="AA11">
        <f t="shared" si="3"/>
        <v>6.057273877453302E-3</v>
      </c>
      <c r="AB11" s="24">
        <f t="shared" si="4"/>
        <v>0.81131899408627828</v>
      </c>
    </row>
    <row r="12" spans="1:29">
      <c r="A12" s="106" t="s">
        <v>188</v>
      </c>
      <c r="B12" s="106">
        <v>5.0644902038662423</v>
      </c>
      <c r="C12">
        <v>15</v>
      </c>
      <c r="D12">
        <v>20</v>
      </c>
      <c r="E12">
        <f t="shared" si="5"/>
        <v>17.5</v>
      </c>
      <c r="F12">
        <f t="shared" si="0"/>
        <v>5</v>
      </c>
      <c r="G12">
        <f t="shared" si="13"/>
        <v>5.0644902038662421E-3</v>
      </c>
      <c r="H12">
        <f t="shared" si="10"/>
        <v>0.99493550979613377</v>
      </c>
      <c r="I12">
        <f t="shared" si="6"/>
        <v>0.97493274388277629</v>
      </c>
      <c r="J12">
        <f t="shared" si="7"/>
        <v>2.5067256117223713E-2</v>
      </c>
      <c r="K12">
        <f t="shared" si="11"/>
        <v>0.77277222761490438</v>
      </c>
      <c r="L12">
        <f t="shared" si="8"/>
        <v>1.9371279349900308E-2</v>
      </c>
      <c r="M12">
        <f t="shared" si="12"/>
        <v>0.76308658793995421</v>
      </c>
      <c r="N12" s="24">
        <f t="shared" si="14"/>
        <v>3.8154329396997708</v>
      </c>
      <c r="O12" s="24">
        <f>SUM(N12:$N$26)/M12</f>
        <v>47.63745512622129</v>
      </c>
      <c r="Q12" s="106"/>
      <c r="R12" s="106"/>
      <c r="T12" s="106" t="s">
        <v>186</v>
      </c>
      <c r="U12" s="106">
        <v>5.5</v>
      </c>
      <c r="V12">
        <v>1925</v>
      </c>
      <c r="W12">
        <v>1.8998126301632794</v>
      </c>
      <c r="X12">
        <f t="shared" si="1"/>
        <v>1.8998126301632795E-3</v>
      </c>
      <c r="Y12">
        <f t="shared" si="2"/>
        <v>0.99810018736983674</v>
      </c>
      <c r="Z12">
        <f t="shared" si="9"/>
        <v>0.8082903571475516</v>
      </c>
      <c r="AA12">
        <f t="shared" si="3"/>
        <v>1.5356002293481065E-3</v>
      </c>
      <c r="AB12" s="24">
        <f t="shared" si="4"/>
        <v>0.80752255703287756</v>
      </c>
    </row>
    <row r="13" spans="1:29">
      <c r="A13" s="106" t="s">
        <v>189</v>
      </c>
      <c r="B13" s="106">
        <v>6.6369851545368537</v>
      </c>
      <c r="C13">
        <v>20</v>
      </c>
      <c r="D13">
        <v>25</v>
      </c>
      <c r="E13">
        <f t="shared" si="5"/>
        <v>22.5</v>
      </c>
      <c r="F13">
        <f t="shared" si="0"/>
        <v>5</v>
      </c>
      <c r="G13">
        <f t="shared" si="13"/>
        <v>6.6369851545368536E-3</v>
      </c>
      <c r="H13">
        <f t="shared" si="10"/>
        <v>0.99336301484546319</v>
      </c>
      <c r="I13">
        <f t="shared" si="6"/>
        <v>0.96725265607212685</v>
      </c>
      <c r="J13">
        <f t="shared" si="7"/>
        <v>3.2747343927873152E-2</v>
      </c>
      <c r="K13">
        <f t="shared" si="11"/>
        <v>0.75340094826500403</v>
      </c>
      <c r="L13">
        <f t="shared" si="8"/>
        <v>2.4671879968419855E-2</v>
      </c>
      <c r="M13">
        <f t="shared" si="12"/>
        <v>0.74106500828079414</v>
      </c>
      <c r="N13" s="24">
        <f t="shared" si="14"/>
        <v>3.7053250414039707</v>
      </c>
      <c r="O13" s="24">
        <f>SUM(N13:$N$26)/M13</f>
        <v>43.904475028704915</v>
      </c>
      <c r="Q13" s="106">
        <v>20</v>
      </c>
      <c r="R13" s="106">
        <v>43.363425225599997</v>
      </c>
      <c r="T13" s="106" t="s">
        <v>186</v>
      </c>
      <c r="U13" s="106">
        <v>6.5</v>
      </c>
      <c r="V13">
        <v>1926</v>
      </c>
      <c r="W13">
        <v>2.1495221513761869</v>
      </c>
      <c r="X13">
        <f>W13/1000</f>
        <v>2.1495221513761868E-3</v>
      </c>
      <c r="Y13">
        <f t="shared" si="2"/>
        <v>0.9978504778486238</v>
      </c>
      <c r="Z13">
        <f t="shared" si="9"/>
        <v>0.80675475691820353</v>
      </c>
      <c r="AA13">
        <f t="shared" si="3"/>
        <v>1.7341372207237895E-3</v>
      </c>
      <c r="AB13" s="24">
        <f t="shared" si="4"/>
        <v>0.80588768830784163</v>
      </c>
    </row>
    <row r="14" spans="1:29">
      <c r="A14" s="106" t="s">
        <v>190</v>
      </c>
      <c r="B14" s="106">
        <v>7.4197632964681368</v>
      </c>
      <c r="C14">
        <v>25</v>
      </c>
      <c r="D14">
        <v>30</v>
      </c>
      <c r="E14">
        <f>AVERAGE(C14:D14)</f>
        <v>27.5</v>
      </c>
      <c r="F14">
        <f t="shared" si="0"/>
        <v>5</v>
      </c>
      <c r="G14">
        <f t="shared" si="13"/>
        <v>7.4197632964681367E-3</v>
      </c>
      <c r="H14">
        <f t="shared" si="10"/>
        <v>0.9925802367035319</v>
      </c>
      <c r="I14">
        <f t="shared" si="6"/>
        <v>0.96344764272909855</v>
      </c>
      <c r="J14">
        <f t="shared" si="7"/>
        <v>3.6552357270901448E-2</v>
      </c>
      <c r="K14">
        <f t="shared" si="11"/>
        <v>0.72872906829658413</v>
      </c>
      <c r="L14">
        <f t="shared" si="8"/>
        <v>2.6636765258067883E-2</v>
      </c>
      <c r="M14">
        <f t="shared" si="12"/>
        <v>0.71541068566755017</v>
      </c>
      <c r="N14" s="24">
        <f t="shared" si="14"/>
        <v>3.5770534283377509</v>
      </c>
      <c r="O14" s="24">
        <f>SUM(N14:$N$26)/M14</f>
        <v>40.299572940268803</v>
      </c>
      <c r="Q14" s="106"/>
      <c r="R14" s="106"/>
      <c r="T14" s="106" t="s">
        <v>186</v>
      </c>
      <c r="U14" s="106">
        <v>7.5</v>
      </c>
      <c r="V14">
        <v>1927</v>
      </c>
      <c r="W14">
        <v>2.4922917515454222</v>
      </c>
      <c r="X14">
        <f t="shared" si="1"/>
        <v>2.492291751545422E-3</v>
      </c>
      <c r="Y14">
        <f t="shared" si="2"/>
        <v>0.99750770824845458</v>
      </c>
      <c r="Z14">
        <f t="shared" si="9"/>
        <v>0.80502061969747973</v>
      </c>
      <c r="AA14">
        <f t="shared" si="3"/>
        <v>2.0063462502960126E-3</v>
      </c>
      <c r="AB14" s="24">
        <f t="shared" si="4"/>
        <v>0.80401744657233176</v>
      </c>
    </row>
    <row r="15" spans="1:29">
      <c r="A15" s="106" t="s">
        <v>191</v>
      </c>
      <c r="B15" s="106">
        <v>7.9544270381048321</v>
      </c>
      <c r="C15">
        <v>30</v>
      </c>
      <c r="D15">
        <v>35</v>
      </c>
      <c r="E15">
        <f t="shared" si="5"/>
        <v>32.5</v>
      </c>
      <c r="F15">
        <f t="shared" si="0"/>
        <v>5</v>
      </c>
      <c r="G15">
        <f t="shared" si="13"/>
        <v>7.9544270381048318E-3</v>
      </c>
      <c r="H15">
        <f t="shared" si="10"/>
        <v>0.99204557296189522</v>
      </c>
      <c r="I15">
        <f t="shared" si="6"/>
        <v>0.96085558089256018</v>
      </c>
      <c r="J15">
        <f t="shared" si="7"/>
        <v>3.9144419107439821E-2</v>
      </c>
      <c r="K15">
        <f t="shared" si="11"/>
        <v>0.70209230303851622</v>
      </c>
      <c r="L15">
        <f t="shared" si="8"/>
        <v>2.7482995362247322E-2</v>
      </c>
      <c r="M15">
        <f t="shared" si="12"/>
        <v>0.68835080535739257</v>
      </c>
      <c r="N15" s="24">
        <f t="shared" si="14"/>
        <v>3.4417540267869629</v>
      </c>
      <c r="O15" s="24">
        <f>SUM(N15:$N$26)/M15</f>
        <v>36.687240698233296</v>
      </c>
      <c r="Q15" s="106">
        <v>30</v>
      </c>
      <c r="R15" s="106">
        <v>36.1542353874</v>
      </c>
      <c r="T15" s="106" t="s">
        <v>186</v>
      </c>
      <c r="U15" s="106">
        <v>8.5</v>
      </c>
      <c r="V15">
        <v>1928</v>
      </c>
      <c r="W15">
        <v>2.6784391180393201</v>
      </c>
      <c r="X15">
        <f t="shared" si="1"/>
        <v>2.67843911803932E-3</v>
      </c>
      <c r="Y15">
        <f t="shared" si="2"/>
        <v>0.99732156088196067</v>
      </c>
      <c r="Z15">
        <f t="shared" si="9"/>
        <v>0.80301427344718368</v>
      </c>
      <c r="AA15">
        <f t="shared" si="3"/>
        <v>2.1508248423448601E-3</v>
      </c>
      <c r="AB15" s="24">
        <f t="shared" si="4"/>
        <v>0.8019388610260112</v>
      </c>
    </row>
    <row r="16" spans="1:29">
      <c r="A16" s="106" t="s">
        <v>192</v>
      </c>
      <c r="B16" s="106">
        <v>8.2119944536334799</v>
      </c>
      <c r="C16">
        <v>35</v>
      </c>
      <c r="D16">
        <v>40</v>
      </c>
      <c r="E16">
        <f t="shared" si="5"/>
        <v>37.5</v>
      </c>
      <c r="F16">
        <f t="shared" si="0"/>
        <v>5</v>
      </c>
      <c r="G16">
        <f t="shared" si="13"/>
        <v>8.21199445363348E-3</v>
      </c>
      <c r="H16">
        <f t="shared" si="10"/>
        <v>0.99178800554636648</v>
      </c>
      <c r="I16">
        <f t="shared" si="6"/>
        <v>0.95960888105157693</v>
      </c>
      <c r="J16">
        <f t="shared" si="7"/>
        <v>4.0391118948423066E-2</v>
      </c>
      <c r="K16">
        <f t="shared" si="11"/>
        <v>0.67460930767626892</v>
      </c>
      <c r="L16">
        <f t="shared" si="8"/>
        <v>2.7248224790065511E-2</v>
      </c>
      <c r="M16">
        <f t="shared" si="12"/>
        <v>0.66098519528123612</v>
      </c>
      <c r="N16" s="24">
        <f t="shared" si="14"/>
        <v>3.3049259764061807</v>
      </c>
      <c r="O16" s="24">
        <f>SUM(N16:$N$26)/M16</f>
        <v>32.999131916868258</v>
      </c>
      <c r="Q16" s="106"/>
      <c r="R16" s="106"/>
      <c r="T16" s="106" t="s">
        <v>186</v>
      </c>
      <c r="U16" s="106">
        <v>9.5</v>
      </c>
      <c r="V16">
        <v>1929</v>
      </c>
      <c r="W16">
        <v>2.9355508504914742</v>
      </c>
      <c r="X16">
        <f t="shared" si="1"/>
        <v>2.9355508504914744E-3</v>
      </c>
      <c r="Y16">
        <f t="shared" si="2"/>
        <v>0.99706444914950854</v>
      </c>
      <c r="Z16">
        <f t="shared" si="9"/>
        <v>0.80086344860483882</v>
      </c>
      <c r="AA16">
        <f t="shared" si="3"/>
        <v>2.3509753776794697E-3</v>
      </c>
      <c r="AB16" s="24">
        <f t="shared" si="4"/>
        <v>0.79968796091599914</v>
      </c>
    </row>
    <row r="17" spans="1:28">
      <c r="A17" s="106" t="s">
        <v>193</v>
      </c>
      <c r="B17" s="106">
        <v>9.1729531804402757</v>
      </c>
      <c r="C17">
        <v>40</v>
      </c>
      <c r="D17">
        <v>45</v>
      </c>
      <c r="E17">
        <f t="shared" si="5"/>
        <v>42.5</v>
      </c>
      <c r="F17">
        <f t="shared" si="0"/>
        <v>5</v>
      </c>
      <c r="G17">
        <f t="shared" si="13"/>
        <v>9.1729531804402749E-3</v>
      </c>
      <c r="H17">
        <f t="shared" si="10"/>
        <v>0.99082704681955969</v>
      </c>
      <c r="I17">
        <f t="shared" si="6"/>
        <v>0.95496898172921985</v>
      </c>
      <c r="J17">
        <f t="shared" si="7"/>
        <v>4.5031018270780154E-2</v>
      </c>
      <c r="K17">
        <f t="shared" si="11"/>
        <v>0.64736108288620342</v>
      </c>
      <c r="L17">
        <f t="shared" si="8"/>
        <v>2.9151328751240654E-2</v>
      </c>
      <c r="M17">
        <f t="shared" si="12"/>
        <v>0.63278541851058312</v>
      </c>
      <c r="N17" s="24">
        <f t="shared" si="14"/>
        <v>3.1639270925529157</v>
      </c>
      <c r="O17" s="24">
        <f>SUM(N17:$N$26)/M17</f>
        <v>29.246899717343485</v>
      </c>
      <c r="Q17" s="106">
        <v>40</v>
      </c>
      <c r="R17" s="106">
        <v>28.7722463918</v>
      </c>
      <c r="T17" s="106" t="s">
        <v>187</v>
      </c>
      <c r="U17" s="106">
        <v>10.5</v>
      </c>
      <c r="V17">
        <v>1930</v>
      </c>
      <c r="W17">
        <v>1.6049142672594194</v>
      </c>
      <c r="X17">
        <f t="shared" si="1"/>
        <v>1.6049142672594195E-3</v>
      </c>
      <c r="Y17">
        <f t="shared" si="2"/>
        <v>0.99839508573274061</v>
      </c>
      <c r="Z17">
        <f t="shared" si="9"/>
        <v>0.79851247322715935</v>
      </c>
      <c r="AA17">
        <f t="shared" si="3"/>
        <v>1.2815440608668733E-3</v>
      </c>
      <c r="AB17" s="24">
        <f t="shared" si="4"/>
        <v>0.7978717011967259</v>
      </c>
    </row>
    <row r="18" spans="1:28">
      <c r="A18" s="106" t="s">
        <v>194</v>
      </c>
      <c r="B18" s="106">
        <v>10.471042999350049</v>
      </c>
      <c r="C18">
        <v>45</v>
      </c>
      <c r="D18">
        <v>50</v>
      </c>
      <c r="E18">
        <f t="shared" si="5"/>
        <v>47.5</v>
      </c>
      <c r="F18">
        <f t="shared" si="0"/>
        <v>5</v>
      </c>
      <c r="G18">
        <f t="shared" si="13"/>
        <v>1.0471042999350049E-2</v>
      </c>
      <c r="H18">
        <f t="shared" si="10"/>
        <v>0.98952895700064991</v>
      </c>
      <c r="I18">
        <f t="shared" si="6"/>
        <v>0.9487297916613604</v>
      </c>
      <c r="J18">
        <f t="shared" si="7"/>
        <v>5.12702083386396E-2</v>
      </c>
      <c r="K18">
        <f t="shared" si="11"/>
        <v>0.61820975413496282</v>
      </c>
      <c r="L18">
        <f t="shared" si="8"/>
        <v>3.1695742891478709E-2</v>
      </c>
      <c r="M18">
        <f t="shared" si="12"/>
        <v>0.60236188268922342</v>
      </c>
      <c r="N18" s="24">
        <f t="shared" si="14"/>
        <v>3.0118094134461169</v>
      </c>
      <c r="O18" s="24">
        <f>SUM(N18:$N$26)/M18</f>
        <v>25.471539661050063</v>
      </c>
      <c r="Q18" s="106">
        <v>45</v>
      </c>
      <c r="R18" s="106">
        <v>24.992307028500001</v>
      </c>
      <c r="T18" s="106" t="s">
        <v>187</v>
      </c>
      <c r="U18" s="106">
        <v>11.5</v>
      </c>
      <c r="V18">
        <v>1931</v>
      </c>
      <c r="W18">
        <v>1.6289078407303133</v>
      </c>
      <c r="X18">
        <f t="shared" si="1"/>
        <v>1.6289078407303132E-3</v>
      </c>
      <c r="Y18">
        <f t="shared" si="2"/>
        <v>0.99837109215926967</v>
      </c>
      <c r="Z18">
        <f t="shared" si="9"/>
        <v>0.79723092916629246</v>
      </c>
      <c r="AA18">
        <f t="shared" si="3"/>
        <v>1.2986157113916868E-3</v>
      </c>
      <c r="AB18" s="24">
        <f t="shared" si="4"/>
        <v>0.79658162131059662</v>
      </c>
    </row>
    <row r="19" spans="1:28">
      <c r="A19" s="106" t="s">
        <v>195</v>
      </c>
      <c r="B19" s="106">
        <v>14.043149298419809</v>
      </c>
      <c r="C19">
        <v>50</v>
      </c>
      <c r="D19">
        <v>55</v>
      </c>
      <c r="E19">
        <f t="shared" si="5"/>
        <v>52.5</v>
      </c>
      <c r="F19">
        <f t="shared" si="0"/>
        <v>5</v>
      </c>
      <c r="G19">
        <f t="shared" si="13"/>
        <v>1.4043149298419809E-2</v>
      </c>
      <c r="H19">
        <f t="shared" si="10"/>
        <v>0.98595685070158023</v>
      </c>
      <c r="I19">
        <f t="shared" si="6"/>
        <v>0.93172885334225852</v>
      </c>
      <c r="J19">
        <f t="shared" si="7"/>
        <v>6.8271146657741477E-2</v>
      </c>
      <c r="K19">
        <f t="shared" si="11"/>
        <v>0.58651401124348412</v>
      </c>
      <c r="L19">
        <f t="shared" si="8"/>
        <v>4.0041984078424138E-2</v>
      </c>
      <c r="M19">
        <f t="shared" si="12"/>
        <v>0.56649301920427209</v>
      </c>
      <c r="N19" s="24">
        <f t="shared" si="14"/>
        <v>2.8324650960213607</v>
      </c>
      <c r="O19" s="24">
        <f>SUM(N19:$N$26)/M19</f>
        <v>21.767744268231979</v>
      </c>
      <c r="Q19" s="106">
        <v>50</v>
      </c>
      <c r="R19" s="106">
        <v>21.2188369317</v>
      </c>
      <c r="T19" s="106" t="s">
        <v>187</v>
      </c>
      <c r="U19" s="106">
        <v>12.5</v>
      </c>
      <c r="V19">
        <v>1932</v>
      </c>
      <c r="W19">
        <v>1.826896483478005</v>
      </c>
      <c r="X19">
        <f t="shared" si="1"/>
        <v>1.826896483478005E-3</v>
      </c>
      <c r="Y19">
        <f t="shared" si="2"/>
        <v>0.998173103516522</v>
      </c>
      <c r="Z19">
        <f t="shared" si="9"/>
        <v>0.79593231345490079</v>
      </c>
      <c r="AA19">
        <f t="shared" si="3"/>
        <v>1.4540859445372715E-3</v>
      </c>
      <c r="AB19" s="24">
        <f t="shared" si="4"/>
        <v>0.79520527048263212</v>
      </c>
    </row>
    <row r="20" spans="1:28">
      <c r="A20" s="106" t="s">
        <v>196</v>
      </c>
      <c r="B20" s="106">
        <v>20.675357923003077</v>
      </c>
      <c r="C20">
        <v>55</v>
      </c>
      <c r="D20">
        <v>60</v>
      </c>
      <c r="E20">
        <f t="shared" si="5"/>
        <v>57.5</v>
      </c>
      <c r="F20">
        <f t="shared" si="0"/>
        <v>5</v>
      </c>
      <c r="G20">
        <f t="shared" si="13"/>
        <v>2.0675357923003075E-2</v>
      </c>
      <c r="H20">
        <f t="shared" si="10"/>
        <v>0.97932464207699688</v>
      </c>
      <c r="I20">
        <f t="shared" si="6"/>
        <v>0.90081044347378725</v>
      </c>
      <c r="J20">
        <f t="shared" si="7"/>
        <v>9.9189556526212752E-2</v>
      </c>
      <c r="K20">
        <f t="shared" si="11"/>
        <v>0.54647202716505994</v>
      </c>
      <c r="L20">
        <f t="shared" si="8"/>
        <v>5.420431802848278E-2</v>
      </c>
      <c r="M20">
        <f t="shared" si="12"/>
        <v>0.51936986815081854</v>
      </c>
      <c r="N20" s="24">
        <f t="shared" si="14"/>
        <v>2.5968493407540927</v>
      </c>
      <c r="O20" s="24">
        <f>SUM(N20:$N$26)/M20</f>
        <v>18.289105044880127</v>
      </c>
      <c r="Q20" s="106">
        <v>55</v>
      </c>
      <c r="R20" s="106">
        <v>17.580528102199999</v>
      </c>
      <c r="T20" s="106" t="s">
        <v>187</v>
      </c>
      <c r="U20" s="106">
        <v>13.5</v>
      </c>
      <c r="V20">
        <v>1933</v>
      </c>
      <c r="W20">
        <v>1.6946204719072062</v>
      </c>
      <c r="X20">
        <f t="shared" si="1"/>
        <v>1.6946204719072062E-3</v>
      </c>
      <c r="Y20">
        <f t="shared" si="2"/>
        <v>0.99830537952809284</v>
      </c>
      <c r="Z20">
        <f t="shared" si="9"/>
        <v>0.79447822751036357</v>
      </c>
      <c r="AA20">
        <f t="shared" si="3"/>
        <v>1.346339068823613E-3</v>
      </c>
      <c r="AB20" s="24">
        <f t="shared" si="4"/>
        <v>0.7938050579759518</v>
      </c>
    </row>
    <row r="21" spans="1:28">
      <c r="A21" s="106" t="s">
        <v>197</v>
      </c>
      <c r="B21" s="106">
        <v>30.925641688068932</v>
      </c>
      <c r="C21">
        <v>60</v>
      </c>
      <c r="D21">
        <v>65</v>
      </c>
      <c r="E21">
        <f t="shared" si="5"/>
        <v>62.5</v>
      </c>
      <c r="F21">
        <f t="shared" si="0"/>
        <v>5</v>
      </c>
      <c r="G21">
        <f t="shared" si="13"/>
        <v>3.0925641688068932E-2</v>
      </c>
      <c r="H21">
        <f t="shared" si="10"/>
        <v>0.96907435831193112</v>
      </c>
      <c r="I21">
        <f t="shared" si="6"/>
        <v>0.85464451848251533</v>
      </c>
      <c r="J21">
        <f t="shared" si="7"/>
        <v>0.14535548151748467</v>
      </c>
      <c r="K21">
        <f t="shared" si="11"/>
        <v>0.49226770913657714</v>
      </c>
      <c r="L21">
        <f t="shared" si="8"/>
        <v>7.1553809897056259E-2</v>
      </c>
      <c r="M21">
        <f t="shared" si="12"/>
        <v>0.45649080418804899</v>
      </c>
      <c r="N21" s="24">
        <f t="shared" si="14"/>
        <v>2.2824540209402451</v>
      </c>
      <c r="O21" s="24">
        <f>SUM(N21:$N$26)/M21</f>
        <v>15.119605196161938</v>
      </c>
      <c r="Q21" s="106">
        <v>60</v>
      </c>
      <c r="R21" s="106">
        <v>14.2053185188</v>
      </c>
      <c r="T21" s="106" t="s">
        <v>187</v>
      </c>
      <c r="U21" s="106">
        <v>14.5</v>
      </c>
      <c r="V21">
        <v>1934</v>
      </c>
      <c r="W21">
        <v>1.7449559223308981</v>
      </c>
      <c r="X21">
        <f t="shared" si="1"/>
        <v>1.7449559223308981E-3</v>
      </c>
      <c r="Y21">
        <f t="shared" si="2"/>
        <v>0.99825504407766907</v>
      </c>
      <c r="Z21">
        <f t="shared" si="9"/>
        <v>0.79313188844154003</v>
      </c>
      <c r="AA21">
        <f t="shared" si="3"/>
        <v>1.3839801859255544E-3</v>
      </c>
      <c r="AB21" s="24">
        <f t="shared" si="4"/>
        <v>0.79243989834857731</v>
      </c>
    </row>
    <row r="22" spans="1:28">
      <c r="A22" s="106" t="s">
        <v>198</v>
      </c>
      <c r="B22" s="106">
        <v>48.982179713742262</v>
      </c>
      <c r="C22">
        <v>65</v>
      </c>
      <c r="D22">
        <v>70</v>
      </c>
      <c r="E22">
        <f t="shared" si="5"/>
        <v>67.5</v>
      </c>
      <c r="F22">
        <f t="shared" si="0"/>
        <v>5</v>
      </c>
      <c r="G22">
        <f t="shared" si="13"/>
        <v>4.898217971374226E-2</v>
      </c>
      <c r="H22">
        <f t="shared" si="10"/>
        <v>0.9510178202862577</v>
      </c>
      <c r="I22">
        <f t="shared" si="6"/>
        <v>0.77793493398996161</v>
      </c>
      <c r="J22">
        <f t="shared" si="7"/>
        <v>0.22206506601003839</v>
      </c>
      <c r="K22">
        <f t="shared" si="11"/>
        <v>0.42071389923952085</v>
      </c>
      <c r="L22">
        <f t="shared" si="8"/>
        <v>9.3425859805964837E-2</v>
      </c>
      <c r="M22">
        <f t="shared" si="12"/>
        <v>0.37400096933653842</v>
      </c>
      <c r="N22" s="24">
        <f t="shared" si="14"/>
        <v>1.8700048466826922</v>
      </c>
      <c r="O22" s="24">
        <f>SUM(N22:$N$26)/M22</f>
        <v>12.351590217149246</v>
      </c>
      <c r="Q22" s="106">
        <v>65</v>
      </c>
      <c r="R22" s="106">
        <v>11.1741488536</v>
      </c>
      <c r="T22" s="106" t="s">
        <v>188</v>
      </c>
      <c r="U22" s="106">
        <v>15.5</v>
      </c>
      <c r="V22">
        <v>1935</v>
      </c>
      <c r="W22">
        <v>2.2794354986306749</v>
      </c>
      <c r="X22">
        <f t="shared" si="1"/>
        <v>2.2794354986306747E-3</v>
      </c>
      <c r="Y22">
        <f t="shared" si="2"/>
        <v>0.99772056450136937</v>
      </c>
      <c r="Z22">
        <f t="shared" si="9"/>
        <v>0.79174790825561447</v>
      </c>
      <c r="AA22">
        <f t="shared" si="3"/>
        <v>1.8047382880444303E-3</v>
      </c>
      <c r="AB22" s="24">
        <f t="shared" si="4"/>
        <v>0.79084553911159228</v>
      </c>
    </row>
    <row r="23" spans="1:28">
      <c r="A23" s="106" t="s">
        <v>199</v>
      </c>
      <c r="B23" s="106">
        <v>75.874254722062119</v>
      </c>
      <c r="C23">
        <v>70</v>
      </c>
      <c r="D23">
        <v>75</v>
      </c>
      <c r="E23">
        <f t="shared" si="5"/>
        <v>72.5</v>
      </c>
      <c r="F23">
        <f t="shared" si="0"/>
        <v>5</v>
      </c>
      <c r="G23">
        <f t="shared" si="13"/>
        <v>7.5874254722062121E-2</v>
      </c>
      <c r="H23">
        <f t="shared" si="10"/>
        <v>0.92412574527793789</v>
      </c>
      <c r="I23">
        <f t="shared" si="6"/>
        <v>0.6739929398112291</v>
      </c>
      <c r="J23">
        <f t="shared" si="7"/>
        <v>0.3260070601887709</v>
      </c>
      <c r="K23">
        <f t="shared" si="11"/>
        <v>0.327288039433556</v>
      </c>
      <c r="L23">
        <f>J23*K23</f>
        <v>0.10669821157068012</v>
      </c>
      <c r="M23">
        <f t="shared" si="12"/>
        <v>0.27393893364821592</v>
      </c>
      <c r="N23" s="24">
        <f t="shared" si="14"/>
        <v>1.3696946682410795</v>
      </c>
      <c r="O23" s="24">
        <f>SUM(N23:$N$26)/M23</f>
        <v>10.036915274371543</v>
      </c>
      <c r="Q23" s="106">
        <v>70</v>
      </c>
      <c r="R23" s="106">
        <v>8.5525336261000007</v>
      </c>
      <c r="T23" s="106" t="s">
        <v>188</v>
      </c>
      <c r="U23" s="106">
        <v>16.5</v>
      </c>
      <c r="V23">
        <v>1936</v>
      </c>
      <c r="W23">
        <v>2.1862999757406496</v>
      </c>
      <c r="X23">
        <f t="shared" si="1"/>
        <v>2.1862999757406498E-3</v>
      </c>
      <c r="Y23">
        <f t="shared" si="2"/>
        <v>0.9978137000242594</v>
      </c>
      <c r="Z23">
        <f t="shared" si="9"/>
        <v>0.78994316996757008</v>
      </c>
      <c r="AA23">
        <f t="shared" si="3"/>
        <v>1.7270527333365904E-3</v>
      </c>
      <c r="AB23" s="24">
        <f t="shared" si="4"/>
        <v>0.78907964360090177</v>
      </c>
    </row>
    <row r="24" spans="1:28">
      <c r="A24" s="106" t="s">
        <v>200</v>
      </c>
      <c r="B24" s="106">
        <v>122.73974414068957</v>
      </c>
      <c r="C24">
        <v>75</v>
      </c>
      <c r="D24">
        <v>80</v>
      </c>
      <c r="E24">
        <f t="shared" si="5"/>
        <v>77.5</v>
      </c>
      <c r="F24">
        <f t="shared" si="0"/>
        <v>5</v>
      </c>
      <c r="G24">
        <f t="shared" si="13"/>
        <v>0.12273974414068957</v>
      </c>
      <c r="H24">
        <f t="shared" si="10"/>
        <v>0.87726025585931044</v>
      </c>
      <c r="I24">
        <f t="shared" si="6"/>
        <v>0.51956785118545989</v>
      </c>
      <c r="J24">
        <f t="shared" si="7"/>
        <v>0.48043214881454011</v>
      </c>
      <c r="K24">
        <f t="shared" si="11"/>
        <v>0.22058982786287587</v>
      </c>
      <c r="L24">
        <f t="shared" si="8"/>
        <v>0.10597844500679096</v>
      </c>
      <c r="M24">
        <f t="shared" si="12"/>
        <v>0.1676006053594804</v>
      </c>
      <c r="N24" s="24">
        <f t="shared" si="14"/>
        <v>0.83800302679740202</v>
      </c>
      <c r="O24" s="24">
        <f>SUM(N24:$N$26)/M24</f>
        <v>8.2327101156839699</v>
      </c>
      <c r="Q24" s="106">
        <v>75</v>
      </c>
      <c r="R24" s="106">
        <v>6.4488755532999997</v>
      </c>
      <c r="T24" s="106" t="s">
        <v>188</v>
      </c>
      <c r="U24" s="106">
        <v>17.5</v>
      </c>
      <c r="V24">
        <v>1937</v>
      </c>
      <c r="W24">
        <v>2.0524094672191007</v>
      </c>
      <c r="X24">
        <f t="shared" si="1"/>
        <v>2.0524094672191005E-3</v>
      </c>
      <c r="Y24">
        <f t="shared" si="2"/>
        <v>0.99794759053278093</v>
      </c>
      <c r="Z24">
        <f t="shared" si="9"/>
        <v>0.78821611723423357</v>
      </c>
      <c r="AA24">
        <f t="shared" si="3"/>
        <v>1.6177422212262213E-3</v>
      </c>
      <c r="AB24" s="24">
        <f t="shared" si="4"/>
        <v>0.78740724612362045</v>
      </c>
    </row>
    <row r="25" spans="1:28">
      <c r="A25" s="106" t="s">
        <v>201</v>
      </c>
      <c r="B25" s="106">
        <v>167.25018234865064</v>
      </c>
      <c r="C25">
        <v>80</v>
      </c>
      <c r="D25">
        <v>85</v>
      </c>
      <c r="E25">
        <f t="shared" si="5"/>
        <v>82.5</v>
      </c>
      <c r="F25">
        <f t="shared" si="0"/>
        <v>5</v>
      </c>
      <c r="G25">
        <f t="shared" si="13"/>
        <v>0.16725018234865063</v>
      </c>
      <c r="H25">
        <f t="shared" si="10"/>
        <v>0.83274981765134937</v>
      </c>
      <c r="I25">
        <f t="shared" si="6"/>
        <v>0.40047252987558535</v>
      </c>
      <c r="J25">
        <f t="shared" si="7"/>
        <v>0.59952747012441465</v>
      </c>
      <c r="K25">
        <f t="shared" si="11"/>
        <v>0.11461138285608491</v>
      </c>
      <c r="L25">
        <f t="shared" si="8"/>
        <v>6.8712672411169295E-2</v>
      </c>
      <c r="M25">
        <f t="shared" si="12"/>
        <v>8.0255046650500261E-2</v>
      </c>
      <c r="N25" s="24">
        <f t="shared" si="14"/>
        <v>0.40127523325250131</v>
      </c>
      <c r="O25" s="24">
        <f>SUM(N25:$N$26)/M25</f>
        <v>6.7510293115875006</v>
      </c>
      <c r="Q25" s="106">
        <v>80</v>
      </c>
      <c r="R25" s="106">
        <v>4.8825047618999999</v>
      </c>
      <c r="T25" s="106" t="s">
        <v>188</v>
      </c>
      <c r="U25" s="106">
        <v>18.5</v>
      </c>
      <c r="V25">
        <v>1938</v>
      </c>
      <c r="W25">
        <v>2.3706723358245481</v>
      </c>
      <c r="X25">
        <f t="shared" si="1"/>
        <v>2.3706723358245482E-3</v>
      </c>
      <c r="Y25">
        <f t="shared" si="2"/>
        <v>0.99762932766417545</v>
      </c>
      <c r="Z25">
        <f t="shared" si="9"/>
        <v>0.78659837501300733</v>
      </c>
      <c r="AA25">
        <f t="shared" si="3"/>
        <v>1.8647670070478801E-3</v>
      </c>
      <c r="AB25" s="24">
        <f t="shared" si="4"/>
        <v>0.78566599150948335</v>
      </c>
    </row>
    <row r="26" spans="1:28" s="23" customFormat="1">
      <c r="A26" s="106" t="s">
        <v>202</v>
      </c>
      <c r="B26" s="106">
        <v>258.15056312981625</v>
      </c>
      <c r="C26">
        <v>85</v>
      </c>
      <c r="D26" s="23">
        <v>90</v>
      </c>
      <c r="E26">
        <f t="shared" si="5"/>
        <v>87.5</v>
      </c>
      <c r="F26" s="23">
        <f t="shared" si="0"/>
        <v>5</v>
      </c>
      <c r="G26" s="23">
        <f t="shared" si="13"/>
        <v>0.25815056312981627</v>
      </c>
      <c r="H26" s="23">
        <f t="shared" si="10"/>
        <v>0.74184943687018379</v>
      </c>
      <c r="I26" s="23">
        <f t="shared" si="6"/>
        <v>0.22468747139640102</v>
      </c>
      <c r="J26" s="23">
        <f t="shared" si="7"/>
        <v>0.775312528603599</v>
      </c>
      <c r="K26" s="23">
        <f t="shared" si="11"/>
        <v>4.5898710444915614E-2</v>
      </c>
      <c r="L26" s="23">
        <f t="shared" si="8"/>
        <v>3.5585845254691946E-2</v>
      </c>
      <c r="M26" s="23">
        <f>K26-L26*0.5</f>
        <v>2.8105787817569641E-2</v>
      </c>
      <c r="N26" s="23">
        <f t="shared" si="14"/>
        <v>0.14052893908784819</v>
      </c>
      <c r="O26" s="23">
        <f>SUM(N26:$N$26)/M26</f>
        <v>5</v>
      </c>
      <c r="Q26" s="106">
        <v>85</v>
      </c>
      <c r="R26" s="106">
        <v>3.7350596878000002</v>
      </c>
      <c r="T26" s="106" t="s">
        <v>188</v>
      </c>
      <c r="U26" s="106">
        <v>19.5</v>
      </c>
      <c r="V26">
        <v>1939</v>
      </c>
      <c r="W26">
        <v>2.3613600387236882</v>
      </c>
      <c r="X26">
        <f t="shared" si="1"/>
        <v>2.3613600387236882E-3</v>
      </c>
      <c r="Y26">
        <f t="shared" si="2"/>
        <v>0.99763863996127633</v>
      </c>
      <c r="Z26">
        <f t="shared" si="9"/>
        <v>0.78473360800595948</v>
      </c>
      <c r="AA26">
        <f t="shared" si="3"/>
        <v>1.8530385829887319E-3</v>
      </c>
      <c r="AB26" s="24">
        <f t="shared" si="4"/>
        <v>0.78380708871446514</v>
      </c>
    </row>
    <row r="27" spans="1:28">
      <c r="T27" s="106" t="s">
        <v>189</v>
      </c>
      <c r="U27" s="106">
        <v>20.5</v>
      </c>
      <c r="V27">
        <v>1940</v>
      </c>
      <c r="W27">
        <v>2.9648099064461046</v>
      </c>
      <c r="X27">
        <f t="shared" si="1"/>
        <v>2.9648099064461045E-3</v>
      </c>
      <c r="Y27">
        <f t="shared" si="2"/>
        <v>0.9970351900935539</v>
      </c>
      <c r="Z27">
        <f t="shared" si="9"/>
        <v>0.7828805694229708</v>
      </c>
      <c r="AA27">
        <f t="shared" si="3"/>
        <v>2.3210920677893911E-3</v>
      </c>
      <c r="AB27" s="24">
        <f t="shared" si="4"/>
        <v>0.78172002338907609</v>
      </c>
    </row>
    <row r="28" spans="1:28">
      <c r="A28" s="24" t="s">
        <v>237</v>
      </c>
      <c r="T28" s="106" t="s">
        <v>189</v>
      </c>
      <c r="U28" s="106">
        <v>21.5</v>
      </c>
      <c r="V28">
        <v>1941</v>
      </c>
      <c r="W28">
        <v>3.095800172460101</v>
      </c>
      <c r="X28">
        <f t="shared" si="1"/>
        <v>3.095800172460101E-3</v>
      </c>
      <c r="Y28">
        <f t="shared" si="2"/>
        <v>0.99690419982753986</v>
      </c>
      <c r="Z28">
        <f t="shared" si="9"/>
        <v>0.78055947735518139</v>
      </c>
      <c r="AA28">
        <f t="shared" si="3"/>
        <v>2.4164561646115366E-3</v>
      </c>
      <c r="AB28" s="24">
        <f t="shared" si="4"/>
        <v>0.77935124927287558</v>
      </c>
    </row>
    <row r="29" spans="1:28">
      <c r="T29" s="106" t="s">
        <v>189</v>
      </c>
      <c r="U29" s="106">
        <v>22.5</v>
      </c>
      <c r="V29">
        <v>1942</v>
      </c>
      <c r="W29">
        <v>3.4971184561960351</v>
      </c>
      <c r="X29">
        <f t="shared" si="1"/>
        <v>3.497118456196035E-3</v>
      </c>
      <c r="Y29">
        <f t="shared" si="2"/>
        <v>0.99650288154380395</v>
      </c>
      <c r="Z29">
        <f t="shared" si="9"/>
        <v>0.77814302119056977</v>
      </c>
      <c r="AA29">
        <f t="shared" si="3"/>
        <v>2.721258320965684E-3</v>
      </c>
      <c r="AB29" s="24">
        <f t="shared" si="4"/>
        <v>0.77678239203008692</v>
      </c>
    </row>
    <row r="30" spans="1:28">
      <c r="T30" s="106" t="s">
        <v>189</v>
      </c>
      <c r="U30" s="106">
        <v>23.5</v>
      </c>
      <c r="V30">
        <v>1943</v>
      </c>
      <c r="W30">
        <v>3.4210309041501086</v>
      </c>
      <c r="X30">
        <f t="shared" si="1"/>
        <v>3.4210309041501088E-3</v>
      </c>
      <c r="Y30">
        <f t="shared" si="2"/>
        <v>0.99657896909584986</v>
      </c>
      <c r="Z30">
        <f t="shared" si="9"/>
        <v>0.77542176286960407</v>
      </c>
      <c r="AA30">
        <f t="shared" si="3"/>
        <v>2.6527418145274729E-3</v>
      </c>
      <c r="AB30" s="24">
        <f t="shared" si="4"/>
        <v>0.77409539196234034</v>
      </c>
    </row>
    <row r="31" spans="1:28">
      <c r="T31" s="106" t="s">
        <v>189</v>
      </c>
      <c r="U31" s="106">
        <v>24.5</v>
      </c>
      <c r="V31">
        <v>1944</v>
      </c>
      <c r="W31">
        <v>3.4717643024819984</v>
      </c>
      <c r="X31">
        <f t="shared" si="1"/>
        <v>3.4717643024819982E-3</v>
      </c>
      <c r="Y31">
        <f t="shared" si="2"/>
        <v>0.99652823569751803</v>
      </c>
      <c r="Z31">
        <f t="shared" si="9"/>
        <v>0.77276902105507661</v>
      </c>
      <c r="AA31">
        <f t="shared" si="3"/>
        <v>2.6828719013629746E-3</v>
      </c>
      <c r="AB31" s="24">
        <f t="shared" si="4"/>
        <v>0.77142758510439513</v>
      </c>
    </row>
    <row r="32" spans="1:28">
      <c r="T32" s="106" t="s">
        <v>190</v>
      </c>
      <c r="U32" s="106">
        <v>25.5</v>
      </c>
      <c r="V32">
        <v>1945</v>
      </c>
      <c r="W32">
        <v>4.1643730703874775</v>
      </c>
      <c r="X32">
        <f t="shared" si="1"/>
        <v>4.1643730703874778E-3</v>
      </c>
      <c r="Y32">
        <f t="shared" si="2"/>
        <v>0.99583562692961247</v>
      </c>
      <c r="Z32">
        <f t="shared" si="9"/>
        <v>0.77008614915371365</v>
      </c>
      <c r="AA32">
        <f t="shared" si="3"/>
        <v>3.2069260214141197E-3</v>
      </c>
      <c r="AB32" s="24">
        <f t="shared" si="4"/>
        <v>0.76848268614300663</v>
      </c>
    </row>
    <row r="33" spans="20:28">
      <c r="T33" s="106" t="s">
        <v>190</v>
      </c>
      <c r="U33" s="106">
        <v>26.5</v>
      </c>
      <c r="V33">
        <v>1946</v>
      </c>
      <c r="W33">
        <v>2.6637845829951705</v>
      </c>
      <c r="X33">
        <f t="shared" si="1"/>
        <v>2.6637845829951706E-3</v>
      </c>
      <c r="Y33">
        <f t="shared" si="2"/>
        <v>0.99733621541700479</v>
      </c>
      <c r="Z33">
        <f t="shared" si="9"/>
        <v>0.7668792231322995</v>
      </c>
      <c r="AA33">
        <f t="shared" si="3"/>
        <v>2.0428010515991329E-3</v>
      </c>
      <c r="AB33" s="24">
        <f t="shared" si="4"/>
        <v>0.76585782260649993</v>
      </c>
    </row>
    <row r="34" spans="20:28">
      <c r="T34" s="106" t="s">
        <v>190</v>
      </c>
      <c r="U34" s="106">
        <v>27.5</v>
      </c>
      <c r="V34">
        <v>1947</v>
      </c>
      <c r="W34">
        <v>2.3571778244221058</v>
      </c>
      <c r="X34">
        <f t="shared" si="1"/>
        <v>2.3571778244221059E-3</v>
      </c>
      <c r="Y34">
        <f t="shared" si="2"/>
        <v>0.99764282217557787</v>
      </c>
      <c r="Z34">
        <f t="shared" si="9"/>
        <v>0.76483642208070035</v>
      </c>
      <c r="AA34">
        <f t="shared" si="3"/>
        <v>1.8028554534389727E-3</v>
      </c>
      <c r="AB34" s="24">
        <f t="shared" si="4"/>
        <v>0.76393499435398082</v>
      </c>
    </row>
    <row r="35" spans="20:28">
      <c r="T35" s="106" t="s">
        <v>190</v>
      </c>
      <c r="U35" s="106">
        <v>28.5</v>
      </c>
      <c r="V35">
        <v>1948</v>
      </c>
      <c r="W35">
        <v>1.9872596810606389</v>
      </c>
      <c r="X35">
        <f t="shared" si="1"/>
        <v>1.9872596810606388E-3</v>
      </c>
      <c r="Y35">
        <f t="shared" si="2"/>
        <v>0.99801274031893938</v>
      </c>
      <c r="Z35">
        <f t="shared" si="9"/>
        <v>0.76303356662726141</v>
      </c>
      <c r="AA35">
        <f t="shared" si="3"/>
        <v>1.5163458422542532E-3</v>
      </c>
      <c r="AB35" s="24">
        <f t="shared" si="4"/>
        <v>0.76227539370613429</v>
      </c>
    </row>
    <row r="36" spans="20:28">
      <c r="T36" s="106" t="s">
        <v>190</v>
      </c>
      <c r="U36" s="106">
        <v>29.5</v>
      </c>
      <c r="V36">
        <v>1949</v>
      </c>
      <c r="W36">
        <v>1.9550708646233943</v>
      </c>
      <c r="X36">
        <f t="shared" si="1"/>
        <v>1.9550708646233943E-3</v>
      </c>
      <c r="Y36">
        <f t="shared" si="2"/>
        <v>0.99804492913537657</v>
      </c>
      <c r="Z36">
        <f t="shared" si="9"/>
        <v>0.76151722078500717</v>
      </c>
      <c r="AA36">
        <f t="shared" si="3"/>
        <v>1.4888201312657481E-3</v>
      </c>
      <c r="AB36" s="24">
        <f t="shared" si="4"/>
        <v>0.7607728107193743</v>
      </c>
    </row>
    <row r="37" spans="20:28">
      <c r="T37" s="106" t="s">
        <v>191</v>
      </c>
      <c r="U37" s="106">
        <v>30.5</v>
      </c>
      <c r="V37">
        <v>1950</v>
      </c>
      <c r="W37">
        <v>1.95184550357614</v>
      </c>
      <c r="X37">
        <f t="shared" si="1"/>
        <v>1.95184550357614E-3</v>
      </c>
      <c r="Y37">
        <f t="shared" si="2"/>
        <v>0.99804815449642381</v>
      </c>
      <c r="Z37">
        <f t="shared" si="9"/>
        <v>0.76002840065374144</v>
      </c>
      <c r="AA37">
        <f t="shared" si="3"/>
        <v>1.4834580164061703E-3</v>
      </c>
      <c r="AB37" s="24">
        <f t="shared" si="4"/>
        <v>0.75928667164553831</v>
      </c>
    </row>
    <row r="38" spans="20:28">
      <c r="T38" s="106" t="s">
        <v>191</v>
      </c>
      <c r="U38" s="106">
        <v>31.5</v>
      </c>
      <c r="V38">
        <v>1951</v>
      </c>
      <c r="W38">
        <v>1.812146127032235</v>
      </c>
      <c r="X38">
        <f t="shared" si="1"/>
        <v>1.8121461270322349E-3</v>
      </c>
      <c r="Y38">
        <f t="shared" si="2"/>
        <v>0.99818785387296771</v>
      </c>
      <c r="Z38">
        <f t="shared" si="9"/>
        <v>0.75854494263733518</v>
      </c>
      <c r="AA38">
        <f t="shared" si="3"/>
        <v>1.3745942799801357E-3</v>
      </c>
      <c r="AB38" s="24">
        <f t="shared" si="4"/>
        <v>0.75785764549734513</v>
      </c>
    </row>
    <row r="39" spans="20:28">
      <c r="T39" s="106" t="s">
        <v>191</v>
      </c>
      <c r="U39" s="106">
        <v>32.5</v>
      </c>
      <c r="V39">
        <v>1952</v>
      </c>
      <c r="W39">
        <v>1.5284235839155496</v>
      </c>
      <c r="X39">
        <f t="shared" si="1"/>
        <v>1.5284235839155495E-3</v>
      </c>
      <c r="Y39">
        <f t="shared" si="2"/>
        <v>0.99847157641608442</v>
      </c>
      <c r="Z39">
        <f t="shared" si="9"/>
        <v>0.75717034835735497</v>
      </c>
      <c r="AA39">
        <f t="shared" si="3"/>
        <v>1.1572770174709335E-3</v>
      </c>
      <c r="AB39" s="24">
        <f t="shared" si="4"/>
        <v>0.75659170984861945</v>
      </c>
    </row>
    <row r="40" spans="20:28">
      <c r="T40" s="106" t="s">
        <v>191</v>
      </c>
      <c r="U40" s="106">
        <v>33.5</v>
      </c>
      <c r="V40">
        <v>1953</v>
      </c>
      <c r="W40">
        <v>1.4618199215047001</v>
      </c>
      <c r="X40">
        <f t="shared" si="1"/>
        <v>1.4618199215047001E-3</v>
      </c>
      <c r="Y40">
        <f t="shared" si="2"/>
        <v>0.99853818007849526</v>
      </c>
      <c r="Z40">
        <f t="shared" si="9"/>
        <v>0.75601307133988405</v>
      </c>
      <c r="AA40">
        <f t="shared" si="3"/>
        <v>1.1051549686025965E-3</v>
      </c>
      <c r="AB40" s="24">
        <f t="shared" si="4"/>
        <v>0.75546049385558278</v>
      </c>
    </row>
    <row r="41" spans="20:28">
      <c r="T41" s="106" t="s">
        <v>191</v>
      </c>
      <c r="U41" s="106">
        <v>34.5</v>
      </c>
      <c r="V41">
        <v>1954</v>
      </c>
      <c r="W41">
        <v>1.3208823927459739</v>
      </c>
      <c r="X41">
        <f t="shared" si="1"/>
        <v>1.3208823927459738E-3</v>
      </c>
      <c r="Y41">
        <f t="shared" si="2"/>
        <v>0.99867911760725403</v>
      </c>
      <c r="Z41">
        <f t="shared" si="9"/>
        <v>0.75490791637128141</v>
      </c>
      <c r="AA41">
        <f t="shared" si="3"/>
        <v>9.971445748793756E-4</v>
      </c>
      <c r="AB41" s="24">
        <f t="shared" si="4"/>
        <v>0.75440934408384175</v>
      </c>
    </row>
    <row r="42" spans="20:28">
      <c r="T42" s="106" t="s">
        <v>192</v>
      </c>
      <c r="U42" s="106">
        <v>35.5</v>
      </c>
      <c r="V42">
        <v>1955</v>
      </c>
      <c r="W42">
        <v>1.6879042530686099</v>
      </c>
      <c r="X42">
        <f t="shared" si="1"/>
        <v>1.68790425306861E-3</v>
      </c>
      <c r="Y42">
        <f t="shared" si="2"/>
        <v>0.99831209574693136</v>
      </c>
      <c r="Z42">
        <f t="shared" si="9"/>
        <v>0.75391077179640198</v>
      </c>
      <c r="AA42">
        <f t="shared" si="3"/>
        <v>1.2725291981493852E-3</v>
      </c>
      <c r="AB42" s="24">
        <f t="shared" si="4"/>
        <v>0.75327450719732725</v>
      </c>
    </row>
    <row r="43" spans="20:28">
      <c r="T43" s="106" t="s">
        <v>192</v>
      </c>
      <c r="U43" s="106">
        <v>36.5</v>
      </c>
      <c r="V43">
        <v>1956</v>
      </c>
      <c r="W43">
        <v>1.6759000019856636</v>
      </c>
      <c r="X43">
        <f t="shared" si="1"/>
        <v>1.6759000019856635E-3</v>
      </c>
      <c r="Y43">
        <f t="shared" si="2"/>
        <v>0.9983240999980143</v>
      </c>
      <c r="Z43">
        <f t="shared" si="9"/>
        <v>0.75263824259825263</v>
      </c>
      <c r="AA43">
        <f t="shared" si="3"/>
        <v>1.2613464322648979E-3</v>
      </c>
      <c r="AB43" s="24">
        <f t="shared" si="4"/>
        <v>0.75200756938212021</v>
      </c>
    </row>
    <row r="44" spans="20:28">
      <c r="T44" s="106" t="s">
        <v>192</v>
      </c>
      <c r="U44" s="106">
        <v>37.5</v>
      </c>
      <c r="V44">
        <v>1957</v>
      </c>
      <c r="W44">
        <v>1.5041953748550378</v>
      </c>
      <c r="X44">
        <f t="shared" si="1"/>
        <v>1.5041953748550379E-3</v>
      </c>
      <c r="Y44">
        <f t="shared" si="2"/>
        <v>0.99849580462514498</v>
      </c>
      <c r="Z44">
        <f t="shared" si="9"/>
        <v>0.75137689616598768</v>
      </c>
      <c r="AA44">
        <f t="shared" si="3"/>
        <v>1.1302176519858128E-3</v>
      </c>
      <c r="AB44" s="24">
        <f t="shared" si="4"/>
        <v>0.75081178733999476</v>
      </c>
    </row>
    <row r="45" spans="20:28">
      <c r="T45" s="106" t="s">
        <v>192</v>
      </c>
      <c r="U45" s="106">
        <v>38.5</v>
      </c>
      <c r="V45">
        <v>1958</v>
      </c>
      <c r="W45">
        <v>1.4596764383894902</v>
      </c>
      <c r="X45">
        <f t="shared" si="1"/>
        <v>1.4596764383894903E-3</v>
      </c>
      <c r="Y45">
        <f t="shared" si="2"/>
        <v>0.99854032356161049</v>
      </c>
      <c r="Z45">
        <f t="shared" si="9"/>
        <v>0.75024667851400184</v>
      </c>
      <c r="AA45">
        <f t="shared" si="3"/>
        <v>1.0951173996068631E-3</v>
      </c>
      <c r="AB45" s="24">
        <f t="shared" si="4"/>
        <v>0.74969911981419846</v>
      </c>
    </row>
    <row r="46" spans="20:28">
      <c r="T46" s="106" t="s">
        <v>192</v>
      </c>
      <c r="U46" s="106">
        <v>39.5</v>
      </c>
      <c r="V46">
        <v>1959</v>
      </c>
      <c r="W46">
        <v>1.3291438573983572</v>
      </c>
      <c r="X46">
        <f t="shared" si="1"/>
        <v>1.3291438573983573E-3</v>
      </c>
      <c r="Y46">
        <f t="shared" si="2"/>
        <v>0.99867085614260165</v>
      </c>
      <c r="Z46">
        <f t="shared" si="9"/>
        <v>0.74915156111439496</v>
      </c>
      <c r="AA46">
        <f t="shared" si="3"/>
        <v>9.9573019571558806E-4</v>
      </c>
      <c r="AB46" s="24">
        <f t="shared" si="4"/>
        <v>0.7486536960165372</v>
      </c>
    </row>
    <row r="47" spans="20:28">
      <c r="T47" s="106" t="s">
        <v>193</v>
      </c>
      <c r="U47" s="106">
        <v>40.5</v>
      </c>
      <c r="V47">
        <v>1960</v>
      </c>
      <c r="W47">
        <v>1.9505733778487444</v>
      </c>
      <c r="X47">
        <f t="shared" si="1"/>
        <v>1.9505733778487444E-3</v>
      </c>
      <c r="Y47">
        <f t="shared" si="2"/>
        <v>0.99804942662215124</v>
      </c>
      <c r="Z47">
        <f t="shared" si="9"/>
        <v>0.74815583091867932</v>
      </c>
      <c r="AA47">
        <f t="shared" si="3"/>
        <v>1.4593328462722823E-3</v>
      </c>
      <c r="AB47" s="24">
        <f t="shared" si="4"/>
        <v>0.74742616449554322</v>
      </c>
    </row>
    <row r="48" spans="20:28">
      <c r="T48" s="106" t="s">
        <v>193</v>
      </c>
      <c r="U48" s="106">
        <v>41.5</v>
      </c>
      <c r="V48">
        <v>1961</v>
      </c>
      <c r="W48">
        <v>2.0172583145948839</v>
      </c>
      <c r="X48">
        <f t="shared" si="1"/>
        <v>2.0172583145948841E-3</v>
      </c>
      <c r="Y48">
        <f t="shared" si="2"/>
        <v>0.99798274168540513</v>
      </c>
      <c r="Z48">
        <f t="shared" si="9"/>
        <v>0.74669649807240701</v>
      </c>
      <c r="AA48">
        <f t="shared" si="3"/>
        <v>1.5062797192154458E-3</v>
      </c>
      <c r="AB48" s="24">
        <f t="shared" si="4"/>
        <v>0.74594335821279933</v>
      </c>
    </row>
    <row r="49" spans="20:28">
      <c r="T49" s="106" t="s">
        <v>193</v>
      </c>
      <c r="U49" s="106">
        <v>42.5</v>
      </c>
      <c r="V49">
        <v>1962</v>
      </c>
      <c r="W49">
        <v>1.9924844883334787</v>
      </c>
      <c r="X49">
        <f t="shared" si="1"/>
        <v>1.9924844883334788E-3</v>
      </c>
      <c r="Y49">
        <f t="shared" si="2"/>
        <v>0.99800751551166655</v>
      </c>
      <c r="Z49">
        <f t="shared" si="9"/>
        <v>0.74519021835319155</v>
      </c>
      <c r="AA49">
        <f t="shared" si="3"/>
        <v>1.4847799509265722E-3</v>
      </c>
      <c r="AB49" s="24">
        <f t="shared" si="4"/>
        <v>0.74444782837772827</v>
      </c>
    </row>
    <row r="50" spans="20:28">
      <c r="T50" s="106" t="s">
        <v>193</v>
      </c>
      <c r="U50" s="106">
        <v>43.5</v>
      </c>
      <c r="V50">
        <v>1963</v>
      </c>
      <c r="W50">
        <v>2.1046475857468758</v>
      </c>
      <c r="X50">
        <f t="shared" si="1"/>
        <v>2.1046475857468758E-3</v>
      </c>
      <c r="Y50">
        <f t="shared" si="2"/>
        <v>0.99789535241425309</v>
      </c>
      <c r="Z50">
        <f t="shared" si="9"/>
        <v>0.743705438402265</v>
      </c>
      <c r="AA50">
        <f t="shared" si="3"/>
        <v>1.5652378554401488E-3</v>
      </c>
      <c r="AB50" s="24">
        <f t="shared" si="4"/>
        <v>0.74292281947454497</v>
      </c>
    </row>
    <row r="51" spans="20:28">
      <c r="T51" s="106" t="s">
        <v>193</v>
      </c>
      <c r="U51" s="106">
        <v>44.5</v>
      </c>
      <c r="V51">
        <v>1964</v>
      </c>
      <c r="W51">
        <v>2.0744397197970792</v>
      </c>
      <c r="X51">
        <f t="shared" si="1"/>
        <v>2.0744397197970791E-3</v>
      </c>
      <c r="Y51">
        <f t="shared" si="2"/>
        <v>0.99792556028020296</v>
      </c>
      <c r="Z51">
        <f t="shared" si="9"/>
        <v>0.74214020054682484</v>
      </c>
      <c r="AA51">
        <f t="shared" si="3"/>
        <v>1.5395251096725034E-3</v>
      </c>
      <c r="AB51" s="24">
        <f t="shared" si="4"/>
        <v>0.74137043799198854</v>
      </c>
    </row>
    <row r="52" spans="20:28">
      <c r="T52" s="106" t="s">
        <v>194</v>
      </c>
      <c r="U52" s="106">
        <v>45.5</v>
      </c>
      <c r="V52">
        <v>1965</v>
      </c>
      <c r="W52">
        <v>3.1700194828934642</v>
      </c>
      <c r="X52">
        <f t="shared" si="1"/>
        <v>3.1700194828934644E-3</v>
      </c>
      <c r="Y52">
        <f t="shared" si="2"/>
        <v>0.99682998051710658</v>
      </c>
      <c r="Z52">
        <f t="shared" si="9"/>
        <v>0.74060067543715236</v>
      </c>
      <c r="AA52">
        <f t="shared" si="3"/>
        <v>2.3477185701798321E-3</v>
      </c>
      <c r="AB52" s="24">
        <f t="shared" si="4"/>
        <v>0.7394268161520624</v>
      </c>
    </row>
    <row r="53" spans="20:28">
      <c r="T53" s="106" t="s">
        <v>194</v>
      </c>
      <c r="U53" s="106">
        <v>46.5</v>
      </c>
      <c r="V53">
        <v>1966</v>
      </c>
      <c r="W53">
        <v>2.9470517152087599</v>
      </c>
      <c r="X53">
        <f t="shared" si="1"/>
        <v>2.9470517152087598E-3</v>
      </c>
      <c r="Y53">
        <f t="shared" si="2"/>
        <v>0.99705294828479119</v>
      </c>
      <c r="Z53">
        <f t="shared" si="9"/>
        <v>0.73825295686697257</v>
      </c>
      <c r="AA53">
        <f t="shared" si="3"/>
        <v>2.1756696427927499E-3</v>
      </c>
      <c r="AB53" s="24">
        <f t="shared" si="4"/>
        <v>0.73716512204557616</v>
      </c>
    </row>
    <row r="54" spans="20:28">
      <c r="T54" s="106" t="s">
        <v>194</v>
      </c>
      <c r="U54" s="106">
        <v>47.5</v>
      </c>
      <c r="V54">
        <v>1967</v>
      </c>
      <c r="W54">
        <v>3.1777859653100555</v>
      </c>
      <c r="X54">
        <f t="shared" si="1"/>
        <v>3.1777859653100557E-3</v>
      </c>
      <c r="Y54">
        <f t="shared" si="2"/>
        <v>0.99682221403468996</v>
      </c>
      <c r="Z54">
        <f t="shared" si="9"/>
        <v>0.73607728722417975</v>
      </c>
      <c r="AA54">
        <f t="shared" si="3"/>
        <v>2.3390960727244971E-3</v>
      </c>
      <c r="AB54" s="24">
        <f t="shared" si="4"/>
        <v>0.73490773918781749</v>
      </c>
    </row>
    <row r="55" spans="20:28">
      <c r="T55" s="106" t="s">
        <v>194</v>
      </c>
      <c r="U55" s="106">
        <v>48.5</v>
      </c>
      <c r="V55">
        <v>1968</v>
      </c>
      <c r="W55">
        <v>3.3998256816650492</v>
      </c>
      <c r="X55">
        <f t="shared" si="1"/>
        <v>3.399825681665049E-3</v>
      </c>
      <c r="Y55">
        <f t="shared" si="2"/>
        <v>0.99660017431833492</v>
      </c>
      <c r="Z55">
        <f t="shared" si="9"/>
        <v>0.73373819115145522</v>
      </c>
      <c r="AA55">
        <f t="shared" si="3"/>
        <v>2.4945819458951765E-3</v>
      </c>
      <c r="AB55" s="24">
        <f t="shared" si="4"/>
        <v>0.7324909001785076</v>
      </c>
    </row>
    <row r="56" spans="20:28">
      <c r="T56" s="106" t="s">
        <v>194</v>
      </c>
      <c r="U56" s="106">
        <v>49.5</v>
      </c>
      <c r="V56">
        <v>1969</v>
      </c>
      <c r="W56">
        <v>3.3990926295301138</v>
      </c>
      <c r="X56">
        <f t="shared" si="1"/>
        <v>3.3990926295301136E-3</v>
      </c>
      <c r="Y56">
        <f t="shared" si="2"/>
        <v>0.99660090737046991</v>
      </c>
      <c r="Z56">
        <f t="shared" si="9"/>
        <v>0.73124360920555997</v>
      </c>
      <c r="AA56">
        <f t="shared" si="3"/>
        <v>2.4855647624416177E-3</v>
      </c>
      <c r="AB56" s="24">
        <f t="shared" si="4"/>
        <v>0.7300008268243392</v>
      </c>
    </row>
    <row r="57" spans="20:28">
      <c r="T57" s="106" t="s">
        <v>195</v>
      </c>
      <c r="U57" s="106">
        <v>50.5</v>
      </c>
      <c r="V57">
        <v>1970</v>
      </c>
      <c r="W57">
        <v>5.5591591591591589</v>
      </c>
      <c r="X57">
        <f t="shared" si="1"/>
        <v>5.5591591591591591E-3</v>
      </c>
      <c r="Y57">
        <f t="shared" si="2"/>
        <v>0.99444084084084083</v>
      </c>
      <c r="Z57">
        <f t="shared" si="9"/>
        <v>0.72875804444311842</v>
      </c>
      <c r="AA57">
        <f t="shared" si="3"/>
        <v>4.0512819575768792E-3</v>
      </c>
      <c r="AB57" s="24">
        <f t="shared" si="4"/>
        <v>0.72673240346432999</v>
      </c>
    </row>
    <row r="58" spans="20:28">
      <c r="T58" s="106" t="s">
        <v>195</v>
      </c>
      <c r="U58" s="106">
        <v>51.5</v>
      </c>
      <c r="V58">
        <v>1971</v>
      </c>
      <c r="W58">
        <v>5.2837863604584649</v>
      </c>
      <c r="X58">
        <f t="shared" si="1"/>
        <v>5.2837863604584647E-3</v>
      </c>
      <c r="Y58">
        <f t="shared" si="2"/>
        <v>0.99471621363954155</v>
      </c>
      <c r="Z58">
        <f t="shared" si="9"/>
        <v>0.72470676248554156</v>
      </c>
      <c r="AA58">
        <f t="shared" si="3"/>
        <v>3.8291957069531168E-3</v>
      </c>
      <c r="AB58" s="24">
        <f t="shared" si="4"/>
        <v>0.72279216463206497</v>
      </c>
    </row>
    <row r="59" spans="20:28">
      <c r="T59" s="106" t="s">
        <v>195</v>
      </c>
      <c r="U59" s="106">
        <v>52.5</v>
      </c>
      <c r="V59">
        <v>1972</v>
      </c>
      <c r="W59">
        <v>5.3763440860215059</v>
      </c>
      <c r="X59">
        <f t="shared" si="1"/>
        <v>5.3763440860215058E-3</v>
      </c>
      <c r="Y59">
        <f t="shared" si="2"/>
        <v>0.9946236559139785</v>
      </c>
      <c r="Z59">
        <f t="shared" si="9"/>
        <v>0.7208775667785885</v>
      </c>
      <c r="AA59">
        <f t="shared" si="3"/>
        <v>3.8756858428956372E-3</v>
      </c>
      <c r="AB59" s="24">
        <f t="shared" si="4"/>
        <v>0.71893972385714067</v>
      </c>
    </row>
    <row r="60" spans="20:28">
      <c r="T60" s="106" t="s">
        <v>195</v>
      </c>
      <c r="U60" s="106">
        <v>53.5</v>
      </c>
      <c r="V60">
        <v>1973</v>
      </c>
      <c r="W60">
        <v>5.0905066793138882</v>
      </c>
      <c r="X60">
        <f t="shared" si="1"/>
        <v>5.090506679313888E-3</v>
      </c>
      <c r="Y60">
        <f t="shared" si="2"/>
        <v>0.99490949332068612</v>
      </c>
      <c r="Z60">
        <f t="shared" si="9"/>
        <v>0.71700188093569284</v>
      </c>
      <c r="AA60">
        <f t="shared" si="3"/>
        <v>3.6499028639837656E-3</v>
      </c>
      <c r="AB60" s="24">
        <f t="shared" si="4"/>
        <v>0.71517692950370093</v>
      </c>
    </row>
    <row r="61" spans="20:28">
      <c r="T61" s="106" t="s">
        <v>195</v>
      </c>
      <c r="U61" s="106">
        <v>54.5</v>
      </c>
      <c r="V61">
        <v>1974</v>
      </c>
      <c r="W61">
        <v>5.4888417815877748</v>
      </c>
      <c r="X61">
        <f t="shared" si="1"/>
        <v>5.4888417815877749E-3</v>
      </c>
      <c r="Y61">
        <f t="shared" si="2"/>
        <v>0.99451115821841218</v>
      </c>
      <c r="Z61">
        <f t="shared" si="9"/>
        <v>0.71335197807170903</v>
      </c>
      <c r="AA61">
        <f t="shared" si="3"/>
        <v>3.9154761422182825E-3</v>
      </c>
      <c r="AB61" s="24">
        <f t="shared" si="4"/>
        <v>0.71139424000059992</v>
      </c>
    </row>
    <row r="62" spans="20:28">
      <c r="T62" s="106" t="s">
        <v>196</v>
      </c>
      <c r="U62" s="106">
        <v>55.5</v>
      </c>
      <c r="V62">
        <v>1975</v>
      </c>
      <c r="W62">
        <v>7.9570008378369117</v>
      </c>
      <c r="X62">
        <f t="shared" si="1"/>
        <v>7.9570008378369115E-3</v>
      </c>
      <c r="Y62">
        <f t="shared" si="2"/>
        <v>0.9920429991621631</v>
      </c>
      <c r="Z62">
        <f t="shared" si="9"/>
        <v>0.7094365019294907</v>
      </c>
      <c r="AA62">
        <f t="shared" si="3"/>
        <v>5.6449868402450448E-3</v>
      </c>
      <c r="AB62" s="24">
        <f t="shared" si="4"/>
        <v>0.70661400850936817</v>
      </c>
    </row>
    <row r="63" spans="20:28">
      <c r="T63" s="106" t="s">
        <v>196</v>
      </c>
      <c r="U63" s="106">
        <v>56.5</v>
      </c>
      <c r="V63">
        <v>1976</v>
      </c>
      <c r="W63">
        <v>7.9069183370356413</v>
      </c>
      <c r="X63">
        <f t="shared" si="1"/>
        <v>7.9069183370356413E-3</v>
      </c>
      <c r="Y63">
        <f t="shared" si="2"/>
        <v>0.99209308166296439</v>
      </c>
      <c r="Z63">
        <f t="shared" si="9"/>
        <v>0.70379151508924565</v>
      </c>
      <c r="AA63">
        <f t="shared" si="3"/>
        <v>5.5648220361092524E-3</v>
      </c>
      <c r="AB63" s="24">
        <f t="shared" si="4"/>
        <v>0.70100910407119099</v>
      </c>
    </row>
    <row r="64" spans="20:28">
      <c r="T64" s="106" t="s">
        <v>196</v>
      </c>
      <c r="U64" s="106">
        <v>57.5</v>
      </c>
      <c r="V64">
        <v>1977</v>
      </c>
      <c r="W64">
        <v>7.9735162683644951</v>
      </c>
      <c r="X64">
        <f t="shared" si="1"/>
        <v>7.9735162683644955E-3</v>
      </c>
      <c r="Y64">
        <f t="shared" si="2"/>
        <v>0.99202648373163549</v>
      </c>
      <c r="Z64">
        <f t="shared" si="9"/>
        <v>0.69822669305313645</v>
      </c>
      <c r="AA64">
        <f t="shared" si="3"/>
        <v>5.5673218960655265E-3</v>
      </c>
      <c r="AB64" s="24">
        <f t="shared" si="4"/>
        <v>0.69544303210510372</v>
      </c>
    </row>
    <row r="65" spans="20:28">
      <c r="T65" s="106" t="s">
        <v>196</v>
      </c>
      <c r="U65" s="106">
        <v>58.5</v>
      </c>
      <c r="V65">
        <v>1978</v>
      </c>
      <c r="W65">
        <v>8.0944174630529009</v>
      </c>
      <c r="X65">
        <f t="shared" si="1"/>
        <v>8.0944174630529012E-3</v>
      </c>
      <c r="Y65">
        <f t="shared" si="2"/>
        <v>0.99190558253694705</v>
      </c>
      <c r="Z65">
        <f t="shared" si="9"/>
        <v>0.69265937115707088</v>
      </c>
      <c r="AA65">
        <f t="shared" si="3"/>
        <v>5.6066741098410354E-3</v>
      </c>
      <c r="AB65" s="24">
        <f t="shared" si="4"/>
        <v>0.68985603410215035</v>
      </c>
    </row>
    <row r="66" spans="20:28">
      <c r="T66" s="106" t="s">
        <v>196</v>
      </c>
      <c r="U66" s="106">
        <v>59.5</v>
      </c>
      <c r="V66">
        <v>1979</v>
      </c>
      <c r="W66">
        <v>8.321195122244827</v>
      </c>
      <c r="X66">
        <f t="shared" si="1"/>
        <v>8.3211951222448271E-3</v>
      </c>
      <c r="Y66">
        <f t="shared" si="2"/>
        <v>0.99167880487775517</v>
      </c>
      <c r="Z66">
        <f t="shared" si="9"/>
        <v>0.68705269704722982</v>
      </c>
      <c r="AA66">
        <f t="shared" si="3"/>
        <v>5.7170995513945617E-3</v>
      </c>
      <c r="AB66" s="24">
        <f t="shared" si="4"/>
        <v>0.68419414727153249</v>
      </c>
    </row>
    <row r="67" spans="20:28">
      <c r="T67" s="106" t="s">
        <v>197</v>
      </c>
      <c r="U67" s="106">
        <v>60.5</v>
      </c>
      <c r="V67">
        <v>1980</v>
      </c>
      <c r="W67">
        <v>14.056661387655394</v>
      </c>
      <c r="X67">
        <f t="shared" si="1"/>
        <v>1.4056661387655394E-2</v>
      </c>
      <c r="Y67">
        <f t="shared" si="2"/>
        <v>0.98594333861234462</v>
      </c>
      <c r="Z67">
        <f t="shared" si="9"/>
        <v>0.68133559749583528</v>
      </c>
      <c r="AA67">
        <f t="shared" si="3"/>
        <v>9.5773037853548251E-3</v>
      </c>
      <c r="AB67" s="24">
        <f t="shared" si="4"/>
        <v>0.67654694560315787</v>
      </c>
    </row>
    <row r="68" spans="20:28">
      <c r="T68" s="106" t="s">
        <v>197</v>
      </c>
      <c r="U68" s="106">
        <v>61.5</v>
      </c>
      <c r="V68">
        <v>1981</v>
      </c>
      <c r="W68">
        <v>13.762273710682519</v>
      </c>
      <c r="X68">
        <f t="shared" si="1"/>
        <v>1.376227371068252E-2</v>
      </c>
      <c r="Y68">
        <f t="shared" si="2"/>
        <v>0.9862377262893175</v>
      </c>
      <c r="Z68">
        <f t="shared" si="9"/>
        <v>0.67175829371048046</v>
      </c>
      <c r="AA68">
        <f t="shared" si="3"/>
        <v>9.2449215054646924E-3</v>
      </c>
      <c r="AB68" s="24">
        <f t="shared" si="4"/>
        <v>0.66713583295774814</v>
      </c>
    </row>
    <row r="69" spans="20:28">
      <c r="T69" s="106" t="s">
        <v>197</v>
      </c>
      <c r="U69" s="106">
        <v>62.5</v>
      </c>
      <c r="V69">
        <v>1982</v>
      </c>
      <c r="W69">
        <v>13.792113780952533</v>
      </c>
      <c r="X69">
        <f t="shared" si="1"/>
        <v>1.3792113780952533E-2</v>
      </c>
      <c r="Y69">
        <f t="shared" si="2"/>
        <v>0.98620788621904742</v>
      </c>
      <c r="Z69">
        <f t="shared" si="9"/>
        <v>0.66251337220501583</v>
      </c>
      <c r="AA69">
        <f t="shared" si="3"/>
        <v>9.1374598108541344E-3</v>
      </c>
      <c r="AB69" s="24">
        <f t="shared" si="4"/>
        <v>0.65794464229958871</v>
      </c>
    </row>
    <row r="70" spans="20:28">
      <c r="T70" s="106" t="s">
        <v>197</v>
      </c>
      <c r="U70" s="106">
        <v>63.5</v>
      </c>
      <c r="V70">
        <v>1983</v>
      </c>
      <c r="W70">
        <v>14.049451563158133</v>
      </c>
      <c r="X70">
        <f t="shared" si="1"/>
        <v>1.4049451563158132E-2</v>
      </c>
      <c r="Y70">
        <f t="shared" si="2"/>
        <v>0.98595054843684182</v>
      </c>
      <c r="Z70">
        <f t="shared" si="9"/>
        <v>0.65337591239416171</v>
      </c>
      <c r="AA70">
        <f t="shared" si="3"/>
        <v>9.1795732337160256E-3</v>
      </c>
      <c r="AB70" s="24">
        <f t="shared" si="4"/>
        <v>0.64878612577730366</v>
      </c>
    </row>
    <row r="71" spans="20:28">
      <c r="T71" s="106" t="s">
        <v>197</v>
      </c>
      <c r="U71" s="106">
        <v>64.5</v>
      </c>
      <c r="V71">
        <v>1984</v>
      </c>
      <c r="W71">
        <v>14.697464399581717</v>
      </c>
      <c r="X71">
        <f t="shared" si="1"/>
        <v>1.4697464399581717E-2</v>
      </c>
      <c r="Y71">
        <f t="shared" si="2"/>
        <v>0.98530253560041825</v>
      </c>
      <c r="Z71">
        <f t="shared" si="9"/>
        <v>0.64419633916044561</v>
      </c>
      <c r="AA71">
        <f t="shared" si="3"/>
        <v>9.4680527611515197E-3</v>
      </c>
      <c r="AB71" s="24">
        <f t="shared" si="4"/>
        <v>0.63946231277986987</v>
      </c>
    </row>
    <row r="72" spans="20:28">
      <c r="T72" s="106" t="s">
        <v>198</v>
      </c>
      <c r="U72" s="106">
        <v>65.5</v>
      </c>
      <c r="V72">
        <v>1985</v>
      </c>
      <c r="W72">
        <v>23.031454386276113</v>
      </c>
      <c r="X72">
        <f t="shared" ref="X72:X107" si="15">W72/1000</f>
        <v>2.3031454386276115E-2</v>
      </c>
      <c r="Y72">
        <f t="shared" ref="Y72:Y107" si="16">1-X72</f>
        <v>0.97696854561372393</v>
      </c>
      <c r="Z72">
        <f t="shared" si="9"/>
        <v>0.63472828639929402</v>
      </c>
      <c r="AA72">
        <f t="shared" ref="AA72:AA107" si="17">Z72*X72</f>
        <v>1.4618715575884542E-2</v>
      </c>
      <c r="AB72" s="24">
        <f t="shared" ref="AB72:AB107" si="18">Z72-AA72*0.5</f>
        <v>0.62741892861135173</v>
      </c>
    </row>
    <row r="73" spans="20:28">
      <c r="T73" s="106" t="s">
        <v>198</v>
      </c>
      <c r="U73" s="106">
        <v>66.5</v>
      </c>
      <c r="V73">
        <v>1986</v>
      </c>
      <c r="W73">
        <v>23.538002058687812</v>
      </c>
      <c r="X73">
        <f t="shared" si="15"/>
        <v>2.3538002058687814E-2</v>
      </c>
      <c r="Y73">
        <f t="shared" si="16"/>
        <v>0.97646199794131217</v>
      </c>
      <c r="Z73">
        <f t="shared" ref="Z73:Z107" si="19">Z72*Y72</f>
        <v>0.62010957082340945</v>
      </c>
      <c r="AA73">
        <f t="shared" si="17"/>
        <v>1.4596140354653429E-2</v>
      </c>
      <c r="AB73" s="24">
        <f t="shared" si="18"/>
        <v>0.6128115006460827</v>
      </c>
    </row>
    <row r="74" spans="20:28">
      <c r="T74" s="106" t="s">
        <v>198</v>
      </c>
      <c r="U74" s="106">
        <v>67.5</v>
      </c>
      <c r="V74">
        <v>1987</v>
      </c>
      <c r="W74">
        <v>22.648692068592187</v>
      </c>
      <c r="X74">
        <f t="shared" si="15"/>
        <v>2.2648692068592186E-2</v>
      </c>
      <c r="Y74">
        <f t="shared" si="16"/>
        <v>0.97735130793140779</v>
      </c>
      <c r="Z74">
        <f t="shared" si="19"/>
        <v>0.60551343046875605</v>
      </c>
      <c r="AA74">
        <f t="shared" si="17"/>
        <v>1.3714087230083761E-2</v>
      </c>
      <c r="AB74" s="24">
        <f t="shared" si="18"/>
        <v>0.59865638685371414</v>
      </c>
    </row>
    <row r="75" spans="20:28">
      <c r="T75" s="106" t="s">
        <v>198</v>
      </c>
      <c r="U75" s="106">
        <v>68.5</v>
      </c>
      <c r="V75">
        <v>1988</v>
      </c>
      <c r="W75">
        <v>22.216887120683808</v>
      </c>
      <c r="X75">
        <f t="shared" si="15"/>
        <v>2.2216887120683808E-2</v>
      </c>
      <c r="Y75">
        <f t="shared" si="16"/>
        <v>0.97778311287931619</v>
      </c>
      <c r="Z75">
        <f t="shared" si="19"/>
        <v>0.59179934323867223</v>
      </c>
      <c r="AA75">
        <f t="shared" si="17"/>
        <v>1.3147939206828394E-2</v>
      </c>
      <c r="AB75" s="24">
        <f t="shared" si="18"/>
        <v>0.58522537363525806</v>
      </c>
    </row>
    <row r="76" spans="20:28">
      <c r="T76" s="106" t="s">
        <v>198</v>
      </c>
      <c r="U76" s="106">
        <v>69.5</v>
      </c>
      <c r="V76">
        <v>1989</v>
      </c>
      <c r="W76">
        <v>22.917162330482977</v>
      </c>
      <c r="X76">
        <f t="shared" si="15"/>
        <v>2.2917162330482976E-2</v>
      </c>
      <c r="Y76">
        <f t="shared" si="16"/>
        <v>0.97708283766951698</v>
      </c>
      <c r="Z76">
        <f t="shared" si="19"/>
        <v>0.57865140403184379</v>
      </c>
      <c r="AA76">
        <f t="shared" si="17"/>
        <v>1.3261048158959655E-2</v>
      </c>
      <c r="AB76" s="24">
        <f t="shared" si="18"/>
        <v>0.57202087995236395</v>
      </c>
    </row>
    <row r="77" spans="20:28">
      <c r="T77" s="106" t="s">
        <v>199</v>
      </c>
      <c r="U77" s="106">
        <v>70.5</v>
      </c>
      <c r="V77">
        <v>1990</v>
      </c>
      <c r="W77">
        <v>38.490762217067903</v>
      </c>
      <c r="X77">
        <f t="shared" si="15"/>
        <v>3.8490762217067903E-2</v>
      </c>
      <c r="Y77">
        <f t="shared" si="16"/>
        <v>0.96150923778293207</v>
      </c>
      <c r="Z77">
        <f t="shared" si="19"/>
        <v>0.56539035587288411</v>
      </c>
      <c r="AA77">
        <f t="shared" si="17"/>
        <v>2.1762305747726585E-2</v>
      </c>
      <c r="AB77" s="24">
        <f t="shared" si="18"/>
        <v>0.55450920299902084</v>
      </c>
    </row>
    <row r="78" spans="20:28">
      <c r="T78" s="106" t="s">
        <v>199</v>
      </c>
      <c r="U78" s="106">
        <v>71.5</v>
      </c>
      <c r="V78">
        <v>1991</v>
      </c>
      <c r="W78">
        <v>35.76760715937634</v>
      </c>
      <c r="X78">
        <f t="shared" si="15"/>
        <v>3.5767607159376338E-2</v>
      </c>
      <c r="Y78">
        <f t="shared" si="16"/>
        <v>0.96423239284062368</v>
      </c>
      <c r="Z78">
        <f t="shared" si="19"/>
        <v>0.54362805012515747</v>
      </c>
      <c r="AA78">
        <f t="shared" si="17"/>
        <v>1.944427453769438E-2</v>
      </c>
      <c r="AB78" s="24">
        <f t="shared" si="18"/>
        <v>0.53390591285631028</v>
      </c>
    </row>
    <row r="79" spans="20:28">
      <c r="T79" s="106" t="s">
        <v>199</v>
      </c>
      <c r="U79" s="106">
        <v>72.5</v>
      </c>
      <c r="V79">
        <v>1992</v>
      </c>
      <c r="W79">
        <v>33.582295711049611</v>
      </c>
      <c r="X79">
        <f t="shared" si="15"/>
        <v>3.3582295711049613E-2</v>
      </c>
      <c r="Y79">
        <f t="shared" si="16"/>
        <v>0.96641770428895035</v>
      </c>
      <c r="Z79">
        <f t="shared" si="19"/>
        <v>0.5241837755874631</v>
      </c>
      <c r="AA79">
        <f t="shared" si="17"/>
        <v>1.7603294558712654E-2</v>
      </c>
      <c r="AB79" s="24">
        <f t="shared" si="18"/>
        <v>0.51538212830810681</v>
      </c>
    </row>
    <row r="80" spans="20:28">
      <c r="T80" s="106" t="s">
        <v>199</v>
      </c>
      <c r="U80" s="106">
        <v>73.5</v>
      </c>
      <c r="V80">
        <v>1993</v>
      </c>
      <c r="W80">
        <v>34.142072677153294</v>
      </c>
      <c r="X80">
        <f t="shared" si="15"/>
        <v>3.4142072677153294E-2</v>
      </c>
      <c r="Y80">
        <f t="shared" si="16"/>
        <v>0.9658579273228467</v>
      </c>
      <c r="Z80">
        <f t="shared" si="19"/>
        <v>0.50658048102875042</v>
      </c>
      <c r="AA80">
        <f t="shared" si="17"/>
        <v>1.7295707600110871E-2</v>
      </c>
      <c r="AB80" s="24">
        <f t="shared" si="18"/>
        <v>0.49793262722869497</v>
      </c>
    </row>
    <row r="81" spans="20:28">
      <c r="T81" s="106" t="s">
        <v>199</v>
      </c>
      <c r="U81" s="106">
        <v>74.5</v>
      </c>
      <c r="V81">
        <v>1994</v>
      </c>
      <c r="W81">
        <v>34.248580998415534</v>
      </c>
      <c r="X81">
        <f t="shared" si="15"/>
        <v>3.4248580998415531E-2</v>
      </c>
      <c r="Y81">
        <f t="shared" si="16"/>
        <v>0.96575141900158445</v>
      </c>
      <c r="Z81">
        <f t="shared" si="19"/>
        <v>0.48928477342863952</v>
      </c>
      <c r="AA81">
        <f t="shared" si="17"/>
        <v>1.6757309194062153E-2</v>
      </c>
      <c r="AB81" s="24">
        <f t="shared" si="18"/>
        <v>0.48090611883160844</v>
      </c>
    </row>
    <row r="82" spans="20:28">
      <c r="T82" s="106" t="s">
        <v>200</v>
      </c>
      <c r="U82" s="106">
        <v>75.5</v>
      </c>
      <c r="V82">
        <v>1995</v>
      </c>
      <c r="W82">
        <v>58.748125371783807</v>
      </c>
      <c r="X82">
        <f t="shared" si="15"/>
        <v>5.874812537178381E-2</v>
      </c>
      <c r="Y82">
        <f t="shared" si="16"/>
        <v>0.94125187462821613</v>
      </c>
      <c r="Z82">
        <f t="shared" si="19"/>
        <v>0.47252746423457737</v>
      </c>
      <c r="AA82">
        <f t="shared" si="17"/>
        <v>2.776010271046404E-2</v>
      </c>
      <c r="AB82" s="24">
        <f t="shared" si="18"/>
        <v>0.45864741287934535</v>
      </c>
    </row>
    <row r="83" spans="20:28">
      <c r="T83" s="106" t="s">
        <v>200</v>
      </c>
      <c r="U83" s="106">
        <v>76.5</v>
      </c>
      <c r="V83">
        <v>1996</v>
      </c>
      <c r="W83">
        <v>55.524716606287249</v>
      </c>
      <c r="X83">
        <f t="shared" si="15"/>
        <v>5.5524716606287251E-2</v>
      </c>
      <c r="Y83">
        <f t="shared" si="16"/>
        <v>0.94447528339371278</v>
      </c>
      <c r="Z83">
        <f t="shared" si="19"/>
        <v>0.44476736152411328</v>
      </c>
      <c r="AA83">
        <f t="shared" si="17"/>
        <v>2.4695581704352498E-2</v>
      </c>
      <c r="AB83" s="24">
        <f t="shared" si="18"/>
        <v>0.43241957067193704</v>
      </c>
    </row>
    <row r="84" spans="20:28">
      <c r="T84" s="106" t="s">
        <v>200</v>
      </c>
      <c r="U84" s="106">
        <v>77.5</v>
      </c>
      <c r="V84">
        <v>1997</v>
      </c>
      <c r="W84">
        <v>53.181534622582653</v>
      </c>
      <c r="X84">
        <f t="shared" si="15"/>
        <v>5.3181534622582655E-2</v>
      </c>
      <c r="Y84">
        <f t="shared" si="16"/>
        <v>0.94681846537741732</v>
      </c>
      <c r="Z84">
        <f t="shared" si="19"/>
        <v>0.42007177981976079</v>
      </c>
      <c r="AA84">
        <f t="shared" si="17"/>
        <v>2.2340061902454526E-2</v>
      </c>
      <c r="AB84" s="24">
        <f t="shared" si="18"/>
        <v>0.40890174886853353</v>
      </c>
    </row>
    <row r="85" spans="20:28">
      <c r="T85" s="106" t="s">
        <v>200</v>
      </c>
      <c r="U85" s="106">
        <v>78.5</v>
      </c>
      <c r="V85">
        <v>1998</v>
      </c>
      <c r="W85">
        <v>52.279460439071499</v>
      </c>
      <c r="X85">
        <f t="shared" si="15"/>
        <v>5.2279460439071501E-2</v>
      </c>
      <c r="Y85">
        <f t="shared" si="16"/>
        <v>0.9477205395609285</v>
      </c>
      <c r="Z85">
        <f t="shared" si="19"/>
        <v>0.39773171791730627</v>
      </c>
      <c r="AA85">
        <f t="shared" si="17"/>
        <v>2.0793199612221758E-2</v>
      </c>
      <c r="AB85" s="24">
        <f t="shared" si="18"/>
        <v>0.38733511811119536</v>
      </c>
    </row>
    <row r="86" spans="20:28">
      <c r="T86" s="106" t="s">
        <v>200</v>
      </c>
      <c r="U86" s="106">
        <v>79.5</v>
      </c>
      <c r="V86">
        <v>1999</v>
      </c>
      <c r="W86">
        <v>53.193493999801646</v>
      </c>
      <c r="X86">
        <f t="shared" si="15"/>
        <v>5.3193493999801646E-2</v>
      </c>
      <c r="Y86">
        <f t="shared" si="16"/>
        <v>0.94680650600019833</v>
      </c>
      <c r="Z86">
        <f t="shared" si="19"/>
        <v>0.37693851830508451</v>
      </c>
      <c r="AA86">
        <f t="shared" si="17"/>
        <v>2.0050676811755635E-2</v>
      </c>
      <c r="AB86" s="24">
        <f t="shared" si="18"/>
        <v>0.36691317989920669</v>
      </c>
    </row>
    <row r="87" spans="20:28">
      <c r="T87" s="106" t="s">
        <v>201</v>
      </c>
      <c r="U87" s="106">
        <v>80.5</v>
      </c>
      <c r="V87">
        <v>2000</v>
      </c>
      <c r="W87">
        <v>89.341824879910419</v>
      </c>
      <c r="X87">
        <f t="shared" si="15"/>
        <v>8.9341824879910423E-2</v>
      </c>
      <c r="Y87">
        <f t="shared" si="16"/>
        <v>0.91065817512008962</v>
      </c>
      <c r="Z87">
        <f t="shared" si="19"/>
        <v>0.35688784149332886</v>
      </c>
      <c r="AA87">
        <f t="shared" si="17"/>
        <v>3.1885011036466217E-2</v>
      </c>
      <c r="AB87" s="24">
        <f t="shared" si="18"/>
        <v>0.34094533597509574</v>
      </c>
    </row>
    <row r="88" spans="20:28">
      <c r="T88" s="106" t="s">
        <v>201</v>
      </c>
      <c r="U88" s="106">
        <v>81.5</v>
      </c>
      <c r="V88">
        <v>2001</v>
      </c>
      <c r="W88">
        <v>87.722951656063557</v>
      </c>
      <c r="X88">
        <f t="shared" si="15"/>
        <v>8.7722951656063558E-2</v>
      </c>
      <c r="Y88">
        <f t="shared" si="16"/>
        <v>0.91227704834393641</v>
      </c>
      <c r="Z88">
        <f t="shared" si="19"/>
        <v>0.32500283045686268</v>
      </c>
      <c r="AA88">
        <f t="shared" si="17"/>
        <v>2.8510207584251185E-2</v>
      </c>
      <c r="AB88" s="24">
        <f t="shared" si="18"/>
        <v>0.3107477266647371</v>
      </c>
    </row>
    <row r="89" spans="20:28">
      <c r="T89" s="106" t="s">
        <v>201</v>
      </c>
      <c r="U89" s="106">
        <v>82.5</v>
      </c>
      <c r="V89">
        <v>2002</v>
      </c>
      <c r="W89">
        <v>89.310836039320122</v>
      </c>
      <c r="X89">
        <f t="shared" si="15"/>
        <v>8.9310836039320121E-2</v>
      </c>
      <c r="Y89">
        <f t="shared" si="16"/>
        <v>0.91068916396067989</v>
      </c>
      <c r="Z89">
        <f t="shared" si="19"/>
        <v>0.29649262287261147</v>
      </c>
      <c r="AA89">
        <f t="shared" si="17"/>
        <v>2.6480004028243777E-2</v>
      </c>
      <c r="AB89" s="24">
        <f t="shared" si="18"/>
        <v>0.28325262085848957</v>
      </c>
    </row>
    <row r="90" spans="20:28">
      <c r="T90" s="106" t="s">
        <v>201</v>
      </c>
      <c r="U90" s="106">
        <v>83.5</v>
      </c>
      <c r="V90">
        <v>2003</v>
      </c>
      <c r="W90">
        <v>90.558320793301704</v>
      </c>
      <c r="X90">
        <f t="shared" si="15"/>
        <v>9.05583207933017E-2</v>
      </c>
      <c r="Y90">
        <f t="shared" si="16"/>
        <v>0.90944167920669827</v>
      </c>
      <c r="Z90">
        <f t="shared" si="19"/>
        <v>0.27001261884436767</v>
      </c>
      <c r="AA90">
        <f t="shared" si="17"/>
        <v>2.4451889355547748E-2</v>
      </c>
      <c r="AB90" s="24">
        <f t="shared" si="18"/>
        <v>0.25778667416659379</v>
      </c>
    </row>
    <row r="91" spans="20:28">
      <c r="T91" s="106" t="s">
        <v>201</v>
      </c>
      <c r="U91" s="106">
        <v>84.5</v>
      </c>
      <c r="V91">
        <v>2004</v>
      </c>
      <c r="W91">
        <v>88.268447675811245</v>
      </c>
      <c r="X91">
        <f t="shared" si="15"/>
        <v>8.826844767581124E-2</v>
      </c>
      <c r="Y91">
        <f t="shared" si="16"/>
        <v>0.91173155232418879</v>
      </c>
      <c r="Z91">
        <f t="shared" si="19"/>
        <v>0.24556072948881991</v>
      </c>
      <c r="AA91">
        <f t="shared" si="17"/>
        <v>2.1675264402117939E-2</v>
      </c>
      <c r="AB91" s="24">
        <f t="shared" si="18"/>
        <v>0.23472309728776095</v>
      </c>
    </row>
    <row r="92" spans="20:28">
      <c r="T92" s="106" t="s">
        <v>202</v>
      </c>
      <c r="U92" s="106">
        <v>85.5</v>
      </c>
      <c r="V92">
        <v>2005</v>
      </c>
      <c r="W92">
        <v>199.27060335913703</v>
      </c>
      <c r="X92">
        <f t="shared" si="15"/>
        <v>0.19927060335913702</v>
      </c>
      <c r="Y92">
        <f t="shared" si="16"/>
        <v>0.80072939664086296</v>
      </c>
      <c r="Z92">
        <f t="shared" si="19"/>
        <v>0.22388546508670198</v>
      </c>
      <c r="AA92">
        <f t="shared" si="17"/>
        <v>4.461379171116811E-2</v>
      </c>
      <c r="AB92" s="24">
        <f t="shared" si="18"/>
        <v>0.20157856923111794</v>
      </c>
    </row>
    <row r="93" spans="20:28">
      <c r="T93" s="106" t="s">
        <v>202</v>
      </c>
      <c r="U93" s="106">
        <v>86.5</v>
      </c>
      <c r="V93">
        <v>2006</v>
      </c>
      <c r="W93">
        <v>182.3994078687102</v>
      </c>
      <c r="X93">
        <f t="shared" si="15"/>
        <v>0.1823994078687102</v>
      </c>
      <c r="Y93">
        <f t="shared" si="16"/>
        <v>0.81760059213128977</v>
      </c>
      <c r="Z93">
        <f t="shared" si="19"/>
        <v>0.17927167337553387</v>
      </c>
      <c r="AA93">
        <f t="shared" si="17"/>
        <v>3.2699047071330201E-2</v>
      </c>
      <c r="AB93" s="24">
        <f t="shared" si="18"/>
        <v>0.16292214983986877</v>
      </c>
    </row>
    <row r="94" spans="20:28">
      <c r="T94" s="106" t="s">
        <v>202</v>
      </c>
      <c r="U94" s="106">
        <v>87.5</v>
      </c>
      <c r="V94">
        <v>2007</v>
      </c>
      <c r="W94">
        <v>175.17759168351139</v>
      </c>
      <c r="X94">
        <f t="shared" si="15"/>
        <v>0.17517759168351141</v>
      </c>
      <c r="Y94">
        <f t="shared" si="16"/>
        <v>0.82482240831648856</v>
      </c>
      <c r="Z94">
        <f t="shared" si="19"/>
        <v>0.14657262630420367</v>
      </c>
      <c r="AA94">
        <f t="shared" si="17"/>
        <v>2.5676239682697694E-2</v>
      </c>
      <c r="AB94" s="24">
        <f t="shared" si="18"/>
        <v>0.13373450646285484</v>
      </c>
    </row>
    <row r="95" spans="20:28">
      <c r="T95" s="106" t="s">
        <v>202</v>
      </c>
      <c r="U95" s="106">
        <v>88.5</v>
      </c>
      <c r="V95">
        <v>2008</v>
      </c>
      <c r="W95">
        <v>168.02407559399794</v>
      </c>
      <c r="X95">
        <f t="shared" si="15"/>
        <v>0.16802407559399793</v>
      </c>
      <c r="Y95">
        <f t="shared" si="16"/>
        <v>0.8319759244060021</v>
      </c>
      <c r="Z95">
        <f t="shared" si="19"/>
        <v>0.12089638662150598</v>
      </c>
      <c r="AA95">
        <f t="shared" si="17"/>
        <v>2.0313503604733121E-2</v>
      </c>
      <c r="AB95" s="24">
        <f t="shared" si="18"/>
        <v>0.11073963481913943</v>
      </c>
    </row>
    <row r="96" spans="20:28">
      <c r="T96" s="106" t="s">
        <v>202</v>
      </c>
      <c r="U96" s="106">
        <v>89.5</v>
      </c>
      <c r="V96">
        <v>2009</v>
      </c>
      <c r="W96">
        <v>170.13435251447848</v>
      </c>
      <c r="X96">
        <f t="shared" si="15"/>
        <v>0.17013435251447848</v>
      </c>
      <c r="Y96">
        <f t="shared" si="16"/>
        <v>0.8298656474855215</v>
      </c>
      <c r="Z96">
        <f t="shared" si="19"/>
        <v>0.10058288301677286</v>
      </c>
      <c r="AA96">
        <f t="shared" si="17"/>
        <v>1.7112603676098185E-2</v>
      </c>
      <c r="AB96" s="24">
        <f t="shared" si="18"/>
        <v>9.2026581178723768E-2</v>
      </c>
    </row>
    <row r="97" spans="20:28">
      <c r="T97" s="106" t="s">
        <v>202</v>
      </c>
      <c r="U97" s="106">
        <v>90.5</v>
      </c>
      <c r="V97">
        <v>2010</v>
      </c>
      <c r="W97">
        <v>165.53346319232605</v>
      </c>
      <c r="X97">
        <f t="shared" si="15"/>
        <v>0.16553346319232606</v>
      </c>
      <c r="Y97">
        <f t="shared" si="16"/>
        <v>0.83446653680767391</v>
      </c>
      <c r="Z97">
        <f t="shared" si="19"/>
        <v>8.3470279340674677E-2</v>
      </c>
      <c r="AA97">
        <f t="shared" si="17"/>
        <v>1.3817124412892746E-2</v>
      </c>
      <c r="AB97" s="24">
        <f t="shared" si="18"/>
        <v>7.656171713422831E-2</v>
      </c>
    </row>
    <row r="98" spans="20:28">
      <c r="T98" s="106" t="s">
        <v>202</v>
      </c>
      <c r="U98" s="106">
        <v>91.5</v>
      </c>
      <c r="V98">
        <v>2011</v>
      </c>
      <c r="W98">
        <v>162.32875507799449</v>
      </c>
      <c r="X98">
        <f t="shared" si="15"/>
        <v>0.16232875507799449</v>
      </c>
      <c r="Y98">
        <f t="shared" si="16"/>
        <v>0.83767124492200551</v>
      </c>
      <c r="Z98">
        <f t="shared" si="19"/>
        <v>6.965315492778193E-2</v>
      </c>
      <c r="AA98">
        <f t="shared" si="17"/>
        <v>1.1306709926681518E-2</v>
      </c>
      <c r="AB98" s="24">
        <f t="shared" si="18"/>
        <v>6.3999799964441176E-2</v>
      </c>
    </row>
    <row r="99" spans="20:28">
      <c r="T99" s="106" t="s">
        <v>202</v>
      </c>
      <c r="U99" s="106">
        <v>92.5</v>
      </c>
      <c r="V99">
        <v>2012</v>
      </c>
      <c r="W99">
        <v>166.0175349856685</v>
      </c>
      <c r="X99">
        <f t="shared" si="15"/>
        <v>0.16601753498566851</v>
      </c>
      <c r="Y99">
        <f t="shared" si="16"/>
        <v>0.83398246501433149</v>
      </c>
      <c r="Z99">
        <f t="shared" si="19"/>
        <v>5.8346445001100408E-2</v>
      </c>
      <c r="AA99">
        <f t="shared" si="17"/>
        <v>9.68653297425957E-3</v>
      </c>
      <c r="AB99" s="24">
        <f t="shared" si="18"/>
        <v>5.3503178513970621E-2</v>
      </c>
    </row>
    <row r="100" spans="20:28">
      <c r="T100" s="106" t="s">
        <v>202</v>
      </c>
      <c r="U100" s="106">
        <v>93.5</v>
      </c>
      <c r="V100">
        <v>2013</v>
      </c>
      <c r="W100">
        <v>165.32658409153794</v>
      </c>
      <c r="X100">
        <f t="shared" si="15"/>
        <v>0.16532658409153794</v>
      </c>
      <c r="Y100">
        <f t="shared" si="16"/>
        <v>0.83467341590846211</v>
      </c>
      <c r="Z100">
        <f t="shared" si="19"/>
        <v>4.8659912026840835E-2</v>
      </c>
      <c r="AA100">
        <f t="shared" si="17"/>
        <v>8.0447770375923402E-3</v>
      </c>
      <c r="AB100" s="24">
        <f t="shared" si="18"/>
        <v>4.4637523508044667E-2</v>
      </c>
    </row>
    <row r="101" spans="20:28">
      <c r="T101" s="106" t="s">
        <v>202</v>
      </c>
      <c r="U101" s="106">
        <v>94.5</v>
      </c>
      <c r="V101">
        <v>2014</v>
      </c>
      <c r="W101">
        <v>158.26897239878377</v>
      </c>
      <c r="X101">
        <f t="shared" si="15"/>
        <v>0.15826897239878376</v>
      </c>
      <c r="Y101">
        <f t="shared" si="16"/>
        <v>0.84173102760121621</v>
      </c>
      <c r="Z101">
        <f t="shared" si="19"/>
        <v>4.06151349892485E-2</v>
      </c>
      <c r="AA101">
        <f t="shared" si="17"/>
        <v>6.4281156785862478E-3</v>
      </c>
      <c r="AB101" s="24">
        <f t="shared" si="18"/>
        <v>3.7401077149955372E-2</v>
      </c>
    </row>
    <row r="102" spans="20:28">
      <c r="T102" s="106" t="s">
        <v>202</v>
      </c>
      <c r="U102" s="106">
        <v>95.5</v>
      </c>
      <c r="V102">
        <v>2015</v>
      </c>
      <c r="W102">
        <v>167.75852754761198</v>
      </c>
      <c r="X102">
        <f t="shared" si="15"/>
        <v>0.16775852754761197</v>
      </c>
      <c r="Y102">
        <f t="shared" si="16"/>
        <v>0.832241472452388</v>
      </c>
      <c r="Z102">
        <f t="shared" si="19"/>
        <v>3.4187019310662252E-2</v>
      </c>
      <c r="AA102">
        <f t="shared" si="17"/>
        <v>5.7351640207984758E-3</v>
      </c>
      <c r="AB102" s="24">
        <f t="shared" si="18"/>
        <v>3.1319437300263014E-2</v>
      </c>
    </row>
    <row r="103" spans="20:28">
      <c r="T103" s="106" t="s">
        <v>202</v>
      </c>
      <c r="U103" s="106">
        <v>96.5</v>
      </c>
      <c r="V103">
        <v>2016</v>
      </c>
      <c r="W103">
        <v>156.68841461167017</v>
      </c>
      <c r="X103">
        <f t="shared" si="15"/>
        <v>0.15668841461167016</v>
      </c>
      <c r="Y103">
        <f t="shared" si="16"/>
        <v>0.84331158538832984</v>
      </c>
      <c r="Z103">
        <f t="shared" si="19"/>
        <v>2.8451855289863773E-2</v>
      </c>
      <c r="AA103">
        <f t="shared" si="17"/>
        <v>4.4580760981294161E-3</v>
      </c>
      <c r="AB103" s="24">
        <f t="shared" si="18"/>
        <v>2.6222817240799064E-2</v>
      </c>
    </row>
    <row r="104" spans="20:28">
      <c r="T104" s="106" t="s">
        <v>202</v>
      </c>
      <c r="U104" s="106">
        <v>97.5</v>
      </c>
      <c r="V104">
        <v>2017</v>
      </c>
      <c r="W104">
        <v>163.3237411104493</v>
      </c>
      <c r="X104">
        <f t="shared" si="15"/>
        <v>0.16332374111044931</v>
      </c>
      <c r="Y104">
        <f t="shared" si="16"/>
        <v>0.83667625888955066</v>
      </c>
      <c r="Z104">
        <f t="shared" si="19"/>
        <v>2.3993779191734357E-2</v>
      </c>
      <c r="AA104">
        <f t="shared" si="17"/>
        <v>3.9187537809721078E-3</v>
      </c>
      <c r="AB104" s="24">
        <f t="shared" si="18"/>
        <v>2.2034402301248302E-2</v>
      </c>
    </row>
    <row r="105" spans="20:28">
      <c r="T105" s="106" t="s">
        <v>202</v>
      </c>
      <c r="U105" s="106">
        <v>98.5</v>
      </c>
      <c r="V105">
        <v>2018</v>
      </c>
      <c r="W105">
        <v>164.04808854398576</v>
      </c>
      <c r="X105">
        <f t="shared" si="15"/>
        <v>0.16404808854398575</v>
      </c>
      <c r="Y105">
        <f t="shared" si="16"/>
        <v>0.83595191145601422</v>
      </c>
      <c r="Z105">
        <f t="shared" si="19"/>
        <v>2.007502541076225E-2</v>
      </c>
      <c r="AA105">
        <f t="shared" si="17"/>
        <v>3.2932695461074897E-3</v>
      </c>
      <c r="AB105" s="24">
        <f t="shared" si="18"/>
        <v>1.8428390637708507E-2</v>
      </c>
    </row>
    <row r="106" spans="20:28">
      <c r="T106" s="106" t="s">
        <v>202</v>
      </c>
      <c r="U106" s="106">
        <v>99.5</v>
      </c>
      <c r="V106">
        <v>2019</v>
      </c>
      <c r="W106">
        <v>159.25910381779772</v>
      </c>
      <c r="X106">
        <f t="shared" si="15"/>
        <v>0.15925910381779773</v>
      </c>
      <c r="Y106">
        <f t="shared" si="16"/>
        <v>0.84074089618220227</v>
      </c>
      <c r="Z106">
        <f t="shared" si="19"/>
        <v>1.678175586465476E-2</v>
      </c>
      <c r="AA106">
        <f t="shared" si="17"/>
        <v>2.6726473994939885E-3</v>
      </c>
      <c r="AB106" s="24">
        <f t="shared" si="18"/>
        <v>1.5445432164907767E-2</v>
      </c>
    </row>
    <row r="107" spans="20:28">
      <c r="T107" s="106" t="s">
        <v>202</v>
      </c>
      <c r="U107" s="106">
        <v>100.5</v>
      </c>
      <c r="V107">
        <v>2020</v>
      </c>
      <c r="W107">
        <v>183.74830843015309</v>
      </c>
      <c r="X107">
        <f t="shared" si="15"/>
        <v>0.18374830843015308</v>
      </c>
      <c r="Y107">
        <f t="shared" si="16"/>
        <v>0.81625169156984689</v>
      </c>
      <c r="Z107">
        <f t="shared" si="19"/>
        <v>1.4109108465160771E-2</v>
      </c>
      <c r="AA107">
        <f t="shared" si="17"/>
        <v>2.5925248139308452E-3</v>
      </c>
      <c r="AB107" s="24">
        <f t="shared" si="18"/>
        <v>1.2812846058195349E-2</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GY154"/>
  <sheetViews>
    <sheetView workbookViewId="0">
      <pane xSplit="1" ySplit="1" topLeftCell="B2" activePane="bottomRight" state="frozen"/>
      <selection pane="topRight" activeCell="B1" sqref="B1"/>
      <selection pane="bottomLeft" activeCell="A2" sqref="A2"/>
      <selection pane="bottomRight" activeCell="B154" sqref="B154"/>
    </sheetView>
  </sheetViews>
  <sheetFormatPr defaultRowHeight="12.75"/>
  <cols>
    <col min="2" max="4" width="7.140625" customWidth="1"/>
    <col min="5" max="5" width="7.7109375" customWidth="1"/>
    <col min="6" max="6" width="8" customWidth="1"/>
    <col min="7" max="25" width="1.7109375" customWidth="1"/>
    <col min="26" max="26" width="8.7109375" customWidth="1"/>
    <col min="27" max="45" width="1.7109375" customWidth="1"/>
    <col min="46" max="46" width="8.28515625" customWidth="1"/>
    <col min="47" max="65" width="2" customWidth="1"/>
    <col min="66" max="66" width="8.28515625" customWidth="1"/>
    <col min="67" max="85" width="1.85546875" customWidth="1"/>
    <col min="86" max="86" width="7.7109375" customWidth="1"/>
    <col min="87" max="105" width="2.140625" customWidth="1"/>
    <col min="106" max="106" width="7.7109375" customWidth="1"/>
    <col min="107" max="205" width="1.7109375" customWidth="1"/>
    <col min="206" max="206" width="7.7109375" customWidth="1"/>
  </cols>
  <sheetData>
    <row r="1" spans="1:206">
      <c r="A1" s="1" t="s">
        <v>76</v>
      </c>
      <c r="B1" s="1" t="s">
        <v>77</v>
      </c>
      <c r="C1" s="1" t="s">
        <v>78</v>
      </c>
      <c r="E1">
        <v>2019</v>
      </c>
      <c r="F1">
        <v>2020</v>
      </c>
      <c r="G1">
        <v>2021</v>
      </c>
      <c r="H1">
        <v>2022</v>
      </c>
      <c r="I1">
        <v>2023</v>
      </c>
      <c r="J1">
        <v>2024</v>
      </c>
      <c r="K1">
        <v>2025</v>
      </c>
      <c r="L1">
        <v>2026</v>
      </c>
      <c r="M1">
        <v>2027</v>
      </c>
      <c r="N1">
        <v>2028</v>
      </c>
      <c r="O1">
        <v>2029</v>
      </c>
      <c r="P1">
        <v>2030</v>
      </c>
      <c r="Q1">
        <v>2031</v>
      </c>
      <c r="R1">
        <v>2032</v>
      </c>
      <c r="S1">
        <v>2033</v>
      </c>
      <c r="T1">
        <v>2034</v>
      </c>
      <c r="U1">
        <v>2035</v>
      </c>
      <c r="V1">
        <v>2036</v>
      </c>
      <c r="W1">
        <v>2037</v>
      </c>
      <c r="X1">
        <v>2038</v>
      </c>
      <c r="Y1">
        <v>2039</v>
      </c>
      <c r="Z1">
        <v>2040</v>
      </c>
      <c r="AA1">
        <v>2041</v>
      </c>
      <c r="AB1">
        <v>2042</v>
      </c>
      <c r="AC1">
        <v>2043</v>
      </c>
      <c r="AD1">
        <v>2044</v>
      </c>
      <c r="AE1">
        <v>2045</v>
      </c>
      <c r="AF1">
        <v>2046</v>
      </c>
      <c r="AG1">
        <v>2047</v>
      </c>
      <c r="AH1">
        <v>2048</v>
      </c>
      <c r="AI1">
        <v>2049</v>
      </c>
      <c r="AJ1">
        <v>2050</v>
      </c>
      <c r="AK1">
        <v>2051</v>
      </c>
      <c r="AL1">
        <v>2052</v>
      </c>
      <c r="AM1">
        <v>2053</v>
      </c>
      <c r="AN1">
        <v>2054</v>
      </c>
      <c r="AO1">
        <v>2055</v>
      </c>
      <c r="AP1">
        <v>2056</v>
      </c>
      <c r="AQ1">
        <v>2057</v>
      </c>
      <c r="AR1">
        <v>2058</v>
      </c>
      <c r="AS1">
        <v>2059</v>
      </c>
      <c r="AT1">
        <v>2060</v>
      </c>
      <c r="AU1">
        <v>2061</v>
      </c>
      <c r="AV1">
        <v>2062</v>
      </c>
      <c r="AW1">
        <v>2063</v>
      </c>
      <c r="AX1">
        <v>2064</v>
      </c>
      <c r="AY1">
        <v>2065</v>
      </c>
      <c r="AZ1">
        <v>2066</v>
      </c>
      <c r="BA1">
        <v>2067</v>
      </c>
      <c r="BB1">
        <v>2068</v>
      </c>
      <c r="BC1">
        <v>2069</v>
      </c>
      <c r="BD1">
        <v>2070</v>
      </c>
      <c r="BE1">
        <v>2071</v>
      </c>
      <c r="BF1">
        <v>2072</v>
      </c>
      <c r="BG1">
        <v>2073</v>
      </c>
      <c r="BH1">
        <v>2074</v>
      </c>
      <c r="BI1">
        <v>2075</v>
      </c>
      <c r="BJ1">
        <v>2076</v>
      </c>
      <c r="BK1">
        <v>2077</v>
      </c>
      <c r="BL1">
        <v>2078</v>
      </c>
      <c r="BM1">
        <v>2079</v>
      </c>
      <c r="BN1">
        <v>2080</v>
      </c>
      <c r="BO1">
        <v>2081</v>
      </c>
      <c r="BP1">
        <v>2082</v>
      </c>
      <c r="BQ1">
        <v>2083</v>
      </c>
      <c r="BR1">
        <v>2084</v>
      </c>
      <c r="BS1">
        <v>2085</v>
      </c>
      <c r="BT1">
        <v>2086</v>
      </c>
      <c r="BU1">
        <v>2087</v>
      </c>
      <c r="BV1">
        <v>2088</v>
      </c>
      <c r="BW1">
        <v>2089</v>
      </c>
      <c r="BX1">
        <v>2090</v>
      </c>
      <c r="BY1">
        <v>2091</v>
      </c>
      <c r="BZ1">
        <v>2092</v>
      </c>
      <c r="CA1">
        <v>2093</v>
      </c>
      <c r="CB1">
        <v>2094</v>
      </c>
      <c r="CC1">
        <v>2095</v>
      </c>
      <c r="CD1">
        <v>2096</v>
      </c>
      <c r="CE1">
        <v>2097</v>
      </c>
      <c r="CF1">
        <v>2098</v>
      </c>
      <c r="CG1">
        <v>2099</v>
      </c>
      <c r="CH1">
        <v>2100</v>
      </c>
      <c r="CI1">
        <v>2101</v>
      </c>
      <c r="CJ1">
        <v>2102</v>
      </c>
      <c r="CK1">
        <v>2103</v>
      </c>
      <c r="CL1">
        <v>2104</v>
      </c>
      <c r="CM1">
        <v>2105</v>
      </c>
      <c r="CN1">
        <v>2106</v>
      </c>
      <c r="CO1">
        <v>2107</v>
      </c>
      <c r="CP1">
        <v>2108</v>
      </c>
      <c r="CQ1">
        <v>2109</v>
      </c>
      <c r="CR1">
        <v>2110</v>
      </c>
      <c r="CS1">
        <v>2111</v>
      </c>
      <c r="CT1">
        <v>2112</v>
      </c>
      <c r="CU1">
        <v>2113</v>
      </c>
      <c r="CV1">
        <v>2114</v>
      </c>
      <c r="CW1">
        <v>2115</v>
      </c>
      <c r="CX1">
        <v>2116</v>
      </c>
      <c r="CY1">
        <v>2117</v>
      </c>
      <c r="CZ1">
        <v>2118</v>
      </c>
      <c r="DA1">
        <v>2119</v>
      </c>
      <c r="DB1">
        <v>2120</v>
      </c>
      <c r="DC1">
        <v>2121</v>
      </c>
      <c r="DD1">
        <v>2122</v>
      </c>
      <c r="DE1">
        <v>2123</v>
      </c>
      <c r="DF1">
        <v>2124</v>
      </c>
      <c r="DG1">
        <v>2125</v>
      </c>
      <c r="DH1">
        <v>2126</v>
      </c>
      <c r="DI1">
        <v>2127</v>
      </c>
      <c r="DJ1">
        <v>2128</v>
      </c>
      <c r="DK1">
        <v>2129</v>
      </c>
      <c r="DL1">
        <v>2130</v>
      </c>
      <c r="DM1">
        <v>2131</v>
      </c>
      <c r="DN1">
        <v>2132</v>
      </c>
      <c r="DO1">
        <v>2133</v>
      </c>
      <c r="DP1">
        <v>2134</v>
      </c>
      <c r="DQ1">
        <v>2135</v>
      </c>
      <c r="DR1">
        <v>2136</v>
      </c>
      <c r="DS1">
        <v>2137</v>
      </c>
      <c r="DT1">
        <v>2138</v>
      </c>
      <c r="DU1">
        <v>2139</v>
      </c>
      <c r="DV1">
        <v>2140</v>
      </c>
      <c r="DW1">
        <v>2141</v>
      </c>
      <c r="DX1">
        <v>2142</v>
      </c>
      <c r="DY1">
        <v>2143</v>
      </c>
      <c r="DZ1">
        <v>2144</v>
      </c>
      <c r="EA1">
        <v>2145</v>
      </c>
      <c r="EB1">
        <v>2146</v>
      </c>
      <c r="EC1">
        <v>2147</v>
      </c>
      <c r="ED1">
        <v>2148</v>
      </c>
      <c r="EE1">
        <v>2149</v>
      </c>
      <c r="EF1">
        <v>2150</v>
      </c>
      <c r="EG1">
        <v>2151</v>
      </c>
      <c r="EH1">
        <v>2152</v>
      </c>
      <c r="EI1">
        <v>2153</v>
      </c>
      <c r="EJ1">
        <v>2154</v>
      </c>
      <c r="EK1">
        <v>2155</v>
      </c>
      <c r="EL1">
        <v>2156</v>
      </c>
      <c r="EM1">
        <v>2157</v>
      </c>
      <c r="EN1">
        <v>2158</v>
      </c>
      <c r="EO1">
        <v>2159</v>
      </c>
      <c r="EP1">
        <v>2160</v>
      </c>
      <c r="EQ1">
        <v>2161</v>
      </c>
      <c r="ER1">
        <v>2162</v>
      </c>
      <c r="ES1">
        <v>2163</v>
      </c>
      <c r="ET1">
        <v>2164</v>
      </c>
      <c r="EU1">
        <v>2165</v>
      </c>
      <c r="EV1">
        <v>2166</v>
      </c>
      <c r="EW1">
        <v>2167</v>
      </c>
      <c r="EX1">
        <v>2168</v>
      </c>
      <c r="EY1">
        <v>2169</v>
      </c>
      <c r="EZ1">
        <v>2170</v>
      </c>
      <c r="FA1">
        <v>2171</v>
      </c>
      <c r="FB1">
        <v>2172</v>
      </c>
      <c r="FC1">
        <v>2173</v>
      </c>
      <c r="FD1">
        <v>2174</v>
      </c>
      <c r="FE1">
        <v>2175</v>
      </c>
      <c r="FF1">
        <v>2176</v>
      </c>
      <c r="FG1">
        <v>2177</v>
      </c>
      <c r="FH1">
        <v>2178</v>
      </c>
      <c r="FI1">
        <v>2179</v>
      </c>
      <c r="FJ1">
        <v>2180</v>
      </c>
      <c r="FK1">
        <v>2181</v>
      </c>
      <c r="FL1">
        <v>2182</v>
      </c>
      <c r="FM1">
        <v>2183</v>
      </c>
      <c r="FN1">
        <v>2184</v>
      </c>
      <c r="FO1">
        <v>2185</v>
      </c>
      <c r="FP1">
        <v>2186</v>
      </c>
      <c r="FQ1">
        <v>2187</v>
      </c>
      <c r="FR1">
        <v>2188</v>
      </c>
      <c r="FS1">
        <v>2189</v>
      </c>
      <c r="FT1">
        <v>2190</v>
      </c>
      <c r="FU1">
        <v>2191</v>
      </c>
      <c r="FV1">
        <v>2192</v>
      </c>
      <c r="FW1">
        <v>2193</v>
      </c>
      <c r="FX1">
        <v>2194</v>
      </c>
      <c r="FY1">
        <v>2195</v>
      </c>
      <c r="FZ1">
        <v>2196</v>
      </c>
      <c r="GA1">
        <v>2197</v>
      </c>
      <c r="GB1">
        <v>2198</v>
      </c>
      <c r="GC1">
        <v>2199</v>
      </c>
      <c r="GD1">
        <v>2200</v>
      </c>
      <c r="GE1">
        <v>2201</v>
      </c>
      <c r="GF1">
        <v>2202</v>
      </c>
      <c r="GG1">
        <v>2203</v>
      </c>
      <c r="GH1">
        <v>2204</v>
      </c>
      <c r="GI1">
        <v>2205</v>
      </c>
      <c r="GJ1">
        <v>2206</v>
      </c>
      <c r="GK1">
        <v>2207</v>
      </c>
      <c r="GL1">
        <v>2208</v>
      </c>
      <c r="GM1">
        <v>2209</v>
      </c>
      <c r="GN1">
        <v>2210</v>
      </c>
      <c r="GO1">
        <v>2211</v>
      </c>
      <c r="GP1">
        <v>2212</v>
      </c>
      <c r="GQ1">
        <v>2213</v>
      </c>
      <c r="GR1">
        <v>2214</v>
      </c>
      <c r="GS1">
        <v>2215</v>
      </c>
      <c r="GT1">
        <v>2216</v>
      </c>
      <c r="GU1">
        <v>2217</v>
      </c>
      <c r="GV1">
        <v>2218</v>
      </c>
      <c r="GW1">
        <v>2219</v>
      </c>
      <c r="GX1">
        <v>2220</v>
      </c>
    </row>
    <row r="2" spans="1:206">
      <c r="A2">
        <v>0</v>
      </c>
      <c r="E2" s="8">
        <v>55139</v>
      </c>
      <c r="F2" cm="1">
        <f t="array" ref="F2">SUM($C$16:$C$52*E16:E52)</f>
        <v>54574.427034352826</v>
      </c>
      <c r="G2">
        <f t="array" ref="G2">SUM($C$16:$C$52*F16:F52)</f>
        <v>53147.859409427241</v>
      </c>
      <c r="H2">
        <f t="array" ref="H2">SUM($C$16:$C$52*G16:G52)</f>
        <v>51705.628955926251</v>
      </c>
      <c r="I2">
        <f t="array" ref="I2">SUM($C$16:$C$52*H16:H52)</f>
        <v>50256.63037873846</v>
      </c>
      <c r="J2">
        <f t="array" ref="J2">SUM($C$16:$C$52*I16:I52)</f>
        <v>48821.89905917093</v>
      </c>
      <c r="K2">
        <f t="array" ref="K2">SUM($C$16:$C$52*J16:J52)</f>
        <v>47437.277732491282</v>
      </c>
      <c r="L2">
        <f t="array" ref="L2">SUM($C$16:$C$52*K16:K52)</f>
        <v>46144.638601426508</v>
      </c>
      <c r="M2">
        <f t="array" ref="M2">SUM($C$16:$C$52*L16:L52)</f>
        <v>44987.138785173207</v>
      </c>
      <c r="N2">
        <f t="array" ref="N2">SUM($C$16:$C$52*M16:M52)</f>
        <v>43990.802894659399</v>
      </c>
      <c r="O2">
        <f t="array" ref="O2">SUM($C$16:$C$52*N16:N52)</f>
        <v>43170.857262279664</v>
      </c>
      <c r="P2">
        <f t="array" ref="P2">SUM($C$16:$C$52*O16:O52)</f>
        <v>42537.858486364923</v>
      </c>
      <c r="Q2">
        <f t="array" ref="Q2">SUM($C$16:$C$52*P16:P52)</f>
        <v>42098.847749948109</v>
      </c>
      <c r="R2">
        <f t="array" ref="R2">SUM($C$16:$C$52*Q16:Q52)</f>
        <v>41854.991300773014</v>
      </c>
      <c r="S2">
        <f t="array" ref="S2">SUM($C$16:$C$52*R16:R52)</f>
        <v>41816.262321261165</v>
      </c>
      <c r="T2">
        <f t="array" ref="T2">SUM($C$16:$C$52*S16:S52)</f>
        <v>41968.049744477161</v>
      </c>
      <c r="U2">
        <f t="array" ref="U2">SUM($C$16:$C$52*T16:T52)</f>
        <v>42269.596016024756</v>
      </c>
      <c r="V2">
        <f t="array" ref="V2">SUM($C$16:$C$52*U16:U52)</f>
        <v>42684.604175891458</v>
      </c>
      <c r="W2">
        <f t="array" ref="W2">SUM($C$16:$C$52*V16:V52)</f>
        <v>43160.050840024625</v>
      </c>
      <c r="X2">
        <f t="array" ref="X2">SUM($C$16:$C$52*W16:W52)</f>
        <v>43644.190466687287</v>
      </c>
      <c r="Y2">
        <f t="array" ref="Y2">SUM($C$16:$C$52*X16:X52)</f>
        <v>44094.184573707069</v>
      </c>
      <c r="Z2">
        <f t="array" ref="Z2">SUM($C$16:$C$52*Y16:Y52)</f>
        <v>44473.70417347482</v>
      </c>
      <c r="AA2">
        <f t="array" ref="AA2">SUM($C$16:$C$52*Z16:Z52)</f>
        <v>44769.177998837222</v>
      </c>
      <c r="AB2">
        <f t="array" ref="AB2">SUM($C$16:$C$52*AA16:AA52)</f>
        <v>44971.925655815059</v>
      </c>
      <c r="AC2">
        <f t="array" ref="AC2">SUM($C$16:$C$52*AB16:AB52)</f>
        <v>45084.605110730176</v>
      </c>
      <c r="AD2">
        <f t="array" ref="AD2">SUM($C$16:$C$52*AC16:AC52)</f>
        <v>45107.181508346868</v>
      </c>
      <c r="AE2">
        <f t="array" ref="AE2">SUM($C$16:$C$52*AD16:AD52)</f>
        <v>45035.830824910772</v>
      </c>
      <c r="AF2">
        <f t="array" ref="AF2">SUM($C$16:$C$52*AE16:AE52)</f>
        <v>44875.740309443558</v>
      </c>
      <c r="AG2">
        <f t="array" ref="AG2">SUM($C$16:$C$52*AF16:AF52)</f>
        <v>44626.688624222741</v>
      </c>
      <c r="AH2">
        <f t="array" ref="AH2">SUM($C$16:$C$52*AG16:AG52)</f>
        <v>44290.572792381914</v>
      </c>
      <c r="AI2">
        <f t="array" ref="AI2">SUM($C$16:$C$52*AH16:AH52)</f>
        <v>43872.276045871702</v>
      </c>
      <c r="AJ2">
        <f t="array" ref="AJ2">SUM($C$16:$C$52*AI16:AI52)</f>
        <v>43378.765391438064</v>
      </c>
      <c r="AK2">
        <f t="array" ref="AK2">SUM($C$16:$C$52*AJ16:AJ52)</f>
        <v>42820.665868930118</v>
      </c>
      <c r="AL2">
        <f t="array" ref="AL2">SUM($C$16:$C$52*AK16:AK52)</f>
        <v>42210.697631665513</v>
      </c>
      <c r="AM2">
        <f t="array" ref="AM2">SUM($C$16:$C$52*AL16:AL52)</f>
        <v>41565.823303413861</v>
      </c>
      <c r="AN2">
        <f t="array" ref="AN2">SUM($C$16:$C$52*AM16:AM52)</f>
        <v>40897.507694385211</v>
      </c>
      <c r="AO2">
        <f t="array" ref="AO2">SUM($C$16:$C$52*AN16:AN52)</f>
        <v>40218.055587454233</v>
      </c>
      <c r="AP2">
        <f t="array" ref="AP2">SUM($C$16:$C$52*AO16:AO52)</f>
        <v>39544.648648386457</v>
      </c>
      <c r="AQ2">
        <f t="array" ref="AQ2">SUM($C$16:$C$52*AP16:AP52)</f>
        <v>38893.752400376659</v>
      </c>
      <c r="AR2">
        <f t="array" ref="AR2">SUM($C$16:$C$52*AQ16:AQ52)</f>
        <v>38282.110870890807</v>
      </c>
      <c r="AS2">
        <f t="array" ref="AS2">SUM($C$16:$C$52*AR16:AR52)</f>
        <v>37723.829755932966</v>
      </c>
      <c r="AT2">
        <f t="array" ref="AT2">SUM($C$16:$C$52*AS16:AS52)</f>
        <v>37233.552523514642</v>
      </c>
      <c r="AU2">
        <f t="array" ref="AU2">SUM($C$16:$C$52*AT16:AT52)</f>
        <v>36819.436630653865</v>
      </c>
      <c r="AV2">
        <f t="array" ref="AV2">SUM($C$16:$C$52*AU16:AU52)</f>
        <v>36487.406953871323</v>
      </c>
      <c r="AW2">
        <f t="array" ref="AW2">SUM($C$16:$C$52*AV16:AV52)</f>
        <v>36239.119683166202</v>
      </c>
      <c r="AX2">
        <f t="array" ref="AX2">SUM($C$16:$C$52*AW16:AW52)</f>
        <v>36071.048088683368</v>
      </c>
      <c r="AY2">
        <f t="array" ref="AY2">SUM($C$16:$C$52*AX16:AX52)</f>
        <v>35976.184429843088</v>
      </c>
      <c r="AZ2">
        <f t="array" ref="AZ2">SUM($C$16:$C$52*AY16:AY52)</f>
        <v>35944.560191423348</v>
      </c>
      <c r="BA2">
        <f t="array" ref="BA2">SUM($C$16:$C$52*AZ16:AZ52)</f>
        <v>35963.933892354784</v>
      </c>
      <c r="BB2">
        <f t="array" ref="BB2">SUM($C$16:$C$52*BA16:BA52)</f>
        <v>36020.423832139393</v>
      </c>
      <c r="BC2">
        <f t="array" ref="BC2">SUM($C$16:$C$52*BB16:BB52)</f>
        <v>36099.788226897319</v>
      </c>
      <c r="BD2">
        <f t="array" ref="BD2">SUM($C$16:$C$52*BC16:BC52)</f>
        <v>36187.662000370467</v>
      </c>
      <c r="BE2">
        <f t="array" ref="BE2">SUM($C$16:$C$52*BD16:BD52)</f>
        <v>36270.609276617579</v>
      </c>
      <c r="BF2">
        <f t="array" ref="BF2">SUM($C$16:$C$52*BE16:BE52)</f>
        <v>36336.410195563971</v>
      </c>
      <c r="BG2">
        <f t="array" ref="BG2">SUM($C$16:$C$52*BF16:BF52)</f>
        <v>36374.615428567697</v>
      </c>
      <c r="BH2">
        <f t="array" ref="BH2">SUM($C$16:$C$52*BG16:BG52)</f>
        <v>36376.647184582158</v>
      </c>
      <c r="BI2">
        <f t="array" ref="BI2">SUM($C$16:$C$52*BH16:BH52)</f>
        <v>36336.009582568971</v>
      </c>
      <c r="BJ2">
        <f t="array" ref="BJ2">SUM($C$16:$C$52*BI16:BI52)</f>
        <v>36248.37867739256</v>
      </c>
      <c r="BK2">
        <f t="array" ref="BK2">SUM($C$16:$C$52*BJ16:BJ52)</f>
        <v>36111.584450282622</v>
      </c>
      <c r="BL2">
        <f t="array" ref="BL2">SUM($C$16:$C$52*BK16:BK52)</f>
        <v>35925.502654630145</v>
      </c>
      <c r="BM2">
        <f t="array" ref="BM2">SUM($C$16:$C$52*BL16:BL52)</f>
        <v>35691.930393269031</v>
      </c>
      <c r="BN2">
        <f t="array" ref="BN2">SUM($C$16:$C$52*BM16:BM52)</f>
        <v>35414.328125508131</v>
      </c>
      <c r="BO2">
        <f t="array" ref="BO2">SUM($C$16:$C$52*BN16:BN52)</f>
        <v>35097.591408591637</v>
      </c>
      <c r="BP2">
        <f t="array" ref="BP2">SUM($C$16:$C$52*BO16:BO52)</f>
        <v>34747.798357955973</v>
      </c>
      <c r="BQ2">
        <f t="array" ref="BQ2">SUM($C$16:$C$52*BP16:BP52)</f>
        <v>34371.912542234953</v>
      </c>
      <c r="BR2">
        <f t="array" ref="BR2">SUM($C$16:$C$52*BQ16:BQ52)</f>
        <v>33977.500005565984</v>
      </c>
      <c r="BS2">
        <f t="array" ref="BS2">SUM($C$16:$C$52*BR16:BR52)</f>
        <v>33572.466473911532</v>
      </c>
      <c r="BT2">
        <f t="array" ref="BT2">SUM($C$16:$C$52*BS16:BS52)</f>
        <v>33164.825125543168</v>
      </c>
      <c r="BU2">
        <f t="array" ref="BU2">SUM($C$16:$C$52*BT16:BT52)</f>
        <v>32762.412083373823</v>
      </c>
      <c r="BV2">
        <f t="array" ref="BV2">SUM($C$16:$C$52*BU16:BU52)</f>
        <v>32372.625328590628</v>
      </c>
      <c r="BW2">
        <f t="array" ref="BW2">SUM($C$16:$C$52*BV16:BV52)</f>
        <v>32002.192177990633</v>
      </c>
      <c r="BX2">
        <f t="array" ref="BX2">SUM($C$16:$C$52*BW16:BW52)</f>
        <v>31656.91009733321</v>
      </c>
      <c r="BY2">
        <f t="array" ref="BY2">SUM($C$16:$C$52*BX16:BX52)</f>
        <v>31341.447371644696</v>
      </c>
      <c r="BZ2">
        <f t="array" ref="BZ2">SUM($C$16:$C$52*BY16:BY52)</f>
        <v>31059.185187358715</v>
      </c>
      <c r="CA2">
        <f t="array" ref="CA2">SUM($C$16:$C$52*BZ16:BZ52)</f>
        <v>30812.109740482218</v>
      </c>
      <c r="CB2">
        <f t="array" ref="CB2">SUM($C$16:$C$52*CA16:CA52)</f>
        <v>30600.754448750988</v>
      </c>
      <c r="CC2">
        <f t="array" ref="CC2">SUM($C$16:$C$52*CB16:CB52)</f>
        <v>30424.222792547669</v>
      </c>
      <c r="CD2">
        <f t="array" ref="CD2">SUM($C$16:$C$52*CC16:CC52)</f>
        <v>30280.291455518931</v>
      </c>
      <c r="CE2">
        <f t="array" ref="CE2">SUM($C$16:$C$52*CD16:CD52)</f>
        <v>30165.539687470464</v>
      </c>
      <c r="CF2">
        <f t="array" ref="CF2">SUM($C$16:$C$52*CE16:CE52)</f>
        <v>30075.546023589141</v>
      </c>
      <c r="CG2">
        <f t="array" ref="CG2">SUM($C$16:$C$52*CF16:CF52)</f>
        <v>30005.11835455626</v>
      </c>
      <c r="CH2">
        <f t="array" ref="CH2">SUM($C$16:$C$52*CG16:CG52)</f>
        <v>29948.553998643518</v>
      </c>
      <c r="CI2">
        <f t="array" ref="CI2">SUM($C$16:$C$52*CH16:CH52)</f>
        <v>29899.900331956171</v>
      </c>
      <c r="CJ2">
        <f t="array" ref="CJ2">SUM($C$16:$C$52*CI16:CI52)</f>
        <v>29853.226183466009</v>
      </c>
      <c r="CK2">
        <f t="array" ref="CK2">SUM($C$16:$C$52*CJ16:CJ52)</f>
        <v>29802.87154087616</v>
      </c>
      <c r="CL2">
        <f t="array" ref="CL2">SUM($C$16:$C$52*CK16:CK52)</f>
        <v>29743.666562651189</v>
      </c>
      <c r="CM2">
        <f t="array" ref="CM2">SUM($C$16:$C$52*CL16:CL52)</f>
        <v>29671.122949971272</v>
      </c>
      <c r="CN2">
        <f t="array" ref="CN2">SUM($C$16:$C$52*CM16:CM52)</f>
        <v>29581.579915224211</v>
      </c>
      <c r="CO2">
        <f t="array" ref="CO2">SUM($C$16:$C$52*CN16:CN52)</f>
        <v>29472.305461504784</v>
      </c>
      <c r="CP2">
        <f t="array" ref="CP2">SUM($C$16:$C$52*CO16:CO52)</f>
        <v>29341.550744168311</v>
      </c>
      <c r="CQ2">
        <f t="array" ref="CQ2">SUM($C$16:$C$52*CP16:CP52)</f>
        <v>29188.562502460227</v>
      </c>
      <c r="CR2">
        <f t="array" ref="CR2">SUM($C$16:$C$52*CQ16:CQ52)</f>
        <v>29013.55173669985</v>
      </c>
      <c r="CS2">
        <f t="array" ref="CS2">SUM($C$16:$C$52*CR16:CR52)</f>
        <v>28817.628484199675</v>
      </c>
      <c r="CT2">
        <f t="array" ref="CT2">SUM($C$16:$C$52*CS16:CS52)</f>
        <v>28602.705368866409</v>
      </c>
      <c r="CU2">
        <f t="array" ref="CU2">SUM($C$16:$C$52*CT16:CT52)</f>
        <v>28371.377125301489</v>
      </c>
      <c r="CV2">
        <f t="array" ref="CV2">SUM($C$16:$C$52*CU16:CU52)</f>
        <v>28126.781993310997</v>
      </c>
      <c r="CW2">
        <f t="array" ref="CW2">SUM($C$16:$C$52*CV16:CV52)</f>
        <v>27872.4517705205</v>
      </c>
      <c r="CX2">
        <f t="array" ref="CX2">SUM($C$16:$C$52*CW16:CW52)</f>
        <v>27612.156175859327</v>
      </c>
      <c r="CY2">
        <f t="array" ref="CY2">SUM($C$16:$C$52*CX16:CX52)</f>
        <v>27349.746933623803</v>
      </c>
      <c r="CZ2">
        <f t="array" ref="CZ2">SUM($C$16:$C$52*CY16:CY52)</f>
        <v>27089.007136423083</v>
      </c>
      <c r="DA2">
        <f t="array" ref="DA2">SUM($C$16:$C$52*CZ16:CZ52)</f>
        <v>26833.510435111137</v>
      </c>
      <c r="DB2">
        <f t="array" ref="DB2">SUM($C$16:$C$52*DA16:DA52)</f>
        <v>26586.494446287361</v>
      </c>
      <c r="DC2">
        <f t="array" ref="DC2">SUM($C$16:$C$52*DB16:DB52)</f>
        <v>26350.75224107605</v>
      </c>
      <c r="DD2">
        <f t="array" ref="DD2">SUM($C$16:$C$52*DC16:DC52)</f>
        <v>26128.545321237125</v>
      </c>
      <c r="DE2">
        <f t="array" ref="DE2">SUM($C$16:$C$52*DD16:DD52)</f>
        <v>25921.54002921448</v>
      </c>
      <c r="DF2">
        <f t="array" ref="DF2">SUM($C$16:$C$52*DE16:DE52)</f>
        <v>25730.769235899457</v>
      </c>
      <c r="DG2">
        <f t="array" ref="DG2">SUM($C$16:$C$52*DF16:DF52)</f>
        <v>25556.620023965213</v>
      </c>
      <c r="DH2">
        <f t="array" ref="DH2">SUM($C$16:$C$52*DG16:DG52)</f>
        <v>25398.846916012368</v>
      </c>
      <c r="DI2">
        <f t="array" ref="DI2">SUM($C$16:$C$52*DH16:DH52)</f>
        <v>25256.609261197573</v>
      </c>
      <c r="DJ2">
        <f t="array" ref="DJ2">SUM($C$16:$C$52*DI16:DI52)</f>
        <v>25128.530631567246</v>
      </c>
      <c r="DK2">
        <f t="array" ref="DK2">SUM($C$16:$C$52*DJ16:DJ52)</f>
        <v>25012.777175159586</v>
      </c>
      <c r="DL2">
        <f t="array" ref="DL2">SUM($C$16:$C$52*DK16:DK52)</f>
        <v>24907.150938670708</v>
      </c>
      <c r="DM2">
        <f t="array" ref="DM2">SUM($C$16:$C$52*DL16:DL52)</f>
        <v>24809.193952083573</v>
      </c>
      <c r="DN2">
        <f t="array" ref="DN2">SUM($C$16:$C$52*DM16:DM52)</f>
        <v>24716.298377110339</v>
      </c>
      <c r="DO2">
        <f t="array" ref="DO2">SUM($C$16:$C$52*DN16:DN52)</f>
        <v>24625.817797719716</v>
      </c>
      <c r="DP2">
        <f t="array" ref="DP2">SUM($C$16:$C$52*DO16:DO52)</f>
        <v>24535.174991876582</v>
      </c>
      <c r="DQ2">
        <f t="array" ref="DQ2">SUM($C$16:$C$52*DP16:DP52)</f>
        <v>24441.96185042345</v>
      </c>
      <c r="DR2">
        <f t="array" ref="DR2">SUM($C$16:$C$52*DQ16:DQ52)</f>
        <v>24344.027647960556</v>
      </c>
      <c r="DS2">
        <f t="array" ref="DS2">SUM($C$16:$C$52*DR16:DR52)</f>
        <v>24239.552435126334</v>
      </c>
      <c r="DT2">
        <f t="array" ref="DT2">SUM($C$16:$C$52*DS16:DS52)</f>
        <v>24127.103337045584</v>
      </c>
      <c r="DU2">
        <f t="array" ref="DU2">SUM($C$16:$C$52*DT16:DT52)</f>
        <v>24005.672293683583</v>
      </c>
      <c r="DV2">
        <f t="array" ref="DV2">SUM($C$16:$C$52*DU16:DU52)</f>
        <v>23874.694678203872</v>
      </c>
      <c r="DW2">
        <f t="array" ref="DW2">SUM($C$16:$C$52*DV16:DV52)</f>
        <v>23734.049081910067</v>
      </c>
      <c r="DX2">
        <f t="array" ref="DX2">SUM($C$16:$C$52*DW16:DW52)</f>
        <v>23584.039351577965</v>
      </c>
      <c r="DY2">
        <f t="array" ref="DY2">SUM($C$16:$C$52*DX16:DX52)</f>
        <v>23425.360585916471</v>
      </c>
      <c r="DZ2">
        <f t="array" ref="DZ2">SUM($C$16:$C$52*DY16:DY52)</f>
        <v>23259.051353005088</v>
      </c>
      <c r="EA2">
        <f t="array" ref="EA2">SUM($C$16:$C$52*DZ16:DZ52)</f>
        <v>23086.434846246233</v>
      </c>
      <c r="EB2">
        <f t="array" ref="EB2">SUM($C$16:$C$52*EA16:EA52)</f>
        <v>22909.051903160664</v>
      </c>
      <c r="EC2">
        <f t="array" ref="EC2">SUM($C$16:$C$52*EB16:EB52)</f>
        <v>22728.588981087702</v>
      </c>
      <c r="ED2">
        <f t="array" ref="ED2">SUM($C$16:$C$52*EC16:EC52)</f>
        <v>22546.804179656654</v>
      </c>
      <c r="EE2">
        <f t="array" ref="EE2">SUM($C$16:$C$52*ED16:ED52)</f>
        <v>22365.454297055534</v>
      </c>
      <c r="EF2">
        <f t="array" ref="EF2">SUM($C$16:$C$52*EE16:EE52)</f>
        <v>22186.225678131406</v>
      </c>
      <c r="EG2">
        <f t="array" ref="EG2">SUM($C$16:$C$52*EF16:EF52)</f>
        <v>22010.671331655023</v>
      </c>
      <c r="EH2">
        <f t="array" ref="EH2">SUM($C$16:$C$52*EG16:EG52)</f>
        <v>21840.156411254477</v>
      </c>
      <c r="EI2">
        <f t="array" ref="EI2">SUM($C$16:$C$52*EH16:EH52)</f>
        <v>21675.813731673807</v>
      </c>
      <c r="EJ2">
        <f t="array" ref="EJ2">SUM($C$16:$C$52*EI16:EI52)</f>
        <v>21518.510534659574</v>
      </c>
      <c r="EK2">
        <f t="array" ref="EK2">SUM($C$16:$C$52*EJ16:EJ52)</f>
        <v>21368.827235161185</v>
      </c>
      <c r="EL2">
        <f t="array" ref="EL2">SUM($C$16:$C$52*EK16:EK52)</f>
        <v>21227.048392886594</v>
      </c>
      <c r="EM2">
        <f t="array" ref="EM2">SUM($C$16:$C$52*EL16:EL52)</f>
        <v>21093.165679416412</v>
      </c>
      <c r="EN2">
        <f t="array" ref="EN2">SUM($C$16:$C$52*EM16:EM52)</f>
        <v>20966.892168310278</v>
      </c>
      <c r="EO2">
        <f t="array" ref="EO2">SUM($C$16:$C$52*EN16:EN52)</f>
        <v>20847.686868028515</v>
      </c>
      <c r="EP2">
        <f t="array" ref="EP2">SUM($C$16:$C$52*EO16:EO52)</f>
        <v>20734.788071053976</v>
      </c>
      <c r="EQ2">
        <f t="array" ref="EQ2">SUM($C$16:$C$52*EP16:EP52)</f>
        <v>20627.253810724756</v>
      </c>
      <c r="ER2">
        <f t="array" ref="ER2">SUM($C$16:$C$52*EQ16:EQ52)</f>
        <v>20524.007512261869</v>
      </c>
      <c r="ES2">
        <f t="array" ref="ES2">SUM($C$16:$C$52*ER16:ER52)</f>
        <v>20423.886799439289</v>
      </c>
      <c r="ET2">
        <f t="array" ref="ET2">SUM($C$16:$C$52*ES16:ES52)</f>
        <v>20325.693382004752</v>
      </c>
      <c r="EU2">
        <f t="array" ref="EU2">SUM($C$16:$C$52*ET16:ET52)</f>
        <v>20228.241995900215</v>
      </c>
      <c r="EV2">
        <f t="array" ref="EV2">SUM($C$16:$C$52*EU16:EU52)</f>
        <v>20130.406493961389</v>
      </c>
      <c r="EW2">
        <f t="array" ref="EW2">SUM($C$16:$C$52*EV16:EV52)</f>
        <v>20031.161384510502</v>
      </c>
      <c r="EX2">
        <f t="array" ref="EX2">SUM($C$16:$C$52*EW16:EW52)</f>
        <v>19929.617376023256</v>
      </c>
      <c r="EY2">
        <f t="array" ref="EY2">SUM($C$16:$C$52*EX16:EX52)</f>
        <v>19825.049794191142</v>
      </c>
      <c r="EZ2">
        <f t="array" ref="EZ2">SUM($C$16:$C$52*EY16:EY52)</f>
        <v>19716.919078371197</v>
      </c>
      <c r="FA2">
        <f t="array" ref="FA2">SUM($C$16:$C$52*EZ16:EZ52)</f>
        <v>19604.882922834007</v>
      </c>
      <c r="FB2">
        <f t="array" ref="FB2">SUM($C$16:$C$52*FA16:FA52)</f>
        <v>19488.799986473645</v>
      </c>
      <c r="FC2">
        <f t="array" ref="FC2">SUM($C$16:$C$52*FB16:FB52)</f>
        <v>19368.72543792224</v>
      </c>
      <c r="FD2">
        <f t="array" ref="FD2">SUM($C$16:$C$52*FC16:FC52)</f>
        <v>19244.898918844225</v>
      </c>
      <c r="FE2">
        <f t="array" ref="FE2">SUM($C$16:$C$52*FD16:FD52)</f>
        <v>19117.72578336958</v>
      </c>
      <c r="FF2">
        <f t="array" ref="FF2">SUM($C$16:$C$52*FE16:FE52)</f>
        <v>18987.752697406257</v>
      </c>
      <c r="FG2">
        <f t="array" ref="FG2">SUM($C$16:$C$52*FF16:FF52)</f>
        <v>18855.638851244945</v>
      </c>
      <c r="FH2">
        <f t="array" ref="FH2">SUM($C$16:$C$52*FG16:FG52)</f>
        <v>18722.124149455085</v>
      </c>
      <c r="FI2">
        <f t="array" ref="FI2">SUM($C$16:$C$52*FH16:FH52)</f>
        <v>18587.995791508565</v>
      </c>
      <c r="FJ2">
        <f t="array" ref="FJ2">SUM($C$16:$C$52*FI16:FI52)</f>
        <v>18454.054647072837</v>
      </c>
      <c r="FK2">
        <f t="array" ref="FK2">SUM($C$16:$C$52*FJ16:FJ52)</f>
        <v>18321.082765440617</v>
      </c>
      <c r="FL2">
        <f t="array" ref="FL2">SUM($C$16:$C$52*FK16:FK52)</f>
        <v>18189.81324457646</v>
      </c>
      <c r="FM2">
        <f t="array" ref="FM2">SUM($C$16:$C$52*FL16:FL52)</f>
        <v>18060.903529245668</v>
      </c>
      <c r="FN2">
        <f t="array" ref="FN2">SUM($C$16:$C$52*FM16:FM52)</f>
        <v>17934.913018178853</v>
      </c>
      <c r="FO2">
        <f t="array" ref="FO2">SUM($C$16:$C$52*FN16:FN52)</f>
        <v>17812.285646513876</v>
      </c>
      <c r="FP2">
        <f t="array" ref="FP2">SUM($C$16:$C$52*FO16:FO52)</f>
        <v>17693.337881006093</v>
      </c>
      <c r="FQ2">
        <f t="array" ref="FQ2">SUM($C$16:$C$52*FP16:FP52)</f>
        <v>17578.252331695941</v>
      </c>
      <c r="FR2">
        <f t="array" ref="FR2">SUM($C$16:$C$52*FQ16:FQ52)</f>
        <v>17467.076953794392</v>
      </c>
      <c r="FS2">
        <f t="array" ref="FS2">SUM($C$16:$C$52*FR16:FR52)</f>
        <v>17359.729596107514</v>
      </c>
      <c r="FT2">
        <f t="array" ref="FT2">SUM($C$16:$C$52*FS16:FS52)</f>
        <v>17256.007455022558</v>
      </c>
      <c r="FU2">
        <f t="array" ref="FU2">SUM($C$16:$C$52*FT16:FT52)</f>
        <v>17155.600822531182</v>
      </c>
      <c r="FV2">
        <f t="array" ref="FV2">SUM($C$16:$C$52*FU16:FU52)</f>
        <v>17058.110378141151</v>
      </c>
      <c r="FW2">
        <f t="array" ref="FW2">SUM($C$16:$C$52*FV16:FV52)</f>
        <v>16963.06717171225</v>
      </c>
      <c r="FX2">
        <f t="array" ref="FX2">SUM($C$16:$C$52*FW16:FW52)</f>
        <v>16869.954379611107</v>
      </c>
      <c r="FY2">
        <f t="array" ref="FY2">SUM($C$16:$C$52*FX16:FX52)</f>
        <v>16778.22989083621</v>
      </c>
      <c r="FZ2">
        <f t="array" ref="FZ2">SUM($C$16:$C$52*FY16:FY52)</f>
        <v>16687.348792224275</v>
      </c>
      <c r="GA2">
        <f t="array" ref="GA2">SUM($C$16:$C$52*FZ16:FZ52)</f>
        <v>16596.784870317711</v>
      </c>
      <c r="GB2">
        <f t="array" ref="GB2">SUM($C$16:$C$52*GA16:GA52)</f>
        <v>16506.050328460431</v>
      </c>
      <c r="GC2">
        <f t="array" ref="GC2">SUM($C$16:$C$52*GB16:GB52)</f>
        <v>16414.713026524263</v>
      </c>
      <c r="GD2">
        <f t="array" ref="GD2">SUM($C$16:$C$52*GC16:GC52)</f>
        <v>16322.410681823736</v>
      </c>
      <c r="GE2">
        <f t="array" ref="GE2">SUM($C$16:$C$52*GD16:GD52)</f>
        <v>16228.861617016932</v>
      </c>
      <c r="GF2">
        <f t="array" ref="GF2">SUM($C$16:$C$52*GE16:GE52)</f>
        <v>16133.871797508984</v>
      </c>
      <c r="GG2">
        <f t="array" ref="GG2">SUM($C$16:$C$52*GF16:GF52)</f>
        <v>16037.338060373158</v>
      </c>
      <c r="GH2">
        <f t="array" ref="GH2">SUM($C$16:$C$52*GG16:GG52)</f>
        <v>15939.247592574402</v>
      </c>
      <c r="GI2">
        <f t="array" ref="GI2">SUM($C$16:$C$52*GH16:GH52)</f>
        <v>15839.673862247819</v>
      </c>
      <c r="GJ2">
        <f t="array" ref="GJ2">SUM($C$16:$C$52*GI16:GI52)</f>
        <v>15738.769337558399</v>
      </c>
      <c r="GK2">
        <f t="array" ref="GK2">SUM($C$16:$C$52*GJ16:GJ52)</f>
        <v>15636.755438748687</v>
      </c>
      <c r="GL2">
        <f t="array" ref="GL2">SUM($C$16:$C$52*GK16:GK52)</f>
        <v>15533.91025687215</v>
      </c>
      <c r="GM2">
        <f t="array" ref="GM2">SUM($C$16:$C$52*GL16:GL52)</f>
        <v>15430.554635035129</v>
      </c>
      <c r="GN2">
        <f t="array" ref="GN2">SUM($C$16:$C$52*GM16:GM52)</f>
        <v>15327.037243512805</v>
      </c>
      <c r="GO2">
        <f t="array" ref="GO2">SUM($C$16:$C$52*GN16:GN52)</f>
        <v>15223.719288792985</v>
      </c>
      <c r="GP2">
        <f t="array" ref="GP2">SUM($C$16:$C$52*GO16:GO52)</f>
        <v>15120.959479441863</v>
      </c>
      <c r="GQ2">
        <f t="array" ref="GQ2">SUM($C$16:$C$52*GP16:GP52)</f>
        <v>15019.0998306766</v>
      </c>
      <c r="GR2">
        <f t="array" ref="GR2">SUM($C$16:$C$52*GQ16:GQ52)</f>
        <v>14918.452827516816</v>
      </c>
      <c r="GS2">
        <f t="array" ref="GS2">SUM($C$16:$C$52*GR16:GR52)</f>
        <v>14819.290386900129</v>
      </c>
      <c r="GT2">
        <f t="array" ref="GT2">SUM($C$16:$C$52*GS16:GS52)</f>
        <v>14721.83496622317</v>
      </c>
      <c r="GU2">
        <f t="array" ref="GU2">SUM($C$16:$C$52*GT16:GT52)</f>
        <v>14626.253063766706</v>
      </c>
      <c r="GV2">
        <f t="array" ref="GV2">SUM($C$16:$C$52*GU16:GU52)</f>
        <v>14532.651249866893</v>
      </c>
      <c r="GW2">
        <f t="array" ref="GW2">SUM($C$16:$C$52*GV16:GV52)</f>
        <v>14441.074760935262</v>
      </c>
      <c r="GX2">
        <f t="array" ref="GX2">SUM($C$16:$C$52*GW16:GW52)</f>
        <v>14351.508585715424</v>
      </c>
    </row>
    <row r="3" spans="1:206">
      <c r="A3">
        <v>1</v>
      </c>
      <c r="B3">
        <v>0.99976793173622769</v>
      </c>
      <c r="E3" s="8">
        <v>56018</v>
      </c>
      <c r="F3">
        <f>E2*$B3</f>
        <v>55126.203988003857</v>
      </c>
      <c r="G3">
        <f t="shared" ref="G3:W18" si="0">F2*$B3</f>
        <v>54561.762041824593</v>
      </c>
      <c r="H3">
        <f t="shared" si="0"/>
        <v>53135.525477970878</v>
      </c>
      <c r="I3">
        <f t="shared" si="0"/>
        <v>51693.629720387195</v>
      </c>
      <c r="J3">
        <f t="shared" si="0"/>
        <v>50244.967409783421</v>
      </c>
      <c r="K3">
        <f t="shared" si="0"/>
        <v>48810.569045822202</v>
      </c>
      <c r="L3">
        <f t="shared" si="0"/>
        <v>47426.269045809815</v>
      </c>
      <c r="M3">
        <f t="shared" si="0"/>
        <v>46133.929895263871</v>
      </c>
      <c r="N3">
        <f t="shared" si="0"/>
        <v>44976.698697983251</v>
      </c>
      <c r="O3">
        <f t="shared" si="0"/>
        <v>43980.594025409686</v>
      </c>
      <c r="P3">
        <f t="shared" si="0"/>
        <v>43160.838676389241</v>
      </c>
      <c r="Q3">
        <f t="shared" si="0"/>
        <v>42527.986799401398</v>
      </c>
      <c r="R3">
        <f t="shared" si="0"/>
        <v>42089.077943443961</v>
      </c>
      <c r="S3">
        <f t="shared" si="0"/>
        <v>41845.278085611637</v>
      </c>
      <c r="T3">
        <f t="shared" si="0"/>
        <v>41806.558093866821</v>
      </c>
      <c r="U3">
        <f t="shared" si="0"/>
        <v>41958.310292039052</v>
      </c>
      <c r="V3">
        <f t="shared" si="0"/>
        <v>42259.786584266963</v>
      </c>
      <c r="W3">
        <f t="shared" si="0"/>
        <v>42674.698433910547</v>
      </c>
      <c r="X3">
        <f t="shared" ref="W3:BT8" si="1">W2*$B3</f>
        <v>43150.034761961855</v>
      </c>
      <c r="Y3">
        <f t="shared" si="1"/>
        <v>43634.062035181938</v>
      </c>
      <c r="Z3">
        <f t="shared" si="1"/>
        <v>44083.95171285059</v>
      </c>
      <c r="AA3">
        <f t="shared" si="1"/>
        <v>44463.383238163755</v>
      </c>
      <c r="AB3">
        <f t="shared" si="1"/>
        <v>44758.788493428518</v>
      </c>
      <c r="AC3">
        <f t="shared" si="1"/>
        <v>44961.489099109618</v>
      </c>
      <c r="AD3">
        <f t="shared" si="1"/>
        <v>45074.142404699269</v>
      </c>
      <c r="AE3">
        <f t="shared" si="1"/>
        <v>45096.713563050565</v>
      </c>
      <c r="AF3">
        <f t="shared" si="1"/>
        <v>45025.379437843694</v>
      </c>
      <c r="AG3">
        <f t="shared" si="1"/>
        <v>44865.326074304445</v>
      </c>
      <c r="AH3">
        <f t="shared" si="1"/>
        <v>44616.332186075808</v>
      </c>
      <c r="AI3">
        <f t="shared" si="1"/>
        <v>44280.294356052502</v>
      </c>
      <c r="AJ3">
        <f t="shared" si="1"/>
        <v>43862.094682941999</v>
      </c>
      <c r="AK3">
        <f t="shared" si="1"/>
        <v>43368.698556669086</v>
      </c>
      <c r="AL3">
        <f t="shared" si="1"/>
        <v>42810.728551348344</v>
      </c>
      <c r="AM3">
        <f t="shared" si="1"/>
        <v>42200.901868353511</v>
      </c>
      <c r="AN3">
        <f t="shared" si="1"/>
        <v>41556.177194967568</v>
      </c>
      <c r="AO3">
        <f t="shared" si="1"/>
        <v>40888.016680781962</v>
      </c>
      <c r="AP3">
        <f t="shared" si="1"/>
        <v>40208.722253121756</v>
      </c>
      <c r="AQ3">
        <f t="shared" si="1"/>
        <v>39535.471590433139</v>
      </c>
      <c r="AR3">
        <f t="shared" si="1"/>
        <v>38884.726394785517</v>
      </c>
      <c r="AS3">
        <f t="shared" si="1"/>
        <v>38273.226807887462</v>
      </c>
      <c r="AT3">
        <f t="shared" si="1"/>
        <v>37715.075252258663</v>
      </c>
      <c r="AU3">
        <f t="shared" si="1"/>
        <v>37224.911797626432</v>
      </c>
      <c r="AV3">
        <f t="shared" si="1"/>
        <v>36810.892007921917</v>
      </c>
      <c r="AW3">
        <f t="shared" si="1"/>
        <v>36478.939384689984</v>
      </c>
      <c r="AX3">
        <f t="shared" si="1"/>
        <v>36230.70973358069</v>
      </c>
      <c r="AY3">
        <f t="shared" si="1"/>
        <v>36062.677143180983</v>
      </c>
      <c r="AZ3">
        <f t="shared" si="1"/>
        <v>35967.835499185305</v>
      </c>
      <c r="BA3">
        <f t="shared" si="1"/>
        <v>35936.218599747663</v>
      </c>
      <c r="BB3">
        <f t="shared" si="1"/>
        <v>35955.58780465796</v>
      </c>
      <c r="BC3">
        <f t="shared" si="1"/>
        <v>36012.064634920323</v>
      </c>
      <c r="BD3">
        <f t="shared" si="1"/>
        <v>36091.410611720952</v>
      </c>
      <c r="BE3">
        <f t="shared" si="1"/>
        <v>36179.263992480061</v>
      </c>
      <c r="BF3">
        <f t="shared" si="1"/>
        <v>36262.192019296788</v>
      </c>
      <c r="BG3">
        <f t="shared" si="1"/>
        <v>36327.977667938168</v>
      </c>
      <c r="BH3">
        <f t="shared" si="1"/>
        <v>36366.174034719807</v>
      </c>
      <c r="BI3">
        <f t="shared" si="1"/>
        <v>36368.205319228175</v>
      </c>
      <c r="BJ3">
        <f t="shared" si="1"/>
        <v>36327.577147912729</v>
      </c>
      <c r="BK3">
        <f t="shared" si="1"/>
        <v>36239.966579088337</v>
      </c>
      <c r="BL3">
        <f t="shared" si="1"/>
        <v>36103.204097577174</v>
      </c>
      <c r="BM3">
        <f t="shared" si="1"/>
        <v>35917.165485603939</v>
      </c>
      <c r="BN3">
        <f t="shared" si="1"/>
        <v>35683.647428951983</v>
      </c>
      <c r="BO3">
        <f t="shared" si="1"/>
        <v>35406.109583867379</v>
      </c>
      <c r="BP3">
        <f t="shared" si="1"/>
        <v>35089.446371490856</v>
      </c>
      <c r="BQ3">
        <f t="shared" si="1"/>
        <v>34739.734496721132</v>
      </c>
      <c r="BR3">
        <f t="shared" si="1"/>
        <v>34363.935912168745</v>
      </c>
      <c r="BS3">
        <f t="shared" si="1"/>
        <v>33969.614906132367</v>
      </c>
      <c r="BT3">
        <f t="shared" si="1"/>
        <v>33564.675369906377</v>
      </c>
      <c r="BU3">
        <f t="shared" ref="BU3:CK18" si="2">BT2*$B3</f>
        <v>33157.128622157972</v>
      </c>
      <c r="BV3">
        <f t="shared" si="2"/>
        <v>32754.808967284644</v>
      </c>
      <c r="BW3">
        <f t="shared" si="2"/>
        <v>32365.11266963687</v>
      </c>
      <c r="BX3">
        <f t="shared" si="2"/>
        <v>31994.76548481498</v>
      </c>
      <c r="BY3">
        <f t="shared" si="2"/>
        <v>31649.563533170527</v>
      </c>
      <c r="BZ3">
        <f t="shared" si="2"/>
        <v>31334.174016369048</v>
      </c>
      <c r="CA3">
        <f t="shared" si="2"/>
        <v>31051.977336178101</v>
      </c>
      <c r="CB3">
        <f t="shared" si="2"/>
        <v>30804.959227671581</v>
      </c>
      <c r="CC3">
        <f t="shared" si="2"/>
        <v>30593.652984795943</v>
      </c>
      <c r="CD3">
        <f t="shared" si="2"/>
        <v>30417.162295987582</v>
      </c>
      <c r="CE3">
        <f t="shared" si="2"/>
        <v>30273.264360854329</v>
      </c>
      <c r="CF3">
        <f t="shared" si="2"/>
        <v>30158.539223049436</v>
      </c>
      <c r="CG3">
        <f t="shared" si="2"/>
        <v>30068.566443841442</v>
      </c>
      <c r="CH3">
        <f t="shared" si="2"/>
        <v>29998.155118835435</v>
      </c>
      <c r="CI3">
        <f t="shared" si="2"/>
        <v>29941.603889714563</v>
      </c>
      <c r="CJ3">
        <f t="shared" si="2"/>
        <v>29892.961513999169</v>
      </c>
      <c r="CK3">
        <f t="shared" si="2"/>
        <v>29846.298197097611</v>
      </c>
      <c r="CL3">
        <f t="shared" ref="CL3:DA18" si="3">CK2*$B3</f>
        <v>29795.95524022224</v>
      </c>
      <c r="CM3">
        <f t="shared" si="3"/>
        <v>29736.764001593772</v>
      </c>
      <c r="CN3">
        <f t="shared" si="3"/>
        <v>29664.237223984099</v>
      </c>
      <c r="CO3">
        <f t="shared" si="3"/>
        <v>29574.714969333643</v>
      </c>
      <c r="CP3">
        <f t="shared" si="3"/>
        <v>29465.465874746966</v>
      </c>
      <c r="CQ3">
        <f t="shared" si="3"/>
        <v>29334.741501430726</v>
      </c>
      <c r="CR3">
        <f t="shared" si="3"/>
        <v>29181.788763438271</v>
      </c>
      <c r="CS3">
        <f t="shared" si="3"/>
        <v>29006.818612122446</v>
      </c>
      <c r="CT3">
        <f t="shared" si="3"/>
        <v>28810.940827191313</v>
      </c>
      <c r="CU3">
        <f t="shared" si="3"/>
        <v>28596.067588692265</v>
      </c>
      <c r="CV3">
        <f t="shared" si="3"/>
        <v>28364.793029071192</v>
      </c>
      <c r="CW3">
        <f t="shared" si="3"/>
        <v>28120.254659848306</v>
      </c>
      <c r="CX3">
        <f t="shared" si="3"/>
        <v>27865.983459031038</v>
      </c>
      <c r="CY3">
        <f t="shared" si="3"/>
        <v>27605.748270716587</v>
      </c>
      <c r="CZ3">
        <f t="shared" si="3"/>
        <v>27343.399925338304</v>
      </c>
      <c r="DA3">
        <f t="shared" si="3"/>
        <v>27082.720637569619</v>
      </c>
      <c r="DB3">
        <f t="shared" ref="DB3:DM3" si="4">DA2*$B3</f>
        <v>26827.283228933546</v>
      </c>
      <c r="DC3">
        <f t="shared" si="4"/>
        <v>26580.324564681418</v>
      </c>
      <c r="DD3">
        <f t="shared" si="4"/>
        <v>26344.637067754371</v>
      </c>
      <c r="DE3">
        <f t="shared" si="4"/>
        <v>26122.481715089529</v>
      </c>
      <c r="DF3">
        <f t="shared" si="4"/>
        <v>25915.524462425597</v>
      </c>
      <c r="DG3">
        <f t="shared" si="4"/>
        <v>25724.797940957356</v>
      </c>
      <c r="DH3">
        <f t="shared" si="4"/>
        <v>25550.689143528361</v>
      </c>
      <c r="DI3">
        <f t="shared" si="4"/>
        <v>25392.952649706749</v>
      </c>
      <c r="DJ3">
        <f t="shared" si="4"/>
        <v>25250.74800373755</v>
      </c>
      <c r="DK3">
        <f t="shared" si="4"/>
        <v>25122.699097092427</v>
      </c>
      <c r="DL3">
        <f t="shared" si="4"/>
        <v>25006.972503388424</v>
      </c>
      <c r="DM3">
        <f t="shared" si="4"/>
        <v>24901.370779396857</v>
      </c>
      <c r="DN3">
        <f t="shared" ref="DC3:FC8" si="5">DM2*$B3</f>
        <v>24803.436525517522</v>
      </c>
      <c r="DO3">
        <f t="shared" si="5"/>
        <v>24710.562508659084</v>
      </c>
      <c r="DP3">
        <f t="shared" si="5"/>
        <v>24620.102926939424</v>
      </c>
      <c r="DQ3">
        <f t="shared" si="5"/>
        <v>24529.481156414866</v>
      </c>
      <c r="DR3">
        <f t="shared" si="5"/>
        <v>24436.289646773632</v>
      </c>
      <c r="DS3">
        <f t="shared" si="5"/>
        <v>24338.37817173107</v>
      </c>
      <c r="DT3">
        <f t="shared" si="5"/>
        <v>24233.927204278098</v>
      </c>
      <c r="DU3">
        <f t="shared" si="5"/>
        <v>24121.504202064301</v>
      </c>
      <c r="DV3">
        <f t="shared" si="5"/>
        <v>24000.1013389937</v>
      </c>
      <c r="DW3">
        <f t="shared" si="5"/>
        <v>23869.154119261806</v>
      </c>
      <c r="DX3">
        <f t="shared" si="5"/>
        <v>23728.541162347341</v>
      </c>
      <c r="DY3">
        <f t="shared" si="5"/>
        <v>23578.566244512906</v>
      </c>
      <c r="DZ3">
        <f t="shared" si="5"/>
        <v>23419.924303157059</v>
      </c>
      <c r="EA3">
        <f t="shared" si="5"/>
        <v>23253.653665340604</v>
      </c>
      <c r="EB3">
        <f t="shared" si="5"/>
        <v>23081.077217394773</v>
      </c>
      <c r="EC3">
        <f t="shared" si="5"/>
        <v>22903.735439260829</v>
      </c>
      <c r="ED3">
        <f t="shared" si="5"/>
        <v>22723.314396904865</v>
      </c>
      <c r="EE3">
        <f t="shared" si="5"/>
        <v>22541.571781957067</v>
      </c>
      <c r="EF3">
        <f t="shared" si="5"/>
        <v>22360.263984908339</v>
      </c>
      <c r="EG3">
        <f t="shared" si="5"/>
        <v>22181.076959258622</v>
      </c>
      <c r="EH3">
        <f t="shared" si="5"/>
        <v>22005.563353374622</v>
      </c>
      <c r="EI3">
        <f t="shared" si="5"/>
        <v>21835.088004075602</v>
      </c>
      <c r="EJ3">
        <f t="shared" si="5"/>
        <v>21670.783463215244</v>
      </c>
      <c r="EK3">
        <f t="shared" si="5"/>
        <v>21513.516771280829</v>
      </c>
      <c r="EL3">
        <f t="shared" si="5"/>
        <v>21363.86820852587</v>
      </c>
      <c r="EM3">
        <f t="shared" si="5"/>
        <v>21222.122268621046</v>
      </c>
      <c r="EN3">
        <f t="shared" si="5"/>
        <v>21088.270625079727</v>
      </c>
      <c r="EO3">
        <f t="shared" si="5"/>
        <v>20962.026418048077</v>
      </c>
      <c r="EP3">
        <f t="shared" si="5"/>
        <v>20842.848781533383</v>
      </c>
      <c r="EQ3">
        <f t="shared" si="5"/>
        <v>20729.976184786639</v>
      </c>
      <c r="ER3">
        <f t="shared" si="5"/>
        <v>20622.466879746509</v>
      </c>
      <c r="ES3">
        <f t="shared" si="5"/>
        <v>20519.24454147285</v>
      </c>
      <c r="ET3">
        <f t="shared" si="5"/>
        <v>20419.147063490262</v>
      </c>
      <c r="EU3">
        <f t="shared" si="5"/>
        <v>20320.976433631622</v>
      </c>
      <c r="EV3">
        <f t="shared" si="5"/>
        <v>20223.547662901059</v>
      </c>
      <c r="EW3">
        <f t="shared" si="5"/>
        <v>20125.734865477305</v>
      </c>
      <c r="EX3">
        <f t="shared" si="5"/>
        <v>20026.512787666656</v>
      </c>
      <c r="EY3">
        <f t="shared" si="5"/>
        <v>19924.992344321156</v>
      </c>
      <c r="EZ3">
        <f t="shared" si="5"/>
        <v>19820.449029306204</v>
      </c>
      <c r="FA3">
        <f t="shared" si="5"/>
        <v>19712.343407193741</v>
      </c>
      <c r="FB3">
        <f t="shared" si="5"/>
        <v>19600.333251692646</v>
      </c>
      <c r="FC3">
        <f t="shared" si="5"/>
        <v>19484.277254497778</v>
      </c>
      <c r="FD3">
        <f t="shared" ref="FD3:FS18" si="6">FC2*$B3</f>
        <v>19364.230571438377</v>
      </c>
      <c r="FE3">
        <f t="shared" si="6"/>
        <v>19240.432788565657</v>
      </c>
      <c r="FF3">
        <f t="shared" si="6"/>
        <v>19113.289165939757</v>
      </c>
      <c r="FG3">
        <f t="shared" si="6"/>
        <v>18983.346242604832</v>
      </c>
      <c r="FH3">
        <f t="shared" si="6"/>
        <v>18851.26305587442</v>
      </c>
      <c r="FI3">
        <f t="shared" si="6"/>
        <v>18717.779338609591</v>
      </c>
      <c r="FJ3">
        <f t="shared" si="6"/>
        <v>18583.682107598223</v>
      </c>
      <c r="FK3">
        <f t="shared" si="6"/>
        <v>18449.772046651331</v>
      </c>
      <c r="FL3">
        <f t="shared" si="6"/>
        <v>18316.831023572813</v>
      </c>
      <c r="FM3">
        <f t="shared" si="6"/>
        <v>18185.591966198448</v>
      </c>
      <c r="FN3">
        <f t="shared" si="6"/>
        <v>18056.712166721478</v>
      </c>
      <c r="FO3">
        <f t="shared" si="6"/>
        <v>17930.750894053817</v>
      </c>
      <c r="FP3">
        <f t="shared" si="6"/>
        <v>17808.151980310071</v>
      </c>
      <c r="FQ3">
        <f t="shared" si="6"/>
        <v>17689.23181880371</v>
      </c>
      <c r="FR3">
        <f t="shared" si="6"/>
        <v>17574.172977197173</v>
      </c>
      <c r="FS3">
        <f t="shared" si="6"/>
        <v>17463.023399572547</v>
      </c>
      <c r="FT3">
        <f t="shared" ref="FT3:GK17" si="7">FS2*$B3</f>
        <v>17355.700953800588</v>
      </c>
      <c r="FU3">
        <f t="shared" si="7"/>
        <v>17252.002883332829</v>
      </c>
      <c r="FV3">
        <f t="shared" si="7"/>
        <v>17151.619552034324</v>
      </c>
      <c r="FW3">
        <f t="shared" si="7"/>
        <v>17054.151732082461</v>
      </c>
      <c r="FX3">
        <f t="shared" si="7"/>
        <v>16959.130582165457</v>
      </c>
      <c r="FY3">
        <f t="shared" si="7"/>
        <v>16866.039398588313</v>
      </c>
      <c r="FZ3">
        <f t="shared" si="7"/>
        <v>16774.33619615627</v>
      </c>
      <c r="GA3">
        <f t="shared" si="7"/>
        <v>16683.476188163102</v>
      </c>
      <c r="GB3">
        <f t="shared" si="7"/>
        <v>16592.933283268656</v>
      </c>
      <c r="GC3">
        <f t="shared" si="7"/>
        <v>16502.219798018967</v>
      </c>
      <c r="GD3">
        <f t="shared" si="7"/>
        <v>16410.903692571876</v>
      </c>
      <c r="GE3">
        <f t="shared" si="7"/>
        <v>16318.622768316227</v>
      </c>
      <c r="GF3">
        <f t="shared" si="7"/>
        <v>16225.09541327847</v>
      </c>
      <c r="GG3">
        <f t="shared" si="7"/>
        <v>16130.127637893011</v>
      </c>
      <c r="GH3">
        <f t="shared" si="7"/>
        <v>16033.616303173958</v>
      </c>
      <c r="GI3">
        <f t="shared" si="7"/>
        <v>15935.548599059755</v>
      </c>
      <c r="GJ3">
        <f t="shared" si="7"/>
        <v>15835.997976635887</v>
      </c>
      <c r="GK3">
        <f t="shared" si="7"/>
        <v>15735.116868684319</v>
      </c>
      <c r="GL3">
        <f t="shared" ref="GL3:GX18" si="8">GK2*$B3</f>
        <v>15633.126644062984</v>
      </c>
      <c r="GM3">
        <f t="shared" si="8"/>
        <v>15530.305329289244</v>
      </c>
      <c r="GN3">
        <f t="shared" si="8"/>
        <v>15426.973693011932</v>
      </c>
      <c r="GO3">
        <f t="shared" si="8"/>
        <v>15323.48032459093</v>
      </c>
      <c r="GP3">
        <f t="shared" si="8"/>
        <v>15220.186346689477</v>
      </c>
      <c r="GQ3">
        <f t="shared" si="8"/>
        <v>15117.450384628897</v>
      </c>
      <c r="GR3">
        <f t="shared" si="8"/>
        <v>15015.614374255472</v>
      </c>
      <c r="GS3">
        <f t="shared" si="8"/>
        <v>14914.990728070965</v>
      </c>
      <c r="GT3">
        <f t="shared" si="8"/>
        <v>14815.851299909704</v>
      </c>
      <c r="GU3">
        <f t="shared" si="8"/>
        <v>14718.418495543016</v>
      </c>
      <c r="GV3">
        <f t="shared" si="8"/>
        <v>14622.858774612703</v>
      </c>
      <c r="GW3">
        <f t="shared" si="8"/>
        <v>14529.278682723327</v>
      </c>
      <c r="GX3">
        <f t="shared" si="8"/>
        <v>14437.723445788486</v>
      </c>
    </row>
    <row r="4" spans="1:206" ht="4.5" customHeight="1">
      <c r="A4">
        <v>2</v>
      </c>
      <c r="B4">
        <v>0.99991036374392717</v>
      </c>
      <c r="E4" s="8">
        <v>55781</v>
      </c>
      <c r="F4">
        <f t="shared" ref="F4:I67" si="9">E3*$B4</f>
        <v>56012.978756207311</v>
      </c>
      <c r="G4">
        <f t="shared" si="9"/>
        <v>55121.262681466862</v>
      </c>
      <c r="H4">
        <f t="shared" si="9"/>
        <v>54556.871329750429</v>
      </c>
      <c r="I4">
        <f t="shared" si="9"/>
        <v>53130.762608402569</v>
      </c>
      <c r="J4">
        <f t="shared" si="0"/>
        <v>51688.996096956245</v>
      </c>
      <c r="K4">
        <f t="shared" si="0"/>
        <v>50240.463639018308</v>
      </c>
      <c r="L4">
        <f t="shared" si="0"/>
        <v>48806.193849156152</v>
      </c>
      <c r="M4">
        <f t="shared" si="0"/>
        <v>47422.017932613046</v>
      </c>
      <c r="N4">
        <f t="shared" si="0"/>
        <v>46129.794622510133</v>
      </c>
      <c r="O4">
        <f t="shared" si="0"/>
        <v>44972.667155101444</v>
      </c>
      <c r="P4">
        <f t="shared" si="0"/>
        <v>43976.651769621392</v>
      </c>
      <c r="Q4">
        <f t="shared" si="0"/>
        <v>43156.969900401324</v>
      </c>
      <c r="R4">
        <f t="shared" si="0"/>
        <v>42524.174749886384</v>
      </c>
      <c r="S4">
        <f t="shared" si="0"/>
        <v>42085.305236075554</v>
      </c>
      <c r="T4">
        <f t="shared" si="0"/>
        <v>41841.527231549713</v>
      </c>
      <c r="U4">
        <f t="shared" si="0"/>
        <v>41802.810710519996</v>
      </c>
      <c r="V4">
        <f t="shared" si="0"/>
        <v>41954.54930619333</v>
      </c>
      <c r="W4">
        <f t="shared" si="1"/>
        <v>42255.998575215111</v>
      </c>
      <c r="X4">
        <f t="shared" si="1"/>
        <v>42670.873233713894</v>
      </c>
      <c r="Y4">
        <f t="shared" si="1"/>
        <v>43146.16695439638</v>
      </c>
      <c r="Z4">
        <f t="shared" si="1"/>
        <v>43630.150841223855</v>
      </c>
      <c r="AA4">
        <f t="shared" si="1"/>
        <v>44080.000192466156</v>
      </c>
      <c r="AB4">
        <f t="shared" si="1"/>
        <v>44459.397706957956</v>
      </c>
      <c r="AC4">
        <f t="shared" si="1"/>
        <v>44754.776483201611</v>
      </c>
      <c r="AD4">
        <f t="shared" si="1"/>
        <v>44957.458919559314</v>
      </c>
      <c r="AE4">
        <f t="shared" si="1"/>
        <v>45070.10212732842</v>
      </c>
      <c r="AF4">
        <f t="shared" si="1"/>
        <v>45092.671262485586</v>
      </c>
      <c r="AG4">
        <f t="shared" si="1"/>
        <v>45021.343531402628</v>
      </c>
      <c r="AH4">
        <f t="shared" si="1"/>
        <v>44861.304514447656</v>
      </c>
      <c r="AI4">
        <f t="shared" si="1"/>
        <v>44612.332945098948</v>
      </c>
      <c r="AJ4">
        <f t="shared" si="1"/>
        <v>44276.325236248624</v>
      </c>
      <c r="AK4">
        <f t="shared" si="1"/>
        <v>43858.163048991111</v>
      </c>
      <c r="AL4">
        <f t="shared" si="1"/>
        <v>43364.811148899716</v>
      </c>
      <c r="AM4">
        <f t="shared" si="1"/>
        <v>42806.891157921251</v>
      </c>
      <c r="AN4">
        <f t="shared" si="1"/>
        <v>42197.119137507136</v>
      </c>
      <c r="AO4">
        <f t="shared" si="1"/>
        <v>41552.452254827112</v>
      </c>
      <c r="AP4">
        <f t="shared" si="1"/>
        <v>40884.351632048456</v>
      </c>
      <c r="AQ4">
        <f t="shared" si="1"/>
        <v>40205.118093797515</v>
      </c>
      <c r="AR4">
        <f t="shared" si="1"/>
        <v>39531.927778777695</v>
      </c>
      <c r="AS4">
        <f t="shared" si="1"/>
        <v>38881.240913493071</v>
      </c>
      <c r="AT4">
        <f t="shared" si="1"/>
        <v>38269.796139128579</v>
      </c>
      <c r="AU4">
        <f t="shared" si="1"/>
        <v>37711.694614115542</v>
      </c>
      <c r="AV4">
        <f t="shared" si="1"/>
        <v>37221.575095900254</v>
      </c>
      <c r="AW4">
        <f t="shared" si="1"/>
        <v>36807.592417379623</v>
      </c>
      <c r="AX4">
        <f t="shared" si="1"/>
        <v>36475.669549138031</v>
      </c>
      <c r="AY4">
        <f t="shared" si="1"/>
        <v>36227.462148405313</v>
      </c>
      <c r="AZ4">
        <f t="shared" si="1"/>
        <v>36059.444619817907</v>
      </c>
      <c r="BA4">
        <f t="shared" si="1"/>
        <v>35964.611477072118</v>
      </c>
      <c r="BB4">
        <f t="shared" si="1"/>
        <v>35932.997411654964</v>
      </c>
      <c r="BC4">
        <f t="shared" si="1"/>
        <v>35952.364880382251</v>
      </c>
      <c r="BD4">
        <f t="shared" si="1"/>
        <v>36008.836648272998</v>
      </c>
      <c r="BE4">
        <f t="shared" si="1"/>
        <v>36088.17551279733</v>
      </c>
      <c r="BF4">
        <f t="shared" si="1"/>
        <v>36176.021018708307</v>
      </c>
      <c r="BG4">
        <f t="shared" si="1"/>
        <v>36258.941612167182</v>
      </c>
      <c r="BH4">
        <f t="shared" si="1"/>
        <v>36324.721364029319</v>
      </c>
      <c r="BI4">
        <f t="shared" si="1"/>
        <v>36362.914307031642</v>
      </c>
      <c r="BJ4">
        <f t="shared" si="1"/>
        <v>36364.945409463267</v>
      </c>
      <c r="BK4">
        <f t="shared" si="1"/>
        <v>36324.32087990499</v>
      </c>
      <c r="BL4">
        <f t="shared" si="1"/>
        <v>36236.718164163984</v>
      </c>
      <c r="BM4">
        <f t="shared" si="1"/>
        <v>36099.967941529634</v>
      </c>
      <c r="BN4">
        <f t="shared" si="1"/>
        <v>35913.94600536106</v>
      </c>
      <c r="BO4">
        <f t="shared" si="1"/>
        <v>35680.448880393429</v>
      </c>
      <c r="BP4">
        <f t="shared" si="1"/>
        <v>35402.935912762179</v>
      </c>
      <c r="BQ4">
        <f t="shared" si="1"/>
        <v>35086.301084890445</v>
      </c>
      <c r="BR4">
        <f t="shared" si="1"/>
        <v>34736.620556983878</v>
      </c>
      <c r="BS4">
        <f t="shared" si="1"/>
        <v>34360.855657609653</v>
      </c>
      <c r="BT4">
        <f t="shared" si="1"/>
        <v>33966.569997031947</v>
      </c>
      <c r="BU4">
        <f t="shared" si="2"/>
        <v>33561.666758069921</v>
      </c>
      <c r="BV4">
        <f t="shared" si="2"/>
        <v>33154.15654128616</v>
      </c>
      <c r="BW4">
        <f t="shared" si="2"/>
        <v>32751.872948840435</v>
      </c>
      <c r="BX4">
        <f t="shared" si="2"/>
        <v>32362.211582109787</v>
      </c>
      <c r="BY4">
        <f t="shared" si="2"/>
        <v>31991.897593822992</v>
      </c>
      <c r="BZ4">
        <f t="shared" si="2"/>
        <v>31646.726584789074</v>
      </c>
      <c r="CA4">
        <f t="shared" si="2"/>
        <v>31331.365338323085</v>
      </c>
      <c r="CB4">
        <f t="shared" si="2"/>
        <v>31049.193953186026</v>
      </c>
      <c r="CC4">
        <f t="shared" si="2"/>
        <v>30802.197986457937</v>
      </c>
      <c r="CD4">
        <f t="shared" si="2"/>
        <v>30590.910684282793</v>
      </c>
      <c r="CE4">
        <f t="shared" si="2"/>
        <v>30414.43581543901</v>
      </c>
      <c r="CF4">
        <f t="shared" si="2"/>
        <v>30270.550778777921</v>
      </c>
      <c r="CG4">
        <f t="shared" si="2"/>
        <v>30155.835924504856</v>
      </c>
      <c r="CH4">
        <f t="shared" si="2"/>
        <v>30065.871210119938</v>
      </c>
      <c r="CI4">
        <f t="shared" si="2"/>
        <v>29995.466196521491</v>
      </c>
      <c r="CJ4">
        <f t="shared" si="2"/>
        <v>29938.920036441072</v>
      </c>
      <c r="CK4">
        <f t="shared" si="2"/>
        <v>29890.282020846123</v>
      </c>
      <c r="CL4">
        <f t="shared" si="3"/>
        <v>29843.622886669589</v>
      </c>
      <c r="CM4">
        <f t="shared" si="3"/>
        <v>29793.284442348391</v>
      </c>
      <c r="CN4">
        <f t="shared" si="3"/>
        <v>29734.098509400948</v>
      </c>
      <c r="CO4">
        <f t="shared" si="3"/>
        <v>29661.578232820084</v>
      </c>
      <c r="CP4">
        <f t="shared" si="3"/>
        <v>29572.064002609372</v>
      </c>
      <c r="CQ4">
        <f t="shared" si="3"/>
        <v>29462.824700702513</v>
      </c>
      <c r="CR4">
        <f t="shared" si="3"/>
        <v>29332.112045029673</v>
      </c>
      <c r="CS4">
        <f t="shared" si="3"/>
        <v>29179.173017148009</v>
      </c>
      <c r="CT4">
        <f t="shared" si="3"/>
        <v>29004.218549501471</v>
      </c>
      <c r="CU4">
        <f t="shared" si="3"/>
        <v>28808.358322321626</v>
      </c>
      <c r="CV4">
        <f t="shared" si="3"/>
        <v>28593.504344255209</v>
      </c>
      <c r="CW4">
        <f t="shared" si="3"/>
        <v>28362.250515219785</v>
      </c>
      <c r="CX4">
        <f t="shared" ref="CX4:DB13" si="10">CW3*$B4</f>
        <v>28117.734065500783</v>
      </c>
      <c r="CY4">
        <f t="shared" si="10"/>
        <v>27863.485656601984</v>
      </c>
      <c r="CZ4">
        <f t="shared" si="10"/>
        <v>27603.27379479551</v>
      </c>
      <c r="DA4">
        <f t="shared" si="10"/>
        <v>27340.948965340696</v>
      </c>
      <c r="DB4">
        <f t="shared" si="10"/>
        <v>27080.293043887399</v>
      </c>
      <c r="DC4">
        <f t="shared" si="5"/>
        <v>26824.8785317043</v>
      </c>
      <c r="DD4">
        <f t="shared" si="5"/>
        <v>26577.942003902237</v>
      </c>
      <c r="DE4">
        <f t="shared" si="5"/>
        <v>26342.275633120022</v>
      </c>
      <c r="DF4">
        <f t="shared" si="5"/>
        <v>26120.140193629257</v>
      </c>
      <c r="DG4">
        <f t="shared" si="5"/>
        <v>25913.201491838623</v>
      </c>
      <c r="DH4">
        <f t="shared" si="5"/>
        <v>25722.492066381699</v>
      </c>
      <c r="DI4">
        <f t="shared" si="5"/>
        <v>25548.398875413455</v>
      </c>
      <c r="DJ4">
        <f t="shared" si="5"/>
        <v>25390.676520500594</v>
      </c>
      <c r="DK4">
        <f t="shared" si="5"/>
        <v>25248.484621223455</v>
      </c>
      <c r="DL4">
        <f t="shared" si="5"/>
        <v>25120.44719240292</v>
      </c>
      <c r="DM4">
        <f t="shared" si="5"/>
        <v>25004.730971997506</v>
      </c>
      <c r="DN4">
        <f t="shared" si="5"/>
        <v>24899.138713749111</v>
      </c>
      <c r="DO4">
        <f t="shared" si="5"/>
        <v>24801.213238329634</v>
      </c>
      <c r="DP4">
        <f t="shared" si="5"/>
        <v>24708.347546350353</v>
      </c>
      <c r="DQ4">
        <f t="shared" si="5"/>
        <v>24617.896073088927</v>
      </c>
      <c r="DR4">
        <f t="shared" si="5"/>
        <v>24527.282425560596</v>
      </c>
      <c r="DS4">
        <f t="shared" si="5"/>
        <v>24434.099269257385</v>
      </c>
      <c r="DT4">
        <f t="shared" si="5"/>
        <v>24336.19657063287</v>
      </c>
      <c r="DU4">
        <f t="shared" si="5"/>
        <v>24231.754965773565</v>
      </c>
      <c r="DV4">
        <f t="shared" si="5"/>
        <v>24119.342040736785</v>
      </c>
      <c r="DW4">
        <f t="shared" si="5"/>
        <v>23997.950059764305</v>
      </c>
      <c r="DX4">
        <f t="shared" si="5"/>
        <v>23867.014577650931</v>
      </c>
      <c r="DY4">
        <f t="shared" si="5"/>
        <v>23726.414224755477</v>
      </c>
      <c r="DZ4">
        <f t="shared" si="5"/>
        <v>23576.452750111181</v>
      </c>
      <c r="EA4">
        <f t="shared" si="5"/>
        <v>23417.825028825013</v>
      </c>
      <c r="EB4">
        <f t="shared" si="5"/>
        <v>23251.569294886027</v>
      </c>
      <c r="EC4">
        <f t="shared" si="5"/>
        <v>23079.008316046878</v>
      </c>
      <c r="ED4">
        <f t="shared" si="5"/>
        <v>22901.68243416597</v>
      </c>
      <c r="EE4">
        <f t="shared" si="5"/>
        <v>22721.277564076761</v>
      </c>
      <c r="EF4">
        <f t="shared" si="5"/>
        <v>22539.551239856537</v>
      </c>
      <c r="EG4">
        <f t="shared" si="5"/>
        <v>22358.259694559933</v>
      </c>
      <c r="EH4">
        <f t="shared" si="5"/>
        <v>22179.08873056433</v>
      </c>
      <c r="EI4">
        <f t="shared" si="5"/>
        <v>22003.590857062853</v>
      </c>
      <c r="EJ4">
        <f t="shared" si="5"/>
        <v>21833.130788535895</v>
      </c>
      <c r="EK4">
        <f t="shared" si="5"/>
        <v>21668.840975319436</v>
      </c>
      <c r="EL4">
        <f t="shared" si="5"/>
        <v>21511.588380182489</v>
      </c>
      <c r="EM4">
        <f t="shared" si="5"/>
        <v>21361.953231364423</v>
      </c>
      <c r="EN4">
        <f t="shared" si="5"/>
        <v>21220.219997034968</v>
      </c>
      <c r="EO4">
        <f t="shared" si="5"/>
        <v>21086.380351453845</v>
      </c>
      <c r="EP4">
        <f t="shared" si="5"/>
        <v>20960.147460480264</v>
      </c>
      <c r="EQ4">
        <f t="shared" si="5"/>
        <v>20840.980506602715</v>
      </c>
      <c r="ER4">
        <f t="shared" si="5"/>
        <v>20728.118027332956</v>
      </c>
      <c r="ES4">
        <f t="shared" si="5"/>
        <v>20620.618359024422</v>
      </c>
      <c r="ET4">
        <f t="shared" si="5"/>
        <v>20517.40527321471</v>
      </c>
      <c r="EU4">
        <f t="shared" si="5"/>
        <v>20417.31676759529</v>
      </c>
      <c r="EV4">
        <f t="shared" si="5"/>
        <v>20319.154937384366</v>
      </c>
      <c r="EW4">
        <f t="shared" si="5"/>
        <v>20221.734899804047</v>
      </c>
      <c r="EX4">
        <f t="shared" si="5"/>
        <v>20123.930869953248</v>
      </c>
      <c r="EY4">
        <f t="shared" si="5"/>
        <v>20024.717686038173</v>
      </c>
      <c r="EZ4">
        <f t="shared" si="5"/>
        <v>19923.206342605132</v>
      </c>
      <c r="FA4">
        <f t="shared" si="5"/>
        <v>19818.672398461535</v>
      </c>
      <c r="FB4">
        <f t="shared" si="5"/>
        <v>19710.576466532297</v>
      </c>
      <c r="FC4">
        <f t="shared" si="5"/>
        <v>19598.576351202184</v>
      </c>
      <c r="FD4">
        <f t="shared" si="6"/>
        <v>19482.530756832399</v>
      </c>
      <c r="FE4">
        <f t="shared" si="6"/>
        <v>19362.494834308221</v>
      </c>
      <c r="FF4">
        <f t="shared" si="6"/>
        <v>19238.708148205267</v>
      </c>
      <c r="FG4">
        <f t="shared" si="6"/>
        <v>19111.575922257685</v>
      </c>
      <c r="FH4">
        <f t="shared" si="6"/>
        <v>18981.644646519911</v>
      </c>
      <c r="FI4">
        <f t="shared" si="6"/>
        <v>18849.573299231848</v>
      </c>
      <c r="FJ4">
        <f t="shared" si="6"/>
        <v>18716.101546947681</v>
      </c>
      <c r="FK4">
        <f t="shared" si="6"/>
        <v>18582.016335910048</v>
      </c>
      <c r="FL4">
        <f t="shared" si="6"/>
        <v>18448.118278159673</v>
      </c>
      <c r="FM4">
        <f t="shared" si="6"/>
        <v>18315.18917141674</v>
      </c>
      <c r="FN4">
        <f t="shared" si="6"/>
        <v>18183.961877820129</v>
      </c>
      <c r="FO4">
        <f t="shared" si="6"/>
        <v>18055.093630645868</v>
      </c>
      <c r="FP4">
        <f t="shared" si="6"/>
        <v>17929.143648675101</v>
      </c>
      <c r="FQ4">
        <f t="shared" si="6"/>
        <v>17806.55572423898</v>
      </c>
      <c r="FR4">
        <f t="shared" si="6"/>
        <v>17687.646222290667</v>
      </c>
      <c r="FS4">
        <f t="shared" si="6"/>
        <v>17572.597694127922</v>
      </c>
      <c r="FT4">
        <f t="shared" si="7"/>
        <v>17461.458079535296</v>
      </c>
      <c r="FU4">
        <f t="shared" si="7"/>
        <v>17354.14525374557</v>
      </c>
      <c r="FV4">
        <f t="shared" si="7"/>
        <v>17250.456478384611</v>
      </c>
      <c r="FW4">
        <f t="shared" si="7"/>
        <v>17150.082145072094</v>
      </c>
      <c r="FX4">
        <f t="shared" si="7"/>
        <v>17052.623061770697</v>
      </c>
      <c r="FY4">
        <f t="shared" si="7"/>
        <v>16957.610429193821</v>
      </c>
      <c r="FZ4">
        <f t="shared" si="7"/>
        <v>16864.527589961846</v>
      </c>
      <c r="GA4">
        <f t="shared" si="7"/>
        <v>16772.83260746154</v>
      </c>
      <c r="GB4">
        <f t="shared" si="7"/>
        <v>16681.980743819317</v>
      </c>
      <c r="GC4">
        <f t="shared" si="7"/>
        <v>16591.445954851879</v>
      </c>
      <c r="GD4">
        <f t="shared" si="7"/>
        <v>16500.740600819383</v>
      </c>
      <c r="GE4">
        <f t="shared" si="7"/>
        <v>16409.4326806061</v>
      </c>
      <c r="GF4">
        <f t="shared" si="7"/>
        <v>16317.16002806701</v>
      </c>
      <c r="GG4">
        <f t="shared" si="7"/>
        <v>16223.641056471199</v>
      </c>
      <c r="GH4">
        <f t="shared" si="7"/>
        <v>16128.681793641574</v>
      </c>
      <c r="GI4">
        <f t="shared" si="7"/>
        <v>16032.179109837232</v>
      </c>
      <c r="GJ4">
        <f t="shared" si="7"/>
        <v>15934.12019614487</v>
      </c>
      <c r="GK4">
        <f t="shared" si="7"/>
        <v>15834.578497066084</v>
      </c>
      <c r="GL4">
        <f t="shared" si="8"/>
        <v>15733.706431719342</v>
      </c>
      <c r="GM4">
        <f t="shared" si="8"/>
        <v>15631.725349119897</v>
      </c>
      <c r="GN4">
        <f t="shared" si="8"/>
        <v>15528.913250863858</v>
      </c>
      <c r="GO4">
        <f t="shared" si="8"/>
        <v>15425.590876847557</v>
      </c>
      <c r="GP4">
        <f t="shared" si="8"/>
        <v>15322.106785184627</v>
      </c>
      <c r="GQ4">
        <f t="shared" si="8"/>
        <v>15218.82206616863</v>
      </c>
      <c r="GR4">
        <f t="shared" si="8"/>
        <v>15116.095312975052</v>
      </c>
      <c r="GS4">
        <f t="shared" si="8"/>
        <v>15014.26843080033</v>
      </c>
      <c r="GT4">
        <f t="shared" si="8"/>
        <v>14913.653804142739</v>
      </c>
      <c r="GU4">
        <f t="shared" si="8"/>
        <v>14814.523262468649</v>
      </c>
      <c r="GV4">
        <f t="shared" si="8"/>
        <v>14717.099191613763</v>
      </c>
      <c r="GW4">
        <f t="shared" si="8"/>
        <v>14621.548036299066</v>
      </c>
      <c r="GX4">
        <f t="shared" si="8"/>
        <v>14527.976332578768</v>
      </c>
    </row>
    <row r="5" spans="1:206" ht="4.5" customHeight="1">
      <c r="A5">
        <v>3</v>
      </c>
      <c r="B5">
        <v>0.9998912866228189</v>
      </c>
      <c r="E5" s="8">
        <v>55191</v>
      </c>
      <c r="F5">
        <f t="shared" si="9"/>
        <v>55774.935859107463</v>
      </c>
      <c r="G5">
        <f t="shared" si="9"/>
        <v>56006.88939612075</v>
      </c>
      <c r="H5">
        <f t="shared" si="9"/>
        <v>55115.270262846272</v>
      </c>
      <c r="I5">
        <f t="shared" si="9"/>
        <v>54550.940268019738</v>
      </c>
      <c r="J5">
        <f t="shared" si="0"/>
        <v>53124.986583767204</v>
      </c>
      <c r="K5">
        <f t="shared" si="0"/>
        <v>51683.376811627444</v>
      </c>
      <c r="L5">
        <f t="shared" si="0"/>
        <v>50235.001828544962</v>
      </c>
      <c r="M5">
        <f t="shared" si="0"/>
        <v>48800.887962995454</v>
      </c>
      <c r="N5">
        <f t="shared" si="0"/>
        <v>47416.86252489085</v>
      </c>
      <c r="O5">
        <f t="shared" si="0"/>
        <v>46124.779696748046</v>
      </c>
      <c r="P5">
        <f t="shared" si="0"/>
        <v>44967.778024574174</v>
      </c>
      <c r="Q5">
        <f t="shared" si="0"/>
        <v>43971.870919290399</v>
      </c>
      <c r="R5">
        <f t="shared" si="0"/>
        <v>43152.278160454545</v>
      </c>
      <c r="S5">
        <f t="shared" si="0"/>
        <v>42519.551803237482</v>
      </c>
      <c r="T5">
        <f t="shared" si="0"/>
        <v>42080.730000413641</v>
      </c>
      <c r="U5">
        <f t="shared" si="0"/>
        <v>41836.97849781796</v>
      </c>
      <c r="V5">
        <f>U4*$B5</f>
        <v>41798.266185791996</v>
      </c>
      <c r="W5">
        <f t="shared" si="1"/>
        <v>41949.988285450141</v>
      </c>
      <c r="X5">
        <f t="shared" si="1"/>
        <v>42251.404782903839</v>
      </c>
      <c r="Y5">
        <f t="shared" si="1"/>
        <v>42666.234338977389</v>
      </c>
      <c r="Z5">
        <f t="shared" si="1"/>
        <v>43141.476388874347</v>
      </c>
      <c r="AA5">
        <f t="shared" si="1"/>
        <v>43625.407660178986</v>
      </c>
      <c r="AB5">
        <f t="shared" si="1"/>
        <v>44075.208106779086</v>
      </c>
      <c r="AC5">
        <f t="shared" si="1"/>
        <v>44454.564375685797</v>
      </c>
      <c r="AD5">
        <f t="shared" si="1"/>
        <v>44749.911040305138</v>
      </c>
      <c r="AE5">
        <f t="shared" si="1"/>
        <v>44952.571442370689</v>
      </c>
      <c r="AF5">
        <f t="shared" si="1"/>
        <v>45065.20240431626</v>
      </c>
      <c r="AG5">
        <f t="shared" si="1"/>
        <v>45087.769085906526</v>
      </c>
      <c r="AH5">
        <f t="shared" si="1"/>
        <v>45016.449109102097</v>
      </c>
      <c r="AI5">
        <f t="shared" si="1"/>
        <v>44856.427490529139</v>
      </c>
      <c r="AJ5">
        <f t="shared" si="1"/>
        <v>44607.482987720556</v>
      </c>
      <c r="AK5">
        <f t="shared" si="1"/>
        <v>44271.511807403025</v>
      </c>
      <c r="AL5">
        <f t="shared" si="1"/>
        <v>43853.395079969094</v>
      </c>
      <c r="AM5">
        <f t="shared" si="1"/>
        <v>43360.096813828895</v>
      </c>
      <c r="AN5">
        <f t="shared" si="1"/>
        <v>42802.237476216847</v>
      </c>
      <c r="AO5">
        <f t="shared" si="1"/>
        <v>42192.531746178385</v>
      </c>
      <c r="AP5">
        <f t="shared" si="1"/>
        <v>41547.934947412337</v>
      </c>
      <c r="AQ5">
        <f t="shared" si="1"/>
        <v>40879.90695610868</v>
      </c>
      <c r="AR5">
        <f t="shared" si="1"/>
        <v>40200.74725962957</v>
      </c>
      <c r="AS5">
        <f t="shared" si="1"/>
        <v>39527.630129402387</v>
      </c>
      <c r="AT5">
        <f t="shared" si="1"/>
        <v>38877.014002484371</v>
      </c>
      <c r="AU5">
        <f t="shared" si="1"/>
        <v>38265.635700346262</v>
      </c>
      <c r="AV5">
        <f t="shared" si="1"/>
        <v>37707.594848434819</v>
      </c>
      <c r="AW5">
        <f t="shared" si="1"/>
        <v>37217.528612767579</v>
      </c>
      <c r="AX5">
        <f t="shared" si="1"/>
        <v>36803.590939702022</v>
      </c>
      <c r="AY5">
        <f t="shared" si="1"/>
        <v>36471.704155916399</v>
      </c>
      <c r="AZ5">
        <f t="shared" si="1"/>
        <v>36223.523738648459</v>
      </c>
      <c r="BA5">
        <f t="shared" si="1"/>
        <v>36055.524475814011</v>
      </c>
      <c r="BB5">
        <f t="shared" si="1"/>
        <v>35960.701642699438</v>
      </c>
      <c r="BC5">
        <f t="shared" si="1"/>
        <v>35929.091014154103</v>
      </c>
      <c r="BD5">
        <f t="shared" si="1"/>
        <v>35948.456377378454</v>
      </c>
      <c r="BE5">
        <f t="shared" si="1"/>
        <v>36004.922006032604</v>
      </c>
      <c r="BF5">
        <f t="shared" si="1"/>
        <v>36084.252245361029</v>
      </c>
      <c r="BG5">
        <f t="shared" si="1"/>
        <v>36172.088201290389</v>
      </c>
      <c r="BH5">
        <f t="shared" si="1"/>
        <v>36254.999780171514</v>
      </c>
      <c r="BI5">
        <f t="shared" si="1"/>
        <v>36320.772380894676</v>
      </c>
      <c r="BJ5">
        <f t="shared" si="1"/>
        <v>36358.961171813178</v>
      </c>
      <c r="BK5">
        <f t="shared" si="1"/>
        <v>36360.992053436799</v>
      </c>
      <c r="BL5">
        <f t="shared" si="1"/>
        <v>36320.371940308323</v>
      </c>
      <c r="BM5">
        <f t="shared" si="1"/>
        <v>36232.7787481544</v>
      </c>
      <c r="BN5">
        <f t="shared" si="1"/>
        <v>36096.043392098582</v>
      </c>
      <c r="BO5">
        <f t="shared" si="1"/>
        <v>35910.041679002919</v>
      </c>
      <c r="BP5">
        <f t="shared" si="1"/>
        <v>35676.569938296307</v>
      </c>
      <c r="BQ5">
        <f t="shared" si="1"/>
        <v>35399.08714003698</v>
      </c>
      <c r="BR5">
        <f t="shared" si="1"/>
        <v>35082.486734606711</v>
      </c>
      <c r="BS5">
        <f t="shared" si="1"/>
        <v>34732.84422165127</v>
      </c>
      <c r="BT5">
        <f t="shared" si="1"/>
        <v>34357.120172948278</v>
      </c>
      <c r="BU5">
        <f>BT4*$B5</f>
        <v>33962.877376496312</v>
      </c>
      <c r="BV5">
        <f t="shared" si="2"/>
        <v>33558.018155932827</v>
      </c>
      <c r="BW5">
        <f t="shared" si="2"/>
        <v>33150.552240960969</v>
      </c>
      <c r="BX5">
        <f t="shared" si="2"/>
        <v>32748.31238212316</v>
      </c>
      <c r="BY5">
        <f t="shared" si="2"/>
        <v>32358.693376795647</v>
      </c>
      <c r="BZ5">
        <f t="shared" si="2"/>
        <v>31988.419646593135</v>
      </c>
      <c r="CA5">
        <f t="shared" si="2"/>
        <v>31643.286162265314</v>
      </c>
      <c r="CB5">
        <f t="shared" si="2"/>
        <v>31327.959199785462</v>
      </c>
      <c r="CC5">
        <f t="shared" si="2"/>
        <v>31045.818490452624</v>
      </c>
      <c r="CD5">
        <f t="shared" si="2"/>
        <v>30798.849375490227</v>
      </c>
      <c r="CE5">
        <f t="shared" si="2"/>
        <v>30587.58504307126</v>
      </c>
      <c r="CF5">
        <f t="shared" si="2"/>
        <v>30411.129359406455</v>
      </c>
      <c r="CG5">
        <f t="shared" si="2"/>
        <v>30267.259964973629</v>
      </c>
      <c r="CH5">
        <f t="shared" si="2"/>
        <v>30152.557581739784</v>
      </c>
      <c r="CI5">
        <f t="shared" si="2"/>
        <v>30062.602647722793</v>
      </c>
      <c r="CJ5">
        <f t="shared" si="2"/>
        <v>29992.205288091147</v>
      </c>
      <c r="CK5">
        <f t="shared" si="2"/>
        <v>29935.665275334755</v>
      </c>
      <c r="CL5">
        <f t="shared" si="3"/>
        <v>29887.03254734274</v>
      </c>
      <c r="CM5">
        <f t="shared" si="3"/>
        <v>29840.378485638259</v>
      </c>
      <c r="CN5">
        <f t="shared" si="3"/>
        <v>29790.045513779347</v>
      </c>
      <c r="CO5">
        <f t="shared" si="3"/>
        <v>29730.866015134558</v>
      </c>
      <c r="CP5">
        <f t="shared" si="3"/>
        <v>29658.353622477873</v>
      </c>
      <c r="CQ5">
        <f t="shared" si="3"/>
        <v>29568.849123661432</v>
      </c>
      <c r="CR5">
        <f t="shared" si="3"/>
        <v>29459.621697528004</v>
      </c>
      <c r="CS5">
        <f t="shared" si="3"/>
        <v>29328.923252069402</v>
      </c>
      <c r="CT5">
        <f t="shared" si="3"/>
        <v>29176.000850705961</v>
      </c>
      <c r="CU5">
        <f t="shared" si="3"/>
        <v>29001.065402950455</v>
      </c>
      <c r="CV5">
        <f t="shared" si="3"/>
        <v>28805.226468397363</v>
      </c>
      <c r="CW5">
        <f>CV4*$B5</f>
        <v>28590.395847832504</v>
      </c>
      <c r="CX5">
        <f t="shared" si="10"/>
        <v>28359.167159181819</v>
      </c>
      <c r="CY5">
        <f t="shared" si="10"/>
        <v>28114.677291671844</v>
      </c>
      <c r="CZ5">
        <f t="shared" si="10"/>
        <v>27860.456522976219</v>
      </c>
      <c r="DA5">
        <f t="shared" si="10"/>
        <v>27600.272949680024</v>
      </c>
      <c r="DB5">
        <f t="shared" si="10"/>
        <v>27337.976638443339</v>
      </c>
      <c r="DC5">
        <f t="shared" si="5"/>
        <v>27077.349053775542</v>
      </c>
      <c r="DD5">
        <f t="shared" si="5"/>
        <v>26821.962308566646</v>
      </c>
      <c r="DE5">
        <f t="shared" si="5"/>
        <v>26575.052626068471</v>
      </c>
      <c r="DF5">
        <f t="shared" si="5"/>
        <v>26339.411875373309</v>
      </c>
      <c r="DG5">
        <f t="shared" si="5"/>
        <v>26117.300584976365</v>
      </c>
      <c r="DH5">
        <f t="shared" si="5"/>
        <v>25910.38438019087</v>
      </c>
      <c r="DI5">
        <f t="shared" si="5"/>
        <v>25719.69568739965</v>
      </c>
      <c r="DJ5">
        <f t="shared" si="5"/>
        <v>25545.621422690139</v>
      </c>
      <c r="DK5">
        <f t="shared" si="5"/>
        <v>25387.916214307137</v>
      </c>
      <c r="DL5">
        <f t="shared" si="5"/>
        <v>25245.739773191577</v>
      </c>
      <c r="DM5">
        <f t="shared" si="5"/>
        <v>25117.716263752336</v>
      </c>
      <c r="DN5">
        <f t="shared" si="5"/>
        <v>25002.012623248036</v>
      </c>
      <c r="DO5">
        <f t="shared" si="5"/>
        <v>24896.431844290637</v>
      </c>
      <c r="DP5">
        <f t="shared" si="5"/>
        <v>24798.517014680307</v>
      </c>
      <c r="DQ5">
        <f t="shared" si="5"/>
        <v>24705.661418444026</v>
      </c>
      <c r="DR5">
        <f t="shared" si="5"/>
        <v>24615.219778467726</v>
      </c>
      <c r="DS5">
        <f t="shared" si="5"/>
        <v>24524.615981855037</v>
      </c>
      <c r="DT5">
        <f t="shared" si="5"/>
        <v>24431.442955807444</v>
      </c>
      <c r="DU5">
        <f t="shared" si="5"/>
        <v>24333.550900515933</v>
      </c>
      <c r="DV5">
        <f t="shared" si="5"/>
        <v>24229.12064985621</v>
      </c>
      <c r="DW5">
        <f t="shared" si="5"/>
        <v>24116.719945608151</v>
      </c>
      <c r="DX5">
        <f t="shared" si="5"/>
        <v>23995.341161567885</v>
      </c>
      <c r="DY5">
        <f t="shared" si="5"/>
        <v>23864.419913892965</v>
      </c>
      <c r="DZ5">
        <f t="shared" si="5"/>
        <v>23723.834846136706</v>
      </c>
      <c r="EA5">
        <f t="shared" si="5"/>
        <v>23573.889674310765</v>
      </c>
      <c r="EB5">
        <f t="shared" si="5"/>
        <v>23415.279197979893</v>
      </c>
      <c r="EC5">
        <f t="shared" si="5"/>
        <v>23249.04153826322</v>
      </c>
      <c r="ED5">
        <f t="shared" si="5"/>
        <v>23076.499319110852</v>
      </c>
      <c r="EE5">
        <f t="shared" si="5"/>
        <v>22899.192714925422</v>
      </c>
      <c r="EF5">
        <f t="shared" si="5"/>
        <v>22718.807457258903</v>
      </c>
      <c r="EG5">
        <f t="shared" si="5"/>
        <v>22537.100889121106</v>
      </c>
      <c r="EH5">
        <f t="shared" si="5"/>
        <v>22355.829052640645</v>
      </c>
      <c r="EI5">
        <f t="shared" si="5"/>
        <v>22176.677566925631</v>
      </c>
      <c r="EJ5">
        <f t="shared" si="5"/>
        <v>22001.198772390671</v>
      </c>
      <c r="EK5">
        <f t="shared" si="5"/>
        <v>21830.757235153436</v>
      </c>
      <c r="EL5">
        <f t="shared" si="5"/>
        <v>21666.485282437407</v>
      </c>
      <c r="EM5">
        <f t="shared" si="5"/>
        <v>21509.249782761151</v>
      </c>
      <c r="EN5">
        <f t="shared" si="5"/>
        <v>21359.630901285458</v>
      </c>
      <c r="EO5">
        <f t="shared" si="5"/>
        <v>21217.913075254564</v>
      </c>
      <c r="EP5">
        <f t="shared" si="5"/>
        <v>21084.087979833312</v>
      </c>
      <c r="EQ5">
        <f t="shared" si="5"/>
        <v>20957.868812063622</v>
      </c>
      <c r="ER5">
        <f t="shared" si="5"/>
        <v>20838.714813228078</v>
      </c>
      <c r="ES5">
        <f t="shared" si="5"/>
        <v>20725.864603619597</v>
      </c>
      <c r="ET5">
        <f t="shared" si="5"/>
        <v>20618.376621963049</v>
      </c>
      <c r="EU5">
        <f t="shared" si="5"/>
        <v>20515.174756796467</v>
      </c>
      <c r="EV5">
        <f t="shared" si="5"/>
        <v>20415.097132136507</v>
      </c>
      <c r="EW5">
        <f t="shared" si="5"/>
        <v>20316.945973429658</v>
      </c>
      <c r="EX5">
        <f t="shared" si="5"/>
        <v>20219.536526710628</v>
      </c>
      <c r="EY5">
        <f t="shared" si="5"/>
        <v>20121.743129466216</v>
      </c>
      <c r="EZ5">
        <f t="shared" si="5"/>
        <v>20022.540731351426</v>
      </c>
      <c r="FA5">
        <f t="shared" si="5"/>
        <v>19921.040423559352</v>
      </c>
      <c r="FB5">
        <f t="shared" si="5"/>
        <v>19816.517843653852</v>
      </c>
      <c r="FC5">
        <f t="shared" si="5"/>
        <v>19708.433663198433</v>
      </c>
      <c r="FD5">
        <f t="shared" si="6"/>
        <v>19596.445723779103</v>
      </c>
      <c r="FE5">
        <f t="shared" si="6"/>
        <v>19480.412745117788</v>
      </c>
      <c r="FF5">
        <f t="shared" si="6"/>
        <v>19360.389872104133</v>
      </c>
      <c r="FG5">
        <f t="shared" si="6"/>
        <v>19236.616643269874</v>
      </c>
      <c r="FH5">
        <f t="shared" si="6"/>
        <v>19109.498238295924</v>
      </c>
      <c r="FI5">
        <f t="shared" si="6"/>
        <v>18979.581087825936</v>
      </c>
      <c r="FJ5">
        <f t="shared" si="6"/>
        <v>18847.524098460064</v>
      </c>
      <c r="FK5">
        <f t="shared" si="6"/>
        <v>18714.066856340847</v>
      </c>
      <c r="FL5">
        <f t="shared" si="6"/>
        <v>18579.996222159338</v>
      </c>
      <c r="FM5">
        <f t="shared" si="6"/>
        <v>18446.112720919016</v>
      </c>
      <c r="FN5">
        <f t="shared" si="6"/>
        <v>18313.198065348202</v>
      </c>
      <c r="FO5">
        <f t="shared" si="6"/>
        <v>18181.985037913859</v>
      </c>
      <c r="FP5">
        <f t="shared" si="6"/>
        <v>18053.130800441959</v>
      </c>
      <c r="FQ5">
        <f t="shared" si="6"/>
        <v>17927.194510919089</v>
      </c>
      <c r="FR5">
        <f t="shared" si="6"/>
        <v>17804.619913430233</v>
      </c>
      <c r="FS5">
        <f t="shared" si="6"/>
        <v>17685.723338535456</v>
      </c>
      <c r="FT5">
        <f t="shared" si="7"/>
        <v>17570.687317686748</v>
      </c>
      <c r="FU5">
        <f t="shared" si="7"/>
        <v>17459.559785456964</v>
      </c>
      <c r="FV5">
        <f t="shared" si="7"/>
        <v>17352.258626006944</v>
      </c>
      <c r="FW5">
        <f t="shared" si="7"/>
        <v>17248.581123002929</v>
      </c>
      <c r="FX5">
        <f t="shared" si="7"/>
        <v>17148.21770172317</v>
      </c>
      <c r="FY5">
        <f t="shared" si="7"/>
        <v>17050.769213527856</v>
      </c>
      <c r="FZ5">
        <f t="shared" si="7"/>
        <v>16955.766910095143</v>
      </c>
      <c r="GA5">
        <f t="shared" si="7"/>
        <v>16862.694190212977</v>
      </c>
      <c r="GB5">
        <f t="shared" si="7"/>
        <v>16771.009176183888</v>
      </c>
      <c r="GC5">
        <f t="shared" si="7"/>
        <v>16680.167189354586</v>
      </c>
      <c r="GD5">
        <f t="shared" si="7"/>
        <v>16589.642242729809</v>
      </c>
      <c r="GE5">
        <f t="shared" si="7"/>
        <v>16498.946749582679</v>
      </c>
      <c r="GF5">
        <f t="shared" si="7"/>
        <v>16407.648755761766</v>
      </c>
      <c r="GG5">
        <f t="shared" si="7"/>
        <v>16315.386134494354</v>
      </c>
      <c r="GH5">
        <f t="shared" si="7"/>
        <v>16221.877329661776</v>
      </c>
      <c r="GI5">
        <f t="shared" si="7"/>
        <v>16126.928390174307</v>
      </c>
      <c r="GJ5">
        <f t="shared" si="7"/>
        <v>16030.43619750263</v>
      </c>
      <c r="GK5">
        <f t="shared" si="7"/>
        <v>15932.387944125938</v>
      </c>
      <c r="GL5">
        <f t="shared" si="8"/>
        <v>15832.85706656143</v>
      </c>
      <c r="GM5">
        <f t="shared" si="8"/>
        <v>15731.995967357574</v>
      </c>
      <c r="GN5">
        <f t="shared" si="8"/>
        <v>15630.025971466026</v>
      </c>
      <c r="GO5">
        <f t="shared" si="8"/>
        <v>15527.225050260404</v>
      </c>
      <c r="GP5">
        <f t="shared" si="8"/>
        <v>15423.91390876832</v>
      </c>
      <c r="GQ5">
        <f t="shared" si="8"/>
        <v>15320.44106721048</v>
      </c>
      <c r="GR5">
        <f t="shared" si="8"/>
        <v>15217.167576625099</v>
      </c>
      <c r="GS5">
        <f t="shared" si="8"/>
        <v>15114.451991203787</v>
      </c>
      <c r="GT5">
        <f t="shared" si="8"/>
        <v>15012.636178973315</v>
      </c>
      <c r="GU5">
        <f t="shared" si="8"/>
        <v>14912.032490471582</v>
      </c>
      <c r="GV5">
        <f t="shared" si="8"/>
        <v>14812.912725613458</v>
      </c>
      <c r="GW5">
        <f t="shared" si="8"/>
        <v>14715.499246058333</v>
      </c>
      <c r="GX5">
        <f t="shared" si="8"/>
        <v>14619.958478432423</v>
      </c>
    </row>
    <row r="6" spans="1:206" ht="4.5" customHeight="1">
      <c r="A6">
        <v>4</v>
      </c>
      <c r="B6">
        <v>0.9999086891413127</v>
      </c>
      <c r="E6" s="8">
        <v>54758</v>
      </c>
      <c r="F6">
        <f>E5*$B6</f>
        <v>55185.960462398187</v>
      </c>
      <c r="G6">
        <f t="shared" si="9"/>
        <v>55769.84300182094</v>
      </c>
      <c r="H6">
        <f t="shared" si="9"/>
        <v>56001.775358957588</v>
      </c>
      <c r="I6">
        <f t="shared" si="9"/>
        <v>55110.237640191786</v>
      </c>
      <c r="J6">
        <f t="shared" si="0"/>
        <v>54545.959174821663</v>
      </c>
      <c r="K6">
        <f t="shared" si="0"/>
        <v>53120.135695624493</v>
      </c>
      <c r="L6">
        <f t="shared" si="0"/>
        <v>51678.657558110914</v>
      </c>
      <c r="M6">
        <f t="shared" si="0"/>
        <v>50230.41482739184</v>
      </c>
      <c r="N6">
        <f t="shared" si="0"/>
        <v>48796.431912010848</v>
      </c>
      <c r="O6">
        <f t="shared" si="0"/>
        <v>47412.532850457443</v>
      </c>
      <c r="P6">
        <f t="shared" si="0"/>
        <v>46120.568003507171</v>
      </c>
      <c r="Q6">
        <f t="shared" si="0"/>
        <v>44963.67197814949</v>
      </c>
      <c r="R6">
        <f t="shared" si="0"/>
        <v>43967.855809998669</v>
      </c>
      <c r="S6">
        <f t="shared" si="0"/>
        <v>43148.337888881404</v>
      </c>
      <c r="T6">
        <f t="shared" si="0"/>
        <v>42515.669306451331</v>
      </c>
      <c r="U6">
        <f t="shared" si="0"/>
        <v>42076.887572823114</v>
      </c>
      <c r="V6">
        <f t="shared" si="0"/>
        <v>41833.158327386445</v>
      </c>
      <c r="W6">
        <f t="shared" si="1"/>
        <v>41794.449550214929</v>
      </c>
      <c r="X6">
        <f t="shared" si="1"/>
        <v>41946.157795997875</v>
      </c>
      <c r="Y6">
        <f t="shared" si="1"/>
        <v>42247.546770852365</v>
      </c>
      <c r="Z6">
        <f t="shared" si="1"/>
        <v>42662.338448482944</v>
      </c>
      <c r="AA6">
        <f t="shared" si="1"/>
        <v>43137.537103620241</v>
      </c>
      <c r="AB6">
        <f t="shared" si="1"/>
        <v>43621.424186744953</v>
      </c>
      <c r="AC6">
        <f t="shared" si="1"/>
        <v>44071.183561680038</v>
      </c>
      <c r="AD6">
        <f t="shared" si="1"/>
        <v>44450.505191240081</v>
      </c>
      <c r="AE6">
        <f t="shared" si="1"/>
        <v>44745.824887501869</v>
      </c>
      <c r="AF6">
        <f t="shared" si="1"/>
        <v>44948.466784472083</v>
      </c>
      <c r="AG6">
        <f t="shared" si="1"/>
        <v>45061.087461987809</v>
      </c>
      <c r="AH6">
        <f t="shared" si="1"/>
        <v>45083.652082994995</v>
      </c>
      <c r="AI6">
        <f t="shared" si="1"/>
        <v>45012.338618478891</v>
      </c>
      <c r="AJ6">
        <f t="shared" si="1"/>
        <v>44852.331611617337</v>
      </c>
      <c r="AK6">
        <f t="shared" si="1"/>
        <v>44603.409840145068</v>
      </c>
      <c r="AL6">
        <f t="shared" si="1"/>
        <v>44267.469337644507</v>
      </c>
      <c r="AM6">
        <f t="shared" si="1"/>
        <v>43849.390788807992</v>
      </c>
      <c r="AN6">
        <f t="shared" si="1"/>
        <v>43356.13756615606</v>
      </c>
      <c r="AO6">
        <f t="shared" si="1"/>
        <v>42798.329167159158</v>
      </c>
      <c r="AP6">
        <f t="shared" si="1"/>
        <v>42188.679109874451</v>
      </c>
      <c r="AQ6">
        <f t="shared" si="1"/>
        <v>41544.141169795606</v>
      </c>
      <c r="AR6">
        <f t="shared" si="1"/>
        <v>40876.174176701461</v>
      </c>
      <c r="AS6">
        <f t="shared" si="1"/>
        <v>40197.076494877423</v>
      </c>
      <c r="AT6">
        <f t="shared" si="1"/>
        <v>39524.020827553395</v>
      </c>
      <c r="AU6">
        <f t="shared" si="1"/>
        <v>38873.464108952605</v>
      </c>
      <c r="AV6">
        <f t="shared" si="1"/>
        <v>38262.141632292245</v>
      </c>
      <c r="AW6">
        <f t="shared" si="1"/>
        <v>37704.151735570173</v>
      </c>
      <c r="AX6">
        <f t="shared" si="1"/>
        <v>37214.130248271729</v>
      </c>
      <c r="AY6">
        <f t="shared" si="1"/>
        <v>36800.230372210543</v>
      </c>
      <c r="AZ6">
        <f t="shared" si="1"/>
        <v>36468.373893292133</v>
      </c>
      <c r="BA6">
        <f t="shared" si="1"/>
        <v>36220.216137591204</v>
      </c>
      <c r="BB6">
        <f t="shared" si="1"/>
        <v>36052.232214913704</v>
      </c>
      <c r="BC6">
        <f t="shared" si="1"/>
        <v>35957.418040153447</v>
      </c>
      <c r="BD6">
        <f t="shared" si="1"/>
        <v>35925.810298001743</v>
      </c>
      <c r="BE6">
        <f t="shared" si="1"/>
        <v>35945.173892958155</v>
      </c>
      <c r="BF6">
        <f t="shared" si="1"/>
        <v>36001.634365687263</v>
      </c>
      <c r="BG6">
        <f t="shared" si="1"/>
        <v>36080.957361303415</v>
      </c>
      <c r="BH6">
        <f t="shared" si="1"/>
        <v>36168.785296856215</v>
      </c>
      <c r="BI6">
        <f t="shared" si="1"/>
        <v>36251.689305009881</v>
      </c>
      <c r="BJ6">
        <f t="shared" si="1"/>
        <v>36317.455899980392</v>
      </c>
      <c r="BK6">
        <f t="shared" si="1"/>
        <v>36355.641203847605</v>
      </c>
      <c r="BL6">
        <f t="shared" si="1"/>
        <v>36357.67190002968</v>
      </c>
      <c r="BM6">
        <f t="shared" si="1"/>
        <v>36317.055495958615</v>
      </c>
      <c r="BN6">
        <f t="shared" si="1"/>
        <v>36229.470302014277</v>
      </c>
      <c r="BO6">
        <f t="shared" si="1"/>
        <v>36092.747431381234</v>
      </c>
      <c r="BP6">
        <f t="shared" si="1"/>
        <v>35906.762702261716</v>
      </c>
      <c r="BQ6">
        <f t="shared" si="1"/>
        <v>35673.312280060221</v>
      </c>
      <c r="BR6">
        <f t="shared" si="1"/>
        <v>35395.854818993474</v>
      </c>
      <c r="BS6">
        <f t="shared" si="1"/>
        <v>35079.283322618088</v>
      </c>
      <c r="BT6">
        <f t="shared" si="1"/>
        <v>34729.672735820743</v>
      </c>
      <c r="BU6">
        <f t="shared" si="2"/>
        <v>34353.982994803264</v>
      </c>
      <c r="BV6">
        <f t="shared" si="2"/>
        <v>33959.77619699957</v>
      </c>
      <c r="BW6">
        <f t="shared" si="2"/>
        <v>33554.953944479166</v>
      </c>
      <c r="BX6">
        <f t="shared" si="2"/>
        <v>33147.52523556989</v>
      </c>
      <c r="BY6">
        <f t="shared" si="2"/>
        <v>32745.322105598989</v>
      </c>
      <c r="BZ6">
        <f t="shared" si="2"/>
        <v>32355.738676717414</v>
      </c>
      <c r="CA6">
        <f t="shared" si="2"/>
        <v>31985.498756527155</v>
      </c>
      <c r="CB6">
        <f t="shared" si="2"/>
        <v>31640.396786634152</v>
      </c>
      <c r="CC6">
        <f t="shared" si="2"/>
        <v>31325.098616930009</v>
      </c>
      <c r="CD6">
        <f t="shared" si="2"/>
        <v>31042.983670107609</v>
      </c>
      <c r="CE6">
        <f t="shared" si="2"/>
        <v>30796.037106107171</v>
      </c>
      <c r="CF6">
        <f t="shared" si="2"/>
        <v>30584.792064415808</v>
      </c>
      <c r="CG6">
        <f t="shared" si="2"/>
        <v>30408.352493070997</v>
      </c>
      <c r="CH6">
        <f t="shared" si="2"/>
        <v>30264.496235476116</v>
      </c>
      <c r="CI6">
        <f t="shared" si="2"/>
        <v>30149.804325815378</v>
      </c>
      <c r="CJ6">
        <f t="shared" si="2"/>
        <v>30059.857605660654</v>
      </c>
      <c r="CK6">
        <f t="shared" si="2"/>
        <v>29989.466674072366</v>
      </c>
      <c r="CL6">
        <f t="shared" si="3"/>
        <v>29932.93182403309</v>
      </c>
      <c r="CM6">
        <f t="shared" si="3"/>
        <v>29884.303536737229</v>
      </c>
      <c r="CN6">
        <f t="shared" si="3"/>
        <v>29837.653735055181</v>
      </c>
      <c r="CO6">
        <f t="shared" si="3"/>
        <v>29787.325359143149</v>
      </c>
      <c r="CP6">
        <f t="shared" si="3"/>
        <v>29728.1512642292</v>
      </c>
      <c r="CQ6">
        <f t="shared" si="3"/>
        <v>29655.645492741354</v>
      </c>
      <c r="CR6">
        <f t="shared" si="3"/>
        <v>29566.149166657557</v>
      </c>
      <c r="CS6">
        <f t="shared" si="3"/>
        <v>29456.931714174199</v>
      </c>
      <c r="CT6">
        <f t="shared" si="3"/>
        <v>29326.245202902883</v>
      </c>
      <c r="CU6">
        <f t="shared" si="3"/>
        <v>29173.336765015221</v>
      </c>
      <c r="CV6">
        <f t="shared" si="3"/>
        <v>28998.417290765665</v>
      </c>
      <c r="CW6">
        <f t="shared" si="3"/>
        <v>28802.596238433853</v>
      </c>
      <c r="CX6">
        <f t="shared" si="10"/>
        <v>28587.785234237428</v>
      </c>
      <c r="CY6">
        <f t="shared" si="10"/>
        <v>28356.577659276856</v>
      </c>
      <c r="CZ6">
        <f t="shared" si="10"/>
        <v>28112.110116346626</v>
      </c>
      <c r="DA6">
        <f t="shared" si="10"/>
        <v>27857.912560767687</v>
      </c>
      <c r="DB6">
        <f t="shared" si="10"/>
        <v>27597.752745056983</v>
      </c>
      <c r="DC6">
        <f t="shared" si="5"/>
        <v>27335.480384321709</v>
      </c>
      <c r="DD6">
        <f t="shared" si="5"/>
        <v>27074.876597782466</v>
      </c>
      <c r="DE6">
        <f t="shared" si="5"/>
        <v>26819.513172156574</v>
      </c>
      <c r="DF6">
        <f t="shared" si="5"/>
        <v>26572.626035193523</v>
      </c>
      <c r="DG6">
        <f t="shared" si="5"/>
        <v>26337.006801057651</v>
      </c>
      <c r="DH6">
        <f t="shared" si="5"/>
        <v>26114.915791833355</v>
      </c>
      <c r="DI6">
        <f t="shared" si="5"/>
        <v>25908.018480744198</v>
      </c>
      <c r="DJ6">
        <f t="shared" si="5"/>
        <v>25717.347199901258</v>
      </c>
      <c r="DK6">
        <f t="shared" si="5"/>
        <v>25543.288830062334</v>
      </c>
      <c r="DL6">
        <f t="shared" si="5"/>
        <v>25385.598021877329</v>
      </c>
      <c r="DM6">
        <f t="shared" si="5"/>
        <v>25243.434563014693</v>
      </c>
      <c r="DN6">
        <f t="shared" si="5"/>
        <v>25115.42274351203</v>
      </c>
      <c r="DO6">
        <f t="shared" si="5"/>
        <v>24999.729668006497</v>
      </c>
      <c r="DP6">
        <f t="shared" si="5"/>
        <v>24894.158529720684</v>
      </c>
      <c r="DQ6">
        <f t="shared" si="5"/>
        <v>24796.252640797524</v>
      </c>
      <c r="DR6">
        <f t="shared" si="5"/>
        <v>24703.40552328547</v>
      </c>
      <c r="DS6">
        <f t="shared" si="5"/>
        <v>24612.97214161298</v>
      </c>
      <c r="DT6">
        <f t="shared" si="5"/>
        <v>24522.376618110757</v>
      </c>
      <c r="DU6">
        <f t="shared" si="5"/>
        <v>24429.212099772179</v>
      </c>
      <c r="DV6">
        <f t="shared" si="5"/>
        <v>24331.328983088297</v>
      </c>
      <c r="DW6">
        <f t="shared" si="5"/>
        <v>24226.908268044433</v>
      </c>
      <c r="DX6">
        <f t="shared" si="5"/>
        <v>24114.517827201194</v>
      </c>
      <c r="DY6">
        <f t="shared" si="5"/>
        <v>23993.150126361928</v>
      </c>
      <c r="DZ6">
        <f t="shared" si="5"/>
        <v>23862.240833218555</v>
      </c>
      <c r="EA6">
        <f t="shared" si="5"/>
        <v>23721.668602405549</v>
      </c>
      <c r="EB6">
        <f t="shared" si="5"/>
        <v>23571.737122202005</v>
      </c>
      <c r="EC6">
        <f t="shared" si="5"/>
        <v>23413.141128729923</v>
      </c>
      <c r="ED6">
        <f t="shared" si="5"/>
        <v>23246.918648316703</v>
      </c>
      <c r="EE6">
        <f t="shared" si="5"/>
        <v>23074.392184142525</v>
      </c>
      <c r="EF6">
        <f t="shared" si="5"/>
        <v>22897.101769975376</v>
      </c>
      <c r="EG6">
        <f t="shared" si="5"/>
        <v>22716.73298344163</v>
      </c>
      <c r="EH6">
        <f t="shared" si="5"/>
        <v>22535.043007086599</v>
      </c>
      <c r="EI6">
        <f t="shared" si="5"/>
        <v>22353.787722693181</v>
      </c>
      <c r="EJ6">
        <f t="shared" si="5"/>
        <v>22174.652595454165</v>
      </c>
      <c r="EK6">
        <f t="shared" si="5"/>
        <v>21999.189824038614</v>
      </c>
      <c r="EL6">
        <f t="shared" si="5"/>
        <v>21828.7638499645</v>
      </c>
      <c r="EM6">
        <f t="shared" si="5"/>
        <v>21664.506897061532</v>
      </c>
      <c r="EN6">
        <f t="shared" si="5"/>
        <v>21507.285754693767</v>
      </c>
      <c r="EO6">
        <f t="shared" si="5"/>
        <v>21357.680535046617</v>
      </c>
      <c r="EP6">
        <f t="shared" si="5"/>
        <v>21215.975649392109</v>
      </c>
      <c r="EQ6">
        <f t="shared" si="5"/>
        <v>21082.162773655233</v>
      </c>
      <c r="ER6">
        <f t="shared" si="5"/>
        <v>20955.955131066137</v>
      </c>
      <c r="ES6">
        <f t="shared" si="5"/>
        <v>20836.812012284543</v>
      </c>
      <c r="ET6">
        <f t="shared" si="5"/>
        <v>20723.972107125603</v>
      </c>
      <c r="EU6">
        <f t="shared" si="5"/>
        <v>20616.493940288958</v>
      </c>
      <c r="EV6">
        <f t="shared" si="5"/>
        <v>20513.301498573303</v>
      </c>
      <c r="EW6">
        <f t="shared" si="5"/>
        <v>20413.233012087188</v>
      </c>
      <c r="EX6">
        <f t="shared" si="5"/>
        <v>20315.09081564692</v>
      </c>
      <c r="EY6">
        <f t="shared" si="5"/>
        <v>20217.690263468114</v>
      </c>
      <c r="EZ6">
        <f t="shared" si="5"/>
        <v>20119.905795822779</v>
      </c>
      <c r="FA6">
        <f t="shared" si="5"/>
        <v>20020.712455964145</v>
      </c>
      <c r="FB6">
        <f t="shared" si="5"/>
        <v>19919.221416252334</v>
      </c>
      <c r="FC6">
        <f t="shared" si="5"/>
        <v>19814.708380393356</v>
      </c>
      <c r="FD6">
        <f t="shared" si="6"/>
        <v>19706.634069197265</v>
      </c>
      <c r="FE6">
        <f t="shared" si="6"/>
        <v>19594.656355492847</v>
      </c>
      <c r="FF6">
        <f t="shared" si="6"/>
        <v>19478.633971902447</v>
      </c>
      <c r="FG6">
        <f t="shared" si="6"/>
        <v>19358.622058280391</v>
      </c>
      <c r="FH6">
        <f t="shared" si="6"/>
        <v>19234.860131285939</v>
      </c>
      <c r="FI6">
        <f t="shared" si="6"/>
        <v>19107.753333602701</v>
      </c>
      <c r="FJ6">
        <f t="shared" si="6"/>
        <v>18977.848045979281</v>
      </c>
      <c r="FK6">
        <f t="shared" si="6"/>
        <v>18845.803114850503</v>
      </c>
      <c r="FL6">
        <f t="shared" si="6"/>
        <v>18712.358058826663</v>
      </c>
      <c r="FM6">
        <f t="shared" si="6"/>
        <v>18578.299666749885</v>
      </c>
      <c r="FN6">
        <f t="shared" si="6"/>
        <v>18444.428390527028</v>
      </c>
      <c r="FO6">
        <f t="shared" si="6"/>
        <v>18311.525871507543</v>
      </c>
      <c r="FP6">
        <f t="shared" si="6"/>
        <v>18180.324825247408</v>
      </c>
      <c r="FQ6">
        <f t="shared" si="6"/>
        <v>18051.482353566575</v>
      </c>
      <c r="FR6">
        <f t="shared" si="6"/>
        <v>17925.557563394443</v>
      </c>
      <c r="FS6">
        <f t="shared" si="6"/>
        <v>17802.994158297337</v>
      </c>
      <c r="FT6">
        <f t="shared" si="7"/>
        <v>17684.108439950909</v>
      </c>
      <c r="FU6">
        <f t="shared" si="7"/>
        <v>17569.082923140046</v>
      </c>
      <c r="FV6">
        <f t="shared" si="7"/>
        <v>17457.965538060653</v>
      </c>
      <c r="FW6">
        <f t="shared" si="7"/>
        <v>17350.674176371638</v>
      </c>
      <c r="FX6">
        <f t="shared" si="7"/>
        <v>17247.00614024945</v>
      </c>
      <c r="FY6">
        <f t="shared" si="7"/>
        <v>17146.651883239869</v>
      </c>
      <c r="FZ6">
        <f t="shared" si="7"/>
        <v>17049.212293149689</v>
      </c>
      <c r="GA6">
        <f t="shared" si="7"/>
        <v>16954.21866445888</v>
      </c>
      <c r="GB6">
        <f t="shared" si="7"/>
        <v>16861.154443126688</v>
      </c>
      <c r="GC6">
        <f t="shared" si="7"/>
        <v>16769.477800934957</v>
      </c>
      <c r="GD6">
        <f t="shared" si="7"/>
        <v>16678.64410896548</v>
      </c>
      <c r="GE6">
        <f t="shared" si="7"/>
        <v>16588.127428251311</v>
      </c>
      <c r="GF6">
        <f t="shared" si="7"/>
        <v>16497.44021658754</v>
      </c>
      <c r="GG6">
        <f t="shared" si="7"/>
        <v>16406.150559264839</v>
      </c>
      <c r="GH6">
        <f t="shared" si="7"/>
        <v>16313.896362576599</v>
      </c>
      <c r="GI6">
        <f t="shared" si="7"/>
        <v>16220.396096113285</v>
      </c>
      <c r="GJ6">
        <f t="shared" si="7"/>
        <v>16125.455826495012</v>
      </c>
      <c r="GK6">
        <f t="shared" si="7"/>
        <v>16028.972444608304</v>
      </c>
      <c r="GL6">
        <f t="shared" si="8"/>
        <v>15930.93314410182</v>
      </c>
      <c r="GM6">
        <f t="shared" si="8"/>
        <v>15831.411354787209</v>
      </c>
      <c r="GN6">
        <f t="shared" si="8"/>
        <v>15730.55946529693</v>
      </c>
      <c r="GO6">
        <f t="shared" si="8"/>
        <v>15628.598780373266</v>
      </c>
      <c r="GP6">
        <f t="shared" si="8"/>
        <v>15525.807246008033</v>
      </c>
      <c r="GQ6">
        <f t="shared" si="8"/>
        <v>15422.505537944991</v>
      </c>
      <c r="GR6">
        <f t="shared" si="8"/>
        <v>15319.042144581166</v>
      </c>
      <c r="GS6">
        <f t="shared" si="8"/>
        <v>15215.778083986888</v>
      </c>
      <c r="GT6">
        <f t="shared" si="8"/>
        <v>15113.071877613882</v>
      </c>
      <c r="GU6">
        <f t="shared" si="8"/>
        <v>15011.265362272652</v>
      </c>
      <c r="GV6">
        <f t="shared" si="8"/>
        <v>14910.670859980104</v>
      </c>
      <c r="GW6">
        <f t="shared" si="8"/>
        <v>14811.560145832822</v>
      </c>
      <c r="GX6">
        <f t="shared" si="8"/>
        <v>14714.155561186162</v>
      </c>
    </row>
    <row r="7" spans="1:206" ht="4.5" customHeight="1">
      <c r="A7">
        <v>5</v>
      </c>
      <c r="B7">
        <v>0.99990742969285173</v>
      </c>
      <c r="E7" s="8">
        <v>54013</v>
      </c>
      <c r="F7">
        <f t="shared" si="9"/>
        <v>54752.931035121175</v>
      </c>
      <c r="G7">
        <f t="shared" si="9"/>
        <v>55180.85188108791</v>
      </c>
      <c r="H7">
        <f t="shared" si="9"/>
        <v>55764.680370324648</v>
      </c>
      <c r="I7">
        <f t="shared" si="9"/>
        <v>55996.591257411761</v>
      </c>
      <c r="J7">
        <f t="shared" si="0"/>
        <v>55105.136068566419</v>
      </c>
      <c r="K7">
        <f t="shared" si="0"/>
        <v>54540.909838627151</v>
      </c>
      <c r="L7">
        <f t="shared" si="0"/>
        <v>53115.218348347393</v>
      </c>
      <c r="M7">
        <f t="shared" si="0"/>
        <v>51673.873648907749</v>
      </c>
      <c r="N7">
        <f t="shared" si="0"/>
        <v>50225.764982463086</v>
      </c>
      <c r="O7">
        <f t="shared" si="0"/>
        <v>48791.914811321018</v>
      </c>
      <c r="P7">
        <f t="shared" si="0"/>
        <v>47408.143857728799</v>
      </c>
      <c r="Q7">
        <f t="shared" si="0"/>
        <v>46116.298608361234</v>
      </c>
      <c r="R7">
        <f t="shared" si="0"/>
        <v>44959.509677223956</v>
      </c>
      <c r="S7">
        <f t="shared" si="0"/>
        <v>43963.785692081685</v>
      </c>
      <c r="T7">
        <f t="shared" si="0"/>
        <v>43144.343633990095</v>
      </c>
      <c r="U7">
        <f t="shared" si="0"/>
        <v>42511.733617885016</v>
      </c>
      <c r="V7">
        <f t="shared" si="0"/>
        <v>42072.992502416651</v>
      </c>
      <c r="W7">
        <f t="shared" si="1"/>
        <v>41829.285819071098</v>
      </c>
      <c r="X7">
        <f t="shared" si="1"/>
        <v>41790.580625182971</v>
      </c>
      <c r="Y7">
        <f t="shared" si="1"/>
        <v>41942.274827287009</v>
      </c>
      <c r="Z7">
        <f t="shared" si="1"/>
        <v>42243.635902471528</v>
      </c>
      <c r="AA7">
        <f t="shared" si="1"/>
        <v>42658.389182709107</v>
      </c>
      <c r="AB7">
        <f t="shared" si="1"/>
        <v>43133.543848560941</v>
      </c>
      <c r="AC7">
        <f t="shared" si="1"/>
        <v>43617.386138109738</v>
      </c>
      <c r="AD7">
        <f t="shared" si="1"/>
        <v>44067.103878681344</v>
      </c>
      <c r="AE7">
        <f t="shared" si="1"/>
        <v>44446.390394321636</v>
      </c>
      <c r="AF7">
        <f t="shared" si="1"/>
        <v>44741.682752748427</v>
      </c>
      <c r="AG7">
        <f t="shared" si="1"/>
        <v>44944.305891096003</v>
      </c>
      <c r="AH7">
        <f t="shared" si="1"/>
        <v>45056.916143281014</v>
      </c>
      <c r="AI7">
        <f t="shared" si="1"/>
        <v>45079.478675474304</v>
      </c>
      <c r="AJ7">
        <f t="shared" si="1"/>
        <v>45008.171812467517</v>
      </c>
      <c r="AK7">
        <f t="shared" si="1"/>
        <v>44848.179617503731</v>
      </c>
      <c r="AL7">
        <f t="shared" si="1"/>
        <v>44599.280888796304</v>
      </c>
      <c r="AM7">
        <f t="shared" si="1"/>
        <v>44263.371484411247</v>
      </c>
      <c r="AN7">
        <f t="shared" si="1"/>
        <v>43845.331637234405</v>
      </c>
      <c r="AO7">
        <f t="shared" si="1"/>
        <v>43352.124075184794</v>
      </c>
      <c r="AP7">
        <f t="shared" si="1"/>
        <v>42794.36731268272</v>
      </c>
      <c r="AQ7">
        <f t="shared" si="1"/>
        <v>42184.773690891067</v>
      </c>
      <c r="AR7">
        <f t="shared" si="1"/>
        <v>41540.295415887311</v>
      </c>
      <c r="AS7">
        <f t="shared" si="1"/>
        <v>40872.390256702878</v>
      </c>
      <c r="AT7">
        <f t="shared" si="1"/>
        <v>40193.35543915983</v>
      </c>
      <c r="AU7">
        <f t="shared" si="1"/>
        <v>39520.362076805657</v>
      </c>
      <c r="AV7">
        <f t="shared" si="1"/>
        <v>38869.865580440121</v>
      </c>
      <c r="AW7">
        <f t="shared" si="1"/>
        <v>38258.599694089193</v>
      </c>
      <c r="AX7">
        <f t="shared" si="1"/>
        <v>37700.661450663247</v>
      </c>
      <c r="AY7">
        <f t="shared" si="1"/>
        <v>37210.685324804392</v>
      </c>
      <c r="AZ7">
        <f t="shared" si="1"/>
        <v>36796.823763581859</v>
      </c>
      <c r="BA7">
        <f t="shared" si="1"/>
        <v>36464.998004719637</v>
      </c>
      <c r="BB7">
        <f t="shared" si="1"/>
        <v>36216.863221058367</v>
      </c>
      <c r="BC7">
        <f t="shared" si="1"/>
        <v>36048.894848704185</v>
      </c>
      <c r="BD7">
        <f t="shared" si="1"/>
        <v>35954.089450921208</v>
      </c>
      <c r="BE7">
        <f t="shared" si="1"/>
        <v>35922.484634707907</v>
      </c>
      <c r="BF7">
        <f t="shared" si="1"/>
        <v>35941.846437170389</v>
      </c>
      <c r="BG7">
        <f t="shared" si="1"/>
        <v>35998.301683336191</v>
      </c>
      <c r="BH7">
        <f t="shared" si="1"/>
        <v>36077.617335998279</v>
      </c>
      <c r="BI7">
        <f t="shared" si="1"/>
        <v>36165.437141292103</v>
      </c>
      <c r="BJ7">
        <f t="shared" si="1"/>
        <v>36248.333474996274</v>
      </c>
      <c r="BK7">
        <f t="shared" si="1"/>
        <v>36314.093981932885</v>
      </c>
      <c r="BL7">
        <f t="shared" si="1"/>
        <v>36352.27575097479</v>
      </c>
      <c r="BM7">
        <f t="shared" si="1"/>
        <v>36354.3062591747</v>
      </c>
      <c r="BN7">
        <f t="shared" si="1"/>
        <v>36313.693614976633</v>
      </c>
      <c r="BO7">
        <f t="shared" si="1"/>
        <v>36226.116528820603</v>
      </c>
      <c r="BP7">
        <f t="shared" si="1"/>
        <v>36089.406314665684</v>
      </c>
      <c r="BQ7">
        <f t="shared" si="1"/>
        <v>35903.438802209668</v>
      </c>
      <c r="BR7">
        <f t="shared" si="1"/>
        <v>35670.009990585459</v>
      </c>
      <c r="BS7">
        <f t="shared" si="1"/>
        <v>35392.578213841101</v>
      </c>
      <c r="BT7">
        <f t="shared" si="1"/>
        <v>35076.03602258637</v>
      </c>
      <c r="BU7">
        <f t="shared" si="2"/>
        <v>34726.457799348427</v>
      </c>
      <c r="BV7">
        <f t="shared" si="2"/>
        <v>34350.802836045666</v>
      </c>
      <c r="BW7">
        <f t="shared" si="2"/>
        <v>33956.632530086325</v>
      </c>
      <c r="BX7">
        <f t="shared" si="2"/>
        <v>33551.847752086178</v>
      </c>
      <c r="BY7">
        <f t="shared" si="2"/>
        <v>33144.456758977627</v>
      </c>
      <c r="BZ7">
        <f t="shared" si="2"/>
        <v>32742.290861074005</v>
      </c>
      <c r="CA7">
        <f t="shared" si="2"/>
        <v>32352.743496050101</v>
      </c>
      <c r="CB7">
        <f t="shared" si="2"/>
        <v>31982.537849082972</v>
      </c>
      <c r="CC7">
        <f t="shared" si="2"/>
        <v>31637.46782538532</v>
      </c>
      <c r="CD7">
        <f t="shared" si="2"/>
        <v>31322.198842929589</v>
      </c>
      <c r="CE7">
        <f t="shared" si="2"/>
        <v>31040.11001157447</v>
      </c>
      <c r="CF7">
        <f t="shared" si="2"/>
        <v>30793.18630749331</v>
      </c>
      <c r="CG7">
        <f t="shared" si="2"/>
        <v>30581.960820820339</v>
      </c>
      <c r="CH7">
        <f t="shared" si="2"/>
        <v>30405.537582540841</v>
      </c>
      <c r="CI7">
        <f t="shared" si="2"/>
        <v>30261.694641763908</v>
      </c>
      <c r="CJ7">
        <f t="shared" si="2"/>
        <v>30147.013349168476</v>
      </c>
      <c r="CK7">
        <f t="shared" si="2"/>
        <v>30057.074955409265</v>
      </c>
      <c r="CL7">
        <f t="shared" si="3"/>
        <v>29986.690539931133</v>
      </c>
      <c r="CM7">
        <f t="shared" si="3"/>
        <v>29930.160923340292</v>
      </c>
      <c r="CN7">
        <f t="shared" si="3"/>
        <v>29881.537137579922</v>
      </c>
      <c r="CO7">
        <f t="shared" si="3"/>
        <v>29834.891654284344</v>
      </c>
      <c r="CP7">
        <f t="shared" si="3"/>
        <v>29784.567937285527</v>
      </c>
      <c r="CQ7">
        <f t="shared" si="3"/>
        <v>29725.399320135719</v>
      </c>
      <c r="CR7">
        <f t="shared" si="3"/>
        <v>29652.900260529412</v>
      </c>
      <c r="CS7">
        <f t="shared" si="3"/>
        <v>29563.412219148009</v>
      </c>
      <c r="CT7">
        <f t="shared" si="3"/>
        <v>29454.204876957774</v>
      </c>
      <c r="CU7">
        <f t="shared" si="3"/>
        <v>29323.530463376945</v>
      </c>
      <c r="CV7">
        <f t="shared" si="3"/>
        <v>29170.636180270343</v>
      </c>
      <c r="CW7">
        <f t="shared" si="3"/>
        <v>28995.732898370246</v>
      </c>
      <c r="CX7">
        <f t="shared" si="10"/>
        <v>28799.929973253395</v>
      </c>
      <c r="CY7">
        <f t="shared" si="10"/>
        <v>28585.138854177607</v>
      </c>
      <c r="CZ7">
        <f t="shared" si="10"/>
        <v>28353.952682173262</v>
      </c>
      <c r="DA7">
        <f t="shared" si="10"/>
        <v>28109.50776967857</v>
      </c>
      <c r="DB7">
        <f t="shared" si="10"/>
        <v>27855.333745245429</v>
      </c>
      <c r="DC7">
        <f t="shared" si="5"/>
        <v>27595.198012608773</v>
      </c>
      <c r="DD7">
        <f t="shared" si="5"/>
        <v>27332.949930506486</v>
      </c>
      <c r="DE7">
        <f t="shared" si="5"/>
        <v>27072.370268139806</v>
      </c>
      <c r="DF7">
        <f t="shared" si="5"/>
        <v>26817.030481584661</v>
      </c>
      <c r="DG7">
        <f t="shared" si="5"/>
        <v>26570.166199039708</v>
      </c>
      <c r="DH7">
        <f t="shared" si="5"/>
        <v>26334.56877624871</v>
      </c>
      <c r="DI7">
        <f t="shared" si="5"/>
        <v>26112.498326057354</v>
      </c>
      <c r="DJ7">
        <f t="shared" si="5"/>
        <v>25905.620167515834</v>
      </c>
      <c r="DK7">
        <f t="shared" si="5"/>
        <v>25714.966537171924</v>
      </c>
      <c r="DL7">
        <f t="shared" si="5"/>
        <v>25540.92427996976</v>
      </c>
      <c r="DM7">
        <f t="shared" si="5"/>
        <v>25383.248069271303</v>
      </c>
      <c r="DN7">
        <f t="shared" si="5"/>
        <v>25241.097770523716</v>
      </c>
      <c r="DO7">
        <f t="shared" si="5"/>
        <v>25113.097801114505</v>
      </c>
      <c r="DP7">
        <f t="shared" si="5"/>
        <v>24997.415435352508</v>
      </c>
      <c r="DQ7">
        <f t="shared" si="5"/>
        <v>24891.85406981939</v>
      </c>
      <c r="DR7">
        <f t="shared" si="5"/>
        <v>24793.957244074438</v>
      </c>
      <c r="DS7">
        <f t="shared" si="5"/>
        <v>24701.118721448573</v>
      </c>
      <c r="DT7">
        <f t="shared" si="5"/>
        <v>24610.693711222</v>
      </c>
      <c r="DU7">
        <f t="shared" si="5"/>
        <v>24520.106574175214</v>
      </c>
      <c r="DV7">
        <f t="shared" si="5"/>
        <v>24426.950680104714</v>
      </c>
      <c r="DW7">
        <f t="shared" si="5"/>
        <v>24329.076624491008</v>
      </c>
      <c r="DX7">
        <f t="shared" si="5"/>
        <v>24224.665575704807</v>
      </c>
      <c r="DY7">
        <f t="shared" si="5"/>
        <v>24112.285538879198</v>
      </c>
      <c r="DZ7">
        <f t="shared" si="5"/>
        <v>23990.929073085277</v>
      </c>
      <c r="EA7">
        <f t="shared" si="5"/>
        <v>23860.03189825538</v>
      </c>
      <c r="EB7">
        <f t="shared" si="5"/>
        <v>23719.472680256953</v>
      </c>
      <c r="EC7">
        <f t="shared" si="5"/>
        <v>23569.555079256585</v>
      </c>
      <c r="ED7">
        <f t="shared" si="5"/>
        <v>23410.97376706433</v>
      </c>
      <c r="EE7">
        <f t="shared" si="5"/>
        <v>23244.766673917176</v>
      </c>
      <c r="EF7">
        <f t="shared" si="5"/>
        <v>23072.256180570781</v>
      </c>
      <c r="EG7">
        <f t="shared" si="5"/>
        <v>22894.982178231723</v>
      </c>
      <c r="EH7">
        <f t="shared" si="5"/>
        <v>22714.630088491947</v>
      </c>
      <c r="EI7">
        <f t="shared" si="5"/>
        <v>22532.956931233832</v>
      </c>
      <c r="EJ7">
        <f t="shared" si="5"/>
        <v>22351.718425697763</v>
      </c>
      <c r="EK7">
        <f t="shared" si="5"/>
        <v>22172.599881052498</v>
      </c>
      <c r="EL7">
        <f t="shared" si="5"/>
        <v>21997.153352279591</v>
      </c>
      <c r="EM7">
        <f t="shared" si="5"/>
        <v>21826.74315459024</v>
      </c>
      <c r="EN7">
        <f t="shared" si="5"/>
        <v>21662.501407003856</v>
      </c>
      <c r="EO7">
        <f t="shared" si="5"/>
        <v>21505.294818645529</v>
      </c>
      <c r="EP7">
        <f t="shared" si="5"/>
        <v>21355.703447999513</v>
      </c>
      <c r="EQ7">
        <f t="shared" si="5"/>
        <v>21214.011680009793</v>
      </c>
      <c r="ER7">
        <f t="shared" si="5"/>
        <v>21080.211191371927</v>
      </c>
      <c r="ES7">
        <f t="shared" si="5"/>
        <v>20954.015231863068</v>
      </c>
      <c r="ET7">
        <f t="shared" si="5"/>
        <v>20834.883142196577</v>
      </c>
      <c r="EU7">
        <f t="shared" si="5"/>
        <v>20722.053682662314</v>
      </c>
      <c r="EV7">
        <f t="shared" si="5"/>
        <v>20614.585465112585</v>
      </c>
      <c r="EW7">
        <f t="shared" si="5"/>
        <v>20511.402575952954</v>
      </c>
      <c r="EX7">
        <f t="shared" si="5"/>
        <v>20411.343352837372</v>
      </c>
      <c r="EY7">
        <f t="shared" si="5"/>
        <v>20313.210241450372</v>
      </c>
      <c r="EZ7">
        <f t="shared" si="5"/>
        <v>20215.818705670597</v>
      </c>
      <c r="FA7">
        <f t="shared" si="5"/>
        <v>20118.043289963465</v>
      </c>
      <c r="FB7">
        <f t="shared" si="5"/>
        <v>20018.859132462771</v>
      </c>
      <c r="FC7">
        <f t="shared" si="5"/>
        <v>19917.377487807677</v>
      </c>
      <c r="FD7">
        <f t="shared" si="6"/>
        <v>19812.874126752529</v>
      </c>
      <c r="FE7">
        <f t="shared" si="6"/>
        <v>19704.809820028622</v>
      </c>
      <c r="FF7">
        <f t="shared" si="6"/>
        <v>19592.842472135555</v>
      </c>
      <c r="FG7">
        <f t="shared" si="6"/>
        <v>19476.83082877284</v>
      </c>
      <c r="FH7">
        <f t="shared" si="6"/>
        <v>19356.830024690487</v>
      </c>
      <c r="FI7">
        <f t="shared" si="6"/>
        <v>19233.079554375632</v>
      </c>
      <c r="FJ7">
        <f t="shared" si="6"/>
        <v>19105.984523007697</v>
      </c>
      <c r="FK7">
        <f t="shared" si="6"/>
        <v>18976.09126075665</v>
      </c>
      <c r="FL7">
        <f t="shared" si="6"/>
        <v>18844.058553067705</v>
      </c>
      <c r="FM7">
        <f t="shared" si="6"/>
        <v>18710.625850093689</v>
      </c>
      <c r="FN7">
        <f t="shared" si="6"/>
        <v>18576.57986784344</v>
      </c>
      <c r="FO7">
        <f t="shared" si="6"/>
        <v>18442.720984125743</v>
      </c>
      <c r="FP7">
        <f t="shared" si="6"/>
        <v>18309.830767933265</v>
      </c>
      <c r="FQ7">
        <f t="shared" si="6"/>
        <v>18178.64186699428</v>
      </c>
      <c r="FR7">
        <f t="shared" si="6"/>
        <v>18049.811322300622</v>
      </c>
      <c r="FS7">
        <f t="shared" si="6"/>
        <v>17923.898189024996</v>
      </c>
      <c r="FT7">
        <f t="shared" si="7"/>
        <v>17801.346129659945</v>
      </c>
      <c r="FU7">
        <f t="shared" si="7"/>
        <v>17682.47141660098</v>
      </c>
      <c r="FV7">
        <f t="shared" si="7"/>
        <v>17567.456547737536</v>
      </c>
      <c r="FW7">
        <f t="shared" si="7"/>
        <v>17456.349448828612</v>
      </c>
      <c r="FX7">
        <f t="shared" si="7"/>
        <v>17349.068019133902</v>
      </c>
      <c r="FY7">
        <f t="shared" si="7"/>
        <v>17245.409579593659</v>
      </c>
      <c r="FZ7">
        <f t="shared" si="7"/>
        <v>17145.064612408474</v>
      </c>
      <c r="GA7">
        <f t="shared" si="7"/>
        <v>17047.634042331076</v>
      </c>
      <c r="GB7">
        <f t="shared" si="7"/>
        <v>16952.649207229653</v>
      </c>
      <c r="GC7">
        <f t="shared" si="7"/>
        <v>16859.593600881013</v>
      </c>
      <c r="GD7">
        <f t="shared" si="7"/>
        <v>16767.925445224209</v>
      </c>
      <c r="GE7">
        <f t="shared" si="7"/>
        <v>16677.100161757495</v>
      </c>
      <c r="GF7">
        <f t="shared" si="7"/>
        <v>16586.591860200264</v>
      </c>
      <c r="GG7">
        <f t="shared" si="7"/>
        <v>16495.91304347953</v>
      </c>
      <c r="GH7">
        <f t="shared" si="7"/>
        <v>16404.631836868448</v>
      </c>
      <c r="GI7">
        <f t="shared" si="7"/>
        <v>16312.38618017953</v>
      </c>
      <c r="GJ7">
        <f t="shared" si="7"/>
        <v>16218.894569064601</v>
      </c>
      <c r="GK7">
        <f t="shared" si="7"/>
        <v>16123.963088096247</v>
      </c>
      <c r="GL7">
        <f t="shared" si="8"/>
        <v>16027.488637705836</v>
      </c>
      <c r="GM7">
        <f t="shared" si="8"/>
        <v>15929.458412727512</v>
      </c>
      <c r="GN7">
        <f t="shared" si="8"/>
        <v>15829.945836175506</v>
      </c>
      <c r="GO7">
        <f t="shared" si="8"/>
        <v>15729.103282575614</v>
      </c>
      <c r="GP7">
        <f t="shared" si="8"/>
        <v>15627.15203618387</v>
      </c>
      <c r="GQ7">
        <f t="shared" si="8"/>
        <v>15524.370017262545</v>
      </c>
      <c r="GR7">
        <f t="shared" si="8"/>
        <v>15421.077871870348</v>
      </c>
      <c r="GS7">
        <f t="shared" si="8"/>
        <v>15317.624056144625</v>
      </c>
      <c r="GT7">
        <f t="shared" si="8"/>
        <v>15214.369554736153</v>
      </c>
      <c r="GU7">
        <f t="shared" si="8"/>
        <v>15111.672855908217</v>
      </c>
      <c r="GV7">
        <f t="shared" si="8"/>
        <v>15009.875764827382</v>
      </c>
      <c r="GW7">
        <f t="shared" si="8"/>
        <v>14909.290574598808</v>
      </c>
      <c r="GX7">
        <f t="shared" si="8"/>
        <v>14810.189035160778</v>
      </c>
    </row>
    <row r="8" spans="1:206" ht="4.5" customHeight="1">
      <c r="A8">
        <v>6</v>
      </c>
      <c r="B8">
        <v>0.9998696049028557</v>
      </c>
      <c r="E8" s="8">
        <v>53683</v>
      </c>
      <c r="F8">
        <f t="shared" si="9"/>
        <v>54005.956969617946</v>
      </c>
      <c r="G8">
        <f t="shared" si="9"/>
        <v>54745.791521359919</v>
      </c>
      <c r="H8">
        <f t="shared" si="9"/>
        <v>55173.656568546372</v>
      </c>
      <c r="I8">
        <f t="shared" si="9"/>
        <v>55757.408929410536</v>
      </c>
      <c r="J8">
        <f t="shared" si="0"/>
        <v>55989.289576455005</v>
      </c>
      <c r="K8">
        <f t="shared" si="0"/>
        <v>55097.950628995612</v>
      </c>
      <c r="L8">
        <f t="shared" si="0"/>
        <v>54533.797971390406</v>
      </c>
      <c r="M8">
        <f t="shared" si="0"/>
        <v>53108.292384291017</v>
      </c>
      <c r="N8">
        <f t="shared" si="0"/>
        <v>51667.135629133474</v>
      </c>
      <c r="O8">
        <f t="shared" si="0"/>
        <v>50219.215788959053</v>
      </c>
      <c r="P8">
        <f t="shared" si="0"/>
        <v>48785.552584849342</v>
      </c>
      <c r="Q8">
        <f t="shared" si="0"/>
        <v>47401.962068205037</v>
      </c>
      <c r="R8">
        <f t="shared" si="0"/>
        <v>46110.285269124259</v>
      </c>
      <c r="S8">
        <f t="shared" si="0"/>
        <v>44953.647177592036</v>
      </c>
      <c r="T8">
        <f t="shared" si="0"/>
        <v>43958.053029975534</v>
      </c>
      <c r="U8">
        <f t="shared" si="0"/>
        <v>43138.71782311071</v>
      </c>
      <c r="V8">
        <f t="shared" si="0"/>
        <v>42506.190296250141</v>
      </c>
      <c r="W8">
        <f t="shared" si="1"/>
        <v>42067.506390472146</v>
      </c>
      <c r="X8">
        <f t="shared" si="1"/>
        <v>41823.831485283241</v>
      </c>
      <c r="Y8">
        <f t="shared" si="1"/>
        <v>41785.131338362633</v>
      </c>
      <c r="Z8">
        <f t="shared" si="1"/>
        <v>41936.80576028645</v>
      </c>
      <c r="AA8">
        <f t="shared" si="1"/>
        <v>42238.127539464294</v>
      </c>
      <c r="AB8">
        <f t="shared" si="1"/>
        <v>42652.826737907606</v>
      </c>
      <c r="AC8">
        <f t="shared" ref="W8:BT13" si="11">AB7*$B8</f>
        <v>43127.919445920634</v>
      </c>
      <c r="AD8">
        <f t="shared" si="11"/>
        <v>43611.698644807082</v>
      </c>
      <c r="AE8">
        <f t="shared" si="11"/>
        <v>44061.357744390218</v>
      </c>
      <c r="AF8">
        <f t="shared" si="11"/>
        <v>44440.594802928455</v>
      </c>
      <c r="AG8">
        <f t="shared" si="11"/>
        <v>44735.848656679482</v>
      </c>
      <c r="AH8">
        <f t="shared" si="11"/>
        <v>44938.445373963252</v>
      </c>
      <c r="AI8">
        <f t="shared" si="11"/>
        <v>45051.040942323489</v>
      </c>
      <c r="AJ8">
        <f t="shared" si="11"/>
        <v>45073.600532473203</v>
      </c>
      <c r="AK8">
        <f t="shared" si="11"/>
        <v>45002.302967531745</v>
      </c>
      <c r="AL8">
        <f t="shared" si="11"/>
        <v>44842.33163476576</v>
      </c>
      <c r="AM8">
        <f t="shared" si="11"/>
        <v>44593.465361232244</v>
      </c>
      <c r="AN8">
        <f t="shared" si="11"/>
        <v>44257.5997577866</v>
      </c>
      <c r="AO8">
        <f t="shared" si="11"/>
        <v>43839.614420956241</v>
      </c>
      <c r="AP8">
        <f t="shared" si="11"/>
        <v>43346.471170754601</v>
      </c>
      <c r="AQ8">
        <f t="shared" si="11"/>
        <v>42788.787136999752</v>
      </c>
      <c r="AR8">
        <f t="shared" si="11"/>
        <v>42179.27300322763</v>
      </c>
      <c r="AS8">
        <f t="shared" si="11"/>
        <v>41534.878765031157</v>
      </c>
      <c r="AT8">
        <f t="shared" si="11"/>
        <v>40867.060697404835</v>
      </c>
      <c r="AU8">
        <f t="shared" si="11"/>
        <v>40188.114422672785</v>
      </c>
      <c r="AV8">
        <f t="shared" si="11"/>
        <v>39515.208815353471</v>
      </c>
      <c r="AW8">
        <f t="shared" si="11"/>
        <v>38864.79714054177</v>
      </c>
      <c r="AX8">
        <f t="shared" si="11"/>
        <v>38253.610960265476</v>
      </c>
      <c r="AY8">
        <f t="shared" si="11"/>
        <v>37695.745469250985</v>
      </c>
      <c r="AZ8">
        <f t="shared" si="11"/>
        <v>37205.833233876656</v>
      </c>
      <c r="BA8">
        <f t="shared" si="11"/>
        <v>36792.025638172607</v>
      </c>
      <c r="BB8">
        <f t="shared" si="11"/>
        <v>36460.243147762441</v>
      </c>
      <c r="BC8">
        <f t="shared" si="11"/>
        <v>36212.140719660398</v>
      </c>
      <c r="BD8">
        <f t="shared" si="11"/>
        <v>36044.194249558444</v>
      </c>
      <c r="BE8">
        <f t="shared" si="11"/>
        <v>35949.401213934521</v>
      </c>
      <c r="BF8">
        <f t="shared" si="11"/>
        <v>35917.800518834301</v>
      </c>
      <c r="BG8">
        <f t="shared" si="11"/>
        <v>35937.159796612665</v>
      </c>
      <c r="BH8">
        <f t="shared" si="11"/>
        <v>35993.607681291163</v>
      </c>
      <c r="BI8">
        <f t="shared" si="11"/>
        <v>36072.912991581019</v>
      </c>
      <c r="BJ8">
        <f t="shared" si="11"/>
        <v>36160.721345602797</v>
      </c>
      <c r="BK8">
        <f t="shared" si="11"/>
        <v>36243.606870031486</v>
      </c>
      <c r="BL8">
        <f t="shared" si="11"/>
        <v>36309.358802120405</v>
      </c>
      <c r="BM8">
        <f t="shared" si="11"/>
        <v>36347.535592446824</v>
      </c>
      <c r="BN8">
        <f t="shared" si="11"/>
        <v>36349.56583587842</v>
      </c>
      <c r="BO8">
        <f t="shared" si="11"/>
        <v>36308.958487370037</v>
      </c>
      <c r="BP8">
        <f t="shared" si="11"/>
        <v>36221.392820836663</v>
      </c>
      <c r="BQ8">
        <f t="shared" si="11"/>
        <v>36084.700433023405</v>
      </c>
      <c r="BR8">
        <f t="shared" si="11"/>
        <v>35898.757169819241</v>
      </c>
      <c r="BS8">
        <f t="shared" si="11"/>
        <v>35665.358796167595</v>
      </c>
      <c r="BT8">
        <f t="shared" si="11"/>
        <v>35387.963195166718</v>
      </c>
      <c r="BU8">
        <f t="shared" si="2"/>
        <v>35071.462279461768</v>
      </c>
      <c r="BV8">
        <f t="shared" si="2"/>
        <v>34721.929639510206</v>
      </c>
      <c r="BW8">
        <f t="shared" si="2"/>
        <v>34346.323659772876</v>
      </c>
      <c r="BX8">
        <f t="shared" si="2"/>
        <v>33952.204751688871</v>
      </c>
      <c r="BY8">
        <f t="shared" si="2"/>
        <v>33547.472755639174</v>
      </c>
      <c r="BZ8">
        <f t="shared" si="2"/>
        <v>33140.134884318744</v>
      </c>
      <c r="CA8">
        <f t="shared" si="2"/>
        <v>32738.02142687645</v>
      </c>
      <c r="CB8">
        <f t="shared" si="2"/>
        <v>32348.524856919048</v>
      </c>
      <c r="CC8">
        <f t="shared" si="2"/>
        <v>31978.367482953221</v>
      </c>
      <c r="CD8">
        <f t="shared" si="2"/>
        <v>31633.34245469483</v>
      </c>
      <c r="CE8">
        <f t="shared" si="2"/>
        <v>31318.114581768692</v>
      </c>
      <c r="CF8">
        <f t="shared" si="2"/>
        <v>31036.06253341414</v>
      </c>
      <c r="CG8">
        <f t="shared" si="2"/>
        <v>30789.171026973363</v>
      </c>
      <c r="CH8">
        <f t="shared" si="2"/>
        <v>30577.973083068246</v>
      </c>
      <c r="CI8">
        <f t="shared" si="2"/>
        <v>30401.572849514039</v>
      </c>
      <c r="CJ8">
        <f t="shared" si="2"/>
        <v>30257.748665151343</v>
      </c>
      <c r="CK8">
        <f t="shared" si="2"/>
        <v>30143.0823264342</v>
      </c>
      <c r="CL8">
        <f t="shared" si="3"/>
        <v>30053.15566020058</v>
      </c>
      <c r="CM8">
        <f t="shared" si="3"/>
        <v>29982.780422505144</v>
      </c>
      <c r="CN8">
        <f t="shared" si="3"/>
        <v>29926.258177099149</v>
      </c>
      <c r="CO8">
        <f t="shared" si="3"/>
        <v>29877.640731642048</v>
      </c>
      <c r="CP8">
        <f t="shared" si="3"/>
        <v>29831.001330688792</v>
      </c>
      <c r="CQ8">
        <f t="shared" si="3"/>
        <v>29780.684175655944</v>
      </c>
      <c r="CR8">
        <f t="shared" si="3"/>
        <v>29721.523273803716</v>
      </c>
      <c r="CS8">
        <f t="shared" si="3"/>
        <v>29649.03366771933</v>
      </c>
      <c r="CT8">
        <f t="shared" si="3"/>
        <v>29559.557295139777</v>
      </c>
      <c r="CU8">
        <f t="shared" si="3"/>
        <v>29450.364193051537</v>
      </c>
      <c r="CV8">
        <f t="shared" si="3"/>
        <v>29319.70681877356</v>
      </c>
      <c r="CW8">
        <f t="shared" si="3"/>
        <v>29166.832472331855</v>
      </c>
      <c r="CX8">
        <f t="shared" si="10"/>
        <v>28991.951996962194</v>
      </c>
      <c r="CY8">
        <f t="shared" si="10"/>
        <v>28796.174603586784</v>
      </c>
      <c r="CZ8">
        <f t="shared" si="10"/>
        <v>28581.411492219831</v>
      </c>
      <c r="DA8">
        <f t="shared" si="10"/>
        <v>28350.255465758844</v>
      </c>
      <c r="DB8">
        <f t="shared" si="10"/>
        <v>28105.842427682266</v>
      </c>
      <c r="DC8">
        <f t="shared" si="5"/>
        <v>27851.701546295732</v>
      </c>
      <c r="DD8">
        <f t="shared" ref="DC8:FC12" si="12">DC7*$B8</f>
        <v>27591.599734083204</v>
      </c>
      <c r="DE8">
        <f t="shared" si="12"/>
        <v>27329.385847845057</v>
      </c>
      <c r="DF8">
        <f t="shared" si="12"/>
        <v>27068.840163788765</v>
      </c>
      <c r="DG8">
        <f t="shared" si="12"/>
        <v>26813.533672289894</v>
      </c>
      <c r="DH8">
        <f t="shared" si="12"/>
        <v>26566.701579637043</v>
      </c>
      <c r="DI8">
        <f t="shared" si="12"/>
        <v>26331.134877594879</v>
      </c>
      <c r="DJ8">
        <f t="shared" si="12"/>
        <v>26109.093384301446</v>
      </c>
      <c r="DK8">
        <f t="shared" si="12"/>
        <v>25902.242201657507</v>
      </c>
      <c r="DL8">
        <f t="shared" si="12"/>
        <v>25711.613431612248</v>
      </c>
      <c r="DM8">
        <f t="shared" si="12"/>
        <v>25537.593868667118</v>
      </c>
      <c r="DN8">
        <f t="shared" si="12"/>
        <v>25379.938218173473</v>
      </c>
      <c r="DO8">
        <f t="shared" si="12"/>
        <v>25237.806455127899</v>
      </c>
      <c r="DP8">
        <f t="shared" si="12"/>
        <v>25109.823176287136</v>
      </c>
      <c r="DQ8">
        <f t="shared" si="12"/>
        <v>24994.15589493846</v>
      </c>
      <c r="DR8">
        <f t="shared" si="12"/>
        <v>24888.608294089856</v>
      </c>
      <c r="DS8">
        <f t="shared" si="12"/>
        <v>24790.724233611007</v>
      </c>
      <c r="DT8">
        <f t="shared" si="12"/>
        <v>24697.897816673318</v>
      </c>
      <c r="DU8">
        <f t="shared" si="12"/>
        <v>24607.484597424736</v>
      </c>
      <c r="DV8">
        <f t="shared" si="12"/>
        <v>24516.909272496487</v>
      </c>
      <c r="DW8">
        <f t="shared" si="12"/>
        <v>24423.765525497842</v>
      </c>
      <c r="DX8">
        <f t="shared" si="12"/>
        <v>24325.904232181128</v>
      </c>
      <c r="DY8">
        <f t="shared" si="12"/>
        <v>24221.506798083774</v>
      </c>
      <c r="DZ8">
        <f t="shared" si="12"/>
        <v>24109.141415063983</v>
      </c>
      <c r="EA8">
        <f t="shared" si="12"/>
        <v>23987.80077355821</v>
      </c>
      <c r="EB8">
        <f t="shared" si="12"/>
        <v>23856.920667078142</v>
      </c>
      <c r="EC8">
        <f t="shared" si="12"/>
        <v>23716.379777312599</v>
      </c>
      <c r="ED8">
        <f t="shared" si="12"/>
        <v>23566.481724832378</v>
      </c>
      <c r="EE8">
        <f t="shared" si="12"/>
        <v>23407.92109086573</v>
      </c>
      <c r="EF8">
        <f t="shared" si="12"/>
        <v>23241.735670308633</v>
      </c>
      <c r="EG8">
        <f t="shared" si="12"/>
        <v>23069.247671484776</v>
      </c>
      <c r="EH8">
        <f t="shared" si="12"/>
        <v>22891.996784806477</v>
      </c>
      <c r="EI8">
        <f t="shared" si="12"/>
        <v>22711.668212094963</v>
      </c>
      <c r="EJ8">
        <f t="shared" si="12"/>
        <v>22530.018744125835</v>
      </c>
      <c r="EK8">
        <f t="shared" si="12"/>
        <v>22348.803871202301</v>
      </c>
      <c r="EL8">
        <f t="shared" si="12"/>
        <v>22169.708682737066</v>
      </c>
      <c r="EM8">
        <f t="shared" si="12"/>
        <v>21994.285031331321</v>
      </c>
      <c r="EN8">
        <f t="shared" si="12"/>
        <v>21823.897054296252</v>
      </c>
      <c r="EO8">
        <f t="shared" si="12"/>
        <v>21659.6767230285</v>
      </c>
      <c r="EP8">
        <f t="shared" si="12"/>
        <v>21502.490633638536</v>
      </c>
      <c r="EQ8">
        <f t="shared" si="12"/>
        <v>21352.918768973825</v>
      </c>
      <c r="ER8">
        <f t="shared" si="12"/>
        <v>21211.245476895958</v>
      </c>
      <c r="ES8">
        <f t="shared" si="12"/>
        <v>21077.462435185807</v>
      </c>
      <c r="ET8">
        <f t="shared" si="12"/>
        <v>20951.282931011345</v>
      </c>
      <c r="EU8">
        <f t="shared" si="12"/>
        <v>20832.166375585261</v>
      </c>
      <c r="EV8">
        <f t="shared" si="12"/>
        <v>20719.351628459335</v>
      </c>
      <c r="EW8">
        <f t="shared" si="12"/>
        <v>20611.897424238272</v>
      </c>
      <c r="EX8">
        <f t="shared" si="12"/>
        <v>20508.727989621497</v>
      </c>
      <c r="EY8">
        <f t="shared" si="12"/>
        <v>20408.681813738032</v>
      </c>
      <c r="EZ8">
        <f t="shared" si="12"/>
        <v>20310.561498427625</v>
      </c>
      <c r="FA8">
        <f t="shared" si="12"/>
        <v>20213.182662026618</v>
      </c>
      <c r="FB8">
        <f t="shared" si="12"/>
        <v>20115.419995754317</v>
      </c>
      <c r="FC8">
        <f t="shared" si="12"/>
        <v>20016.248771381473</v>
      </c>
      <c r="FD8">
        <f t="shared" si="6"/>
        <v>19914.780359435295</v>
      </c>
      <c r="FE8">
        <f t="shared" si="6"/>
        <v>19810.290625106063</v>
      </c>
      <c r="FF8">
        <f t="shared" si="6"/>
        <v>19702.240409437931</v>
      </c>
      <c r="FG8">
        <f t="shared" si="6"/>
        <v>19590.287661538066</v>
      </c>
      <c r="FH8">
        <f t="shared" si="6"/>
        <v>19474.291145524858</v>
      </c>
      <c r="FI8">
        <f t="shared" si="6"/>
        <v>19354.305988959011</v>
      </c>
      <c r="FJ8">
        <f t="shared" si="6"/>
        <v>19230.571655098756</v>
      </c>
      <c r="FK8">
        <f t="shared" si="6"/>
        <v>19103.493196299783</v>
      </c>
      <c r="FL8">
        <f t="shared" si="6"/>
        <v>18973.616871493283</v>
      </c>
      <c r="FM8">
        <f t="shared" si="6"/>
        <v>18841.601380222084</v>
      </c>
      <c r="FN8">
        <f t="shared" si="6"/>
        <v>18708.186076218335</v>
      </c>
      <c r="FO8">
        <f t="shared" si="6"/>
        <v>18574.157572906963</v>
      </c>
      <c r="FP8">
        <f t="shared" si="6"/>
        <v>18440.316143731412</v>
      </c>
      <c r="FQ8">
        <f t="shared" si="6"/>
        <v>18307.443255771585</v>
      </c>
      <c r="FR8">
        <f t="shared" si="6"/>
        <v>18176.271461222081</v>
      </c>
      <c r="FS8">
        <f t="shared" si="6"/>
        <v>18047.457715399814</v>
      </c>
      <c r="FT8">
        <f t="shared" si="7"/>
        <v>17921.561000579433</v>
      </c>
      <c r="FU8">
        <f t="shared" si="7"/>
        <v>17799.02492140207</v>
      </c>
      <c r="FV8">
        <f t="shared" si="7"/>
        <v>17680.165709022862</v>
      </c>
      <c r="FW8">
        <f t="shared" si="7"/>
        <v>17565.165837534416</v>
      </c>
      <c r="FX8">
        <f t="shared" si="7"/>
        <v>17454.073226446446</v>
      </c>
      <c r="FY8">
        <f t="shared" si="7"/>
        <v>17346.805785724184</v>
      </c>
      <c r="FZ8">
        <f t="shared" si="7"/>
        <v>17243.160862736237</v>
      </c>
      <c r="GA8">
        <f t="shared" si="7"/>
        <v>17142.828980042796</v>
      </c>
      <c r="GB8">
        <f t="shared" si="7"/>
        <v>17045.411114434046</v>
      </c>
      <c r="GC8">
        <f t="shared" si="7"/>
        <v>16950.438664889425</v>
      </c>
      <c r="GD8">
        <f t="shared" si="7"/>
        <v>16857.395192535612</v>
      </c>
      <c r="GE8">
        <f t="shared" si="7"/>
        <v>16765.73898995687</v>
      </c>
      <c r="GF8">
        <f t="shared" si="7"/>
        <v>16674.925549661817</v>
      </c>
      <c r="GG8">
        <f t="shared" si="7"/>
        <v>16584.429049943359</v>
      </c>
      <c r="GH8">
        <f t="shared" si="7"/>
        <v>16493.762057295742</v>
      </c>
      <c r="GI8">
        <f t="shared" si="7"/>
        <v>16402.492753306462</v>
      </c>
      <c r="GJ8">
        <f t="shared" si="7"/>
        <v>16310.259124998911</v>
      </c>
      <c r="GK8">
        <f t="shared" si="7"/>
        <v>16216.779704731694</v>
      </c>
      <c r="GL8">
        <f t="shared" si="8"/>
        <v>16121.860602363024</v>
      </c>
      <c r="GM8">
        <f t="shared" si="8"/>
        <v>16025.398731767942</v>
      </c>
      <c r="GN8">
        <f t="shared" si="8"/>
        <v>15927.381289450328</v>
      </c>
      <c r="GO8">
        <f t="shared" si="8"/>
        <v>15827.88168885041</v>
      </c>
      <c r="GP8">
        <f t="shared" si="8"/>
        <v>15727.05228462509</v>
      </c>
      <c r="GQ8">
        <f t="shared" si="8"/>
        <v>15625.114332176023</v>
      </c>
      <c r="GR8">
        <f t="shared" si="8"/>
        <v>15522.34571552604</v>
      </c>
      <c r="GS8">
        <f t="shared" si="8"/>
        <v>15419.067038923175</v>
      </c>
      <c r="GT8">
        <f t="shared" si="8"/>
        <v>15315.626713067804</v>
      </c>
      <c r="GU8">
        <f t="shared" si="8"/>
        <v>15212.385675540074</v>
      </c>
      <c r="GV8">
        <f t="shared" si="8"/>
        <v>15109.702367858157</v>
      </c>
      <c r="GW8">
        <f t="shared" si="8"/>
        <v>15007.918550618904</v>
      </c>
      <c r="GX8">
        <f t="shared" si="8"/>
        <v>14907.346476205981</v>
      </c>
    </row>
    <row r="9" spans="1:206" ht="4.5" customHeight="1">
      <c r="A9">
        <v>7</v>
      </c>
      <c r="B9">
        <v>0.99994427003027997</v>
      </c>
      <c r="E9" s="8">
        <v>53831</v>
      </c>
      <c r="F9">
        <f t="shared" si="9"/>
        <v>53680.00824803552</v>
      </c>
      <c r="G9">
        <f t="shared" si="9"/>
        <v>54002.947219271329</v>
      </c>
      <c r="H9">
        <f t="shared" si="9"/>
        <v>54742.740540056133</v>
      </c>
      <c r="I9">
        <f t="shared" si="9"/>
        <v>55170.581742336464</v>
      </c>
      <c r="J9">
        <f t="shared" si="0"/>
        <v>55754.30157069923</v>
      </c>
      <c r="K9">
        <f t="shared" si="0"/>
        <v>55986.169295042266</v>
      </c>
      <c r="L9">
        <f t="shared" si="0"/>
        <v>55094.880021875419</v>
      </c>
      <c r="M9">
        <f t="shared" si="0"/>
        <v>54530.758804480742</v>
      </c>
      <c r="N9">
        <f t="shared" si="0"/>
        <v>53105.332660764558</v>
      </c>
      <c r="O9">
        <f t="shared" si="0"/>
        <v>51664.256221229341</v>
      </c>
      <c r="P9">
        <f t="shared" si="0"/>
        <v>50216.417073583769</v>
      </c>
      <c r="Q9">
        <f t="shared" si="0"/>
        <v>48782.83376748101</v>
      </c>
      <c r="R9">
        <f t="shared" si="0"/>
        <v>47399.32035829431</v>
      </c>
      <c r="S9">
        <f t="shared" si="0"/>
        <v>46107.715544322426</v>
      </c>
      <c r="T9">
        <f t="shared" si="0"/>
        <v>44951.141912196021</v>
      </c>
      <c r="U9">
        <f t="shared" si="0"/>
        <v>43955.603249011219</v>
      </c>
      <c r="V9">
        <f t="shared" si="0"/>
        <v>43136.313703672669</v>
      </c>
      <c r="W9">
        <f t="shared" si="11"/>
        <v>42503.821427552015</v>
      </c>
      <c r="X9">
        <f t="shared" si="11"/>
        <v>42065.161969614812</v>
      </c>
      <c r="Y9">
        <f t="shared" si="11"/>
        <v>41821.500644420994</v>
      </c>
      <c r="Z9">
        <f t="shared" si="11"/>
        <v>41782.802654258398</v>
      </c>
      <c r="AA9">
        <f t="shared" si="11"/>
        <v>41934.468623371271</v>
      </c>
      <c r="AB9">
        <f t="shared" si="11"/>
        <v>42235.773609895492</v>
      </c>
      <c r="AC9">
        <f t="shared" si="11"/>
        <v>42650.44969716503</v>
      </c>
      <c r="AD9">
        <f t="shared" si="11"/>
        <v>43125.515928275825</v>
      </c>
      <c r="AE9">
        <f t="shared" si="11"/>
        <v>43609.268166162168</v>
      </c>
      <c r="AF9">
        <f t="shared" si="11"/>
        <v>44058.902206257299</v>
      </c>
      <c r="AG9">
        <f t="shared" si="11"/>
        <v>44438.118129925751</v>
      </c>
      <c r="AH9">
        <f t="shared" si="11"/>
        <v>44733.355529188448</v>
      </c>
      <c r="AI9">
        <f t="shared" si="11"/>
        <v>44935.940955763297</v>
      </c>
      <c r="AJ9">
        <f t="shared" si="11"/>
        <v>45048.530249175914</v>
      </c>
      <c r="AK9">
        <f t="shared" si="11"/>
        <v>45071.088582080352</v>
      </c>
      <c r="AL9">
        <f t="shared" si="11"/>
        <v>44999.794990550035</v>
      </c>
      <c r="AM9">
        <f t="shared" si="11"/>
        <v>44839.832572981577</v>
      </c>
      <c r="AN9">
        <f t="shared" si="11"/>
        <v>44590.980168757953</v>
      </c>
      <c r="AO9">
        <f t="shared" si="11"/>
        <v>44255.133283092218</v>
      </c>
      <c r="AP9">
        <f t="shared" si="11"/>
        <v>43837.171240572025</v>
      </c>
      <c r="AQ9">
        <f t="shared" si="11"/>
        <v>43344.055473228786</v>
      </c>
      <c r="AR9">
        <f t="shared" si="11"/>
        <v>42786.402519188247</v>
      </c>
      <c r="AS9">
        <f t="shared" si="11"/>
        <v>42176.92235362035</v>
      </c>
      <c r="AT9">
        <f t="shared" si="11"/>
        <v>41532.56402749526</v>
      </c>
      <c r="AU9">
        <f t="shared" si="11"/>
        <v>40864.783177349622</v>
      </c>
      <c r="AV9">
        <f t="shared" si="11"/>
        <v>40185.874740272906</v>
      </c>
      <c r="AW9">
        <f t="shared" si="11"/>
        <v>39513.006633962708</v>
      </c>
      <c r="AX9">
        <f t="shared" si="11"/>
        <v>38862.631206573955</v>
      </c>
      <c r="AY9">
        <f t="shared" si="11"/>
        <v>38251.47908768498</v>
      </c>
      <c r="AZ9">
        <f t="shared" si="11"/>
        <v>37693.644686497413</v>
      </c>
      <c r="BA9">
        <f t="shared" si="11"/>
        <v>37203.759753917126</v>
      </c>
      <c r="BB9">
        <f t="shared" si="11"/>
        <v>36789.975219697852</v>
      </c>
      <c r="BC9">
        <f t="shared" si="11"/>
        <v>36458.211219515833</v>
      </c>
      <c r="BD9">
        <f t="shared" si="11"/>
        <v>36210.122618154594</v>
      </c>
      <c r="BE9">
        <f t="shared" si="11"/>
        <v>36042.185507704336</v>
      </c>
      <c r="BF9">
        <f t="shared" si="11"/>
        <v>35947.397754893413</v>
      </c>
      <c r="BG9">
        <f t="shared" si="11"/>
        <v>35915.798820898977</v>
      </c>
      <c r="BH9">
        <f t="shared" si="11"/>
        <v>35935.157019785373</v>
      </c>
      <c r="BI9">
        <f t="shared" si="11"/>
        <v>35991.601758624973</v>
      </c>
      <c r="BJ9">
        <f t="shared" si="11"/>
        <v>36070.902649232288</v>
      </c>
      <c r="BK9">
        <f t="shared" si="11"/>
        <v>36158.706109697152</v>
      </c>
      <c r="BL9">
        <f t="shared" si="11"/>
        <v>36241.587014918077</v>
      </c>
      <c r="BM9">
        <f t="shared" si="11"/>
        <v>36307.33528265381</v>
      </c>
      <c r="BN9">
        <f t="shared" si="11"/>
        <v>36345.509945388862</v>
      </c>
      <c r="BO9">
        <f t="shared" si="11"/>
        <v>36347.540075675053</v>
      </c>
      <c r="BP9">
        <f t="shared" si="11"/>
        <v>36306.934990212969</v>
      </c>
      <c r="BQ9">
        <f t="shared" si="11"/>
        <v>36219.374203711537</v>
      </c>
      <c r="BR9">
        <f t="shared" si="11"/>
        <v>36082.689433760919</v>
      </c>
      <c r="BS9">
        <f t="shared" si="11"/>
        <v>35896.75653316918</v>
      </c>
      <c r="BT9">
        <f t="shared" si="11"/>
        <v>35663.37116680183</v>
      </c>
      <c r="BU9">
        <f t="shared" si="2"/>
        <v>35385.991025049399</v>
      </c>
      <c r="BV9">
        <f t="shared" si="2"/>
        <v>35069.507747930897</v>
      </c>
      <c r="BW9">
        <f t="shared" si="2"/>
        <v>34719.994587422778</v>
      </c>
      <c r="BX9">
        <f t="shared" si="2"/>
        <v>34344.409540195324</v>
      </c>
      <c r="BY9">
        <f t="shared" si="2"/>
        <v>33950.312596346128</v>
      </c>
      <c r="BZ9">
        <f t="shared" si="2"/>
        <v>33545.603155998317</v>
      </c>
      <c r="CA9">
        <f t="shared" si="2"/>
        <v>33138.287985605122</v>
      </c>
      <c r="CB9">
        <f t="shared" si="2"/>
        <v>32736.196937933637</v>
      </c>
      <c r="CC9">
        <f t="shared" si="2"/>
        <v>32346.722074608286</v>
      </c>
      <c r="CD9">
        <f t="shared" si="2"/>
        <v>31976.5853295017</v>
      </c>
      <c r="CE9">
        <f t="shared" si="2"/>
        <v>31631.579529477687</v>
      </c>
      <c r="CF9">
        <f t="shared" si="2"/>
        <v>31316.369224191363</v>
      </c>
      <c r="CG9">
        <f t="shared" si="2"/>
        <v>31034.332894588926</v>
      </c>
      <c r="CH9">
        <f t="shared" si="2"/>
        <v>30787.455147404326</v>
      </c>
      <c r="CI9">
        <f t="shared" si="2"/>
        <v>30576.268973554226</v>
      </c>
      <c r="CJ9">
        <f t="shared" si="2"/>
        <v>30399.878570779696</v>
      </c>
      <c r="CK9">
        <f t="shared" si="2"/>
        <v>30256.062401734438</v>
      </c>
      <c r="CL9">
        <f t="shared" si="3"/>
        <v>30141.402453368879</v>
      </c>
      <c r="CM9">
        <f t="shared" si="3"/>
        <v>30051.480798745644</v>
      </c>
      <c r="CN9">
        <f t="shared" si="3"/>
        <v>29981.109483060074</v>
      </c>
      <c r="CO9">
        <f t="shared" si="3"/>
        <v>29924.590387637105</v>
      </c>
      <c r="CP9">
        <f t="shared" si="3"/>
        <v>29875.975651628767</v>
      </c>
      <c r="CQ9">
        <f t="shared" si="3"/>
        <v>29829.338849887914</v>
      </c>
      <c r="CR9">
        <f t="shared" si="3"/>
        <v>29779.024499028594</v>
      </c>
      <c r="CS9">
        <f t="shared" si="3"/>
        <v>29719.866894211635</v>
      </c>
      <c r="CT9">
        <f t="shared" si="3"/>
        <v>29647.381327970801</v>
      </c>
      <c r="CU9">
        <f t="shared" si="3"/>
        <v>29557.909941906782</v>
      </c>
      <c r="CV9">
        <f t="shared" si="3"/>
        <v>29448.722925146812</v>
      </c>
      <c r="CW9">
        <f t="shared" si="3"/>
        <v>29318.07283240035</v>
      </c>
      <c r="CX9">
        <f t="shared" si="10"/>
        <v>29165.207005641343</v>
      </c>
      <c r="CY9">
        <f t="shared" si="10"/>
        <v>28990.33627635528</v>
      </c>
      <c r="CZ9">
        <f t="shared" si="10"/>
        <v>28794.569793648072</v>
      </c>
      <c r="DA9">
        <f t="shared" si="10"/>
        <v>28579.818651022815</v>
      </c>
      <c r="DB9">
        <f t="shared" si="10"/>
        <v>28348.675506880183</v>
      </c>
      <c r="DC9">
        <f t="shared" si="12"/>
        <v>28104.276089934814</v>
      </c>
      <c r="DD9">
        <f t="shared" si="12"/>
        <v>27850.149371811905</v>
      </c>
      <c r="DE9">
        <f t="shared" si="12"/>
        <v>27590.062055065497</v>
      </c>
      <c r="DF9">
        <f t="shared" si="12"/>
        <v>27327.862781999291</v>
      </c>
      <c r="DG9">
        <f t="shared" si="12"/>
        <v>27067.33161814608</v>
      </c>
      <c r="DH9">
        <f t="shared" si="12"/>
        <v>26812.039354870249</v>
      </c>
      <c r="DI9">
        <f t="shared" si="12"/>
        <v>26565.22101816245</v>
      </c>
      <c r="DJ9">
        <f t="shared" si="12"/>
        <v>26329.667444245457</v>
      </c>
      <c r="DK9">
        <f t="shared" si="12"/>
        <v>26107.638325317723</v>
      </c>
      <c r="DL9">
        <f t="shared" si="12"/>
        <v>25900.798670483928</v>
      </c>
      <c r="DM9">
        <f t="shared" si="12"/>
        <v>25710.180524174251</v>
      </c>
      <c r="DN9">
        <f t="shared" si="12"/>
        <v>25536.170659334093</v>
      </c>
      <c r="DO9">
        <f t="shared" si="12"/>
        <v>25378.523794985078</v>
      </c>
      <c r="DP9">
        <f t="shared" si="12"/>
        <v>25236.399952938355</v>
      </c>
      <c r="DQ9">
        <f t="shared" si="12"/>
        <v>25108.423806601848</v>
      </c>
      <c r="DR9">
        <f t="shared" si="12"/>
        <v>24992.762971387256</v>
      </c>
      <c r="DS9">
        <f t="shared" si="12"/>
        <v>24887.221252703253</v>
      </c>
      <c r="DT9">
        <f t="shared" si="12"/>
        <v>24789.342647300131</v>
      </c>
      <c r="DU9">
        <f t="shared" si="12"/>
        <v>24696.521403575847</v>
      </c>
      <c r="DV9">
        <f t="shared" si="12"/>
        <v>24606.113223053235</v>
      </c>
      <c r="DW9">
        <f t="shared" si="12"/>
        <v>24515.542945885103</v>
      </c>
      <c r="DX9">
        <f t="shared" si="12"/>
        <v>24422.404389784657</v>
      </c>
      <c r="DY9">
        <f t="shared" si="12"/>
        <v>24324.548550274856</v>
      </c>
      <c r="DZ9">
        <f t="shared" si="12"/>
        <v>24220.156934243343</v>
      </c>
      <c r="EA9">
        <f t="shared" si="12"/>
        <v>24107.797813342946</v>
      </c>
      <c r="EB9">
        <f t="shared" si="12"/>
        <v>23986.46393414745</v>
      </c>
      <c r="EC9">
        <f t="shared" si="12"/>
        <v>23855.591121611753</v>
      </c>
      <c r="ED9">
        <f t="shared" si="12"/>
        <v>23715.058064185741</v>
      </c>
      <c r="EE9">
        <f t="shared" si="12"/>
        <v>23565.168365519447</v>
      </c>
      <c r="EF9">
        <f t="shared" si="12"/>
        <v>23406.616568132125</v>
      </c>
      <c r="EG9">
        <f t="shared" si="12"/>
        <v>23240.440409083487</v>
      </c>
      <c r="EH9">
        <f t="shared" si="12"/>
        <v>23067.962023010579</v>
      </c>
      <c r="EI9">
        <f t="shared" si="12"/>
        <v>22890.721014518829</v>
      </c>
      <c r="EJ9">
        <f t="shared" si="12"/>
        <v>22710.40249151321</v>
      </c>
      <c r="EK9">
        <f t="shared" si="12"/>
        <v>22528.763146863432</v>
      </c>
      <c r="EL9">
        <f t="shared" si="12"/>
        <v>22347.558373039279</v>
      </c>
      <c r="EM9">
        <f t="shared" si="12"/>
        <v>22168.473165543473</v>
      </c>
      <c r="EN9">
        <f t="shared" si="12"/>
        <v>21993.059290492511</v>
      </c>
      <c r="EO9">
        <f t="shared" si="12"/>
        <v>21822.680809174242</v>
      </c>
      <c r="EP9">
        <f t="shared" si="12"/>
        <v>21658.469629900581</v>
      </c>
      <c r="EQ9">
        <f t="shared" si="12"/>
        <v>21501.292300486617</v>
      </c>
      <c r="ER9">
        <f t="shared" si="12"/>
        <v>21351.728771457394</v>
      </c>
      <c r="ES9">
        <f t="shared" si="12"/>
        <v>21210.063374827805</v>
      </c>
      <c r="ET9">
        <f t="shared" si="12"/>
        <v>21076.287788842521</v>
      </c>
      <c r="EU9">
        <f t="shared" si="12"/>
        <v>20950.115316648003</v>
      </c>
      <c r="EV9">
        <f t="shared" si="12"/>
        <v>20831.005399583948</v>
      </c>
      <c r="EW9">
        <f t="shared" si="12"/>
        <v>20718.196939620462</v>
      </c>
      <c r="EX9">
        <f t="shared" si="12"/>
        <v>20610.748723818946</v>
      </c>
      <c r="EY9">
        <f t="shared" si="12"/>
        <v>20507.585038831639</v>
      </c>
      <c r="EZ9">
        <f t="shared" si="12"/>
        <v>20407.544438518526</v>
      </c>
      <c r="FA9">
        <f t="shared" si="12"/>
        <v>20309.42959145032</v>
      </c>
      <c r="FB9">
        <f t="shared" si="12"/>
        <v>20212.056181968917</v>
      </c>
      <c r="FC9">
        <f t="shared" si="12"/>
        <v>20114.298964007048</v>
      </c>
      <c r="FD9">
        <f t="shared" si="6"/>
        <v>20015.133266443536</v>
      </c>
      <c r="FE9">
        <f t="shared" si="6"/>
        <v>19913.670509328884</v>
      </c>
      <c r="FF9">
        <f t="shared" si="6"/>
        <v>19809.18659820938</v>
      </c>
      <c r="FG9">
        <f t="shared" si="6"/>
        <v>19701.142404176495</v>
      </c>
      <c r="FH9">
        <f t="shared" si="6"/>
        <v>19589.195895399884</v>
      </c>
      <c r="FI9">
        <f t="shared" si="6"/>
        <v>19473.205843869</v>
      </c>
      <c r="FJ9">
        <f t="shared" si="6"/>
        <v>19353.227374072296</v>
      </c>
      <c r="FK9">
        <f t="shared" si="6"/>
        <v>19229.499935922719</v>
      </c>
      <c r="FL9">
        <f t="shared" si="6"/>
        <v>19102.428559202406</v>
      </c>
      <c r="FM9">
        <f t="shared" si="6"/>
        <v>18972.559472399556</v>
      </c>
      <c r="FN9">
        <f t="shared" si="6"/>
        <v>18840.551338347686</v>
      </c>
      <c r="FO9">
        <f t="shared" si="6"/>
        <v>18707.143469574792</v>
      </c>
      <c r="FP9">
        <f t="shared" si="6"/>
        <v>18573.12243566785</v>
      </c>
      <c r="FQ9">
        <f t="shared" si="6"/>
        <v>18439.288465471094</v>
      </c>
      <c r="FR9">
        <f t="shared" si="6"/>
        <v>18306.42298251329</v>
      </c>
      <c r="FS9">
        <f t="shared" si="6"/>
        <v>18175.258498163923</v>
      </c>
      <c r="FT9">
        <f t="shared" si="7"/>
        <v>18046.451931127813</v>
      </c>
      <c r="FU9">
        <f t="shared" si="7"/>
        <v>17920.562232527536</v>
      </c>
      <c r="FV9">
        <f t="shared" si="7"/>
        <v>17798.032982282155</v>
      </c>
      <c r="FW9">
        <f t="shared" si="7"/>
        <v>17679.180393923252</v>
      </c>
      <c r="FX9">
        <f t="shared" si="7"/>
        <v>17564.186931374163</v>
      </c>
      <c r="FY9">
        <f t="shared" si="7"/>
        <v>17453.100511474044</v>
      </c>
      <c r="FZ9">
        <f t="shared" si="7"/>
        <v>17345.839048763006</v>
      </c>
      <c r="GA9">
        <f t="shared" si="7"/>
        <v>17242.199901903477</v>
      </c>
      <c r="GB9">
        <f t="shared" si="7"/>
        <v>17141.873610702823</v>
      </c>
      <c r="GC9">
        <f t="shared" si="7"/>
        <v>17044.461174188775</v>
      </c>
      <c r="GD9">
        <f t="shared" si="7"/>
        <v>16949.494017455891</v>
      </c>
      <c r="GE9">
        <f t="shared" si="7"/>
        <v>16856.455730411973</v>
      </c>
      <c r="GF9">
        <f t="shared" si="7"/>
        <v>16764.804635830624</v>
      </c>
      <c r="GG9">
        <f t="shared" si="7"/>
        <v>16673.99625656585</v>
      </c>
      <c r="GH9">
        <f t="shared" si="7"/>
        <v>16583.504800214581</v>
      </c>
      <c r="GI9">
        <f t="shared" si="7"/>
        <v>16492.842860435721</v>
      </c>
      <c r="GJ9">
        <f t="shared" si="7"/>
        <v>16401.578642881988</v>
      </c>
      <c r="GK9">
        <f t="shared" si="7"/>
        <v>16309.350154751748</v>
      </c>
      <c r="GL9">
        <f t="shared" si="8"/>
        <v>16215.875944089794</v>
      </c>
      <c r="GM9">
        <f t="shared" si="8"/>
        <v>16120.962131559823</v>
      </c>
      <c r="GN9">
        <f t="shared" si="8"/>
        <v>16024.505636781869</v>
      </c>
      <c r="GO9">
        <f t="shared" si="8"/>
        <v>15926.493656973347</v>
      </c>
      <c r="GP9">
        <f t="shared" si="8"/>
        <v>15826.999601483158</v>
      </c>
      <c r="GQ9">
        <f t="shared" si="8"/>
        <v>15726.175816477482</v>
      </c>
      <c r="GR9">
        <f t="shared" si="8"/>
        <v>15624.243545027419</v>
      </c>
      <c r="GS9">
        <f t="shared" si="8"/>
        <v>15521.480655669329</v>
      </c>
      <c r="GT9">
        <f t="shared" si="8"/>
        <v>15418.207734783984</v>
      </c>
      <c r="GU9">
        <f t="shared" si="8"/>
        <v>15314.773173654841</v>
      </c>
      <c r="GV9">
        <f t="shared" si="8"/>
        <v>15211.537889747007</v>
      </c>
      <c r="GW9">
        <f t="shared" si="8"/>
        <v>15108.860304602718</v>
      </c>
      <c r="GX9">
        <f t="shared" si="8"/>
        <v>15007.082159772517</v>
      </c>
    </row>
    <row r="10" spans="1:206" ht="4.5" customHeight="1">
      <c r="A10">
        <v>8</v>
      </c>
      <c r="B10">
        <v>0.99987526506174385</v>
      </c>
      <c r="E10" s="8">
        <v>56119</v>
      </c>
      <c r="F10">
        <f t="shared" si="9"/>
        <v>53824.285393538732</v>
      </c>
      <c r="G10">
        <f t="shared" si="9"/>
        <v>53673.31247552111</v>
      </c>
      <c r="H10">
        <f t="shared" si="9"/>
        <v>53996.211164984285</v>
      </c>
      <c r="I10">
        <f t="shared" si="9"/>
        <v>54735.912207694899</v>
      </c>
      <c r="J10">
        <f t="shared" si="0"/>
        <v>55163.700043229277</v>
      </c>
      <c r="K10">
        <f t="shared" si="0"/>
        <v>55747.347061335291</v>
      </c>
      <c r="L10">
        <f t="shared" si="0"/>
        <v>55979.18586367205</v>
      </c>
      <c r="M10">
        <f t="shared" si="0"/>
        <v>55088.007765417657</v>
      </c>
      <c r="N10">
        <f t="shared" si="0"/>
        <v>54523.956913648202</v>
      </c>
      <c r="O10">
        <f t="shared" si="0"/>
        <v>53098.708570374045</v>
      </c>
      <c r="P10">
        <f t="shared" si="0"/>
        <v>51657.811883419534</v>
      </c>
      <c r="Q10">
        <f t="shared" si="0"/>
        <v>50210.153331900648</v>
      </c>
      <c r="R10">
        <f t="shared" si="0"/>
        <v>48776.748843723064</v>
      </c>
      <c r="S10">
        <f t="shared" si="0"/>
        <v>47393.408006996033</v>
      </c>
      <c r="T10">
        <f t="shared" si="0"/>
        <v>46101.964301270869</v>
      </c>
      <c r="U10">
        <f t="shared" si="0"/>
        <v>44945.53493428506</v>
      </c>
      <c r="V10">
        <f t="shared" si="0"/>
        <v>43950.120449553942</v>
      </c>
      <c r="W10">
        <f t="shared" si="11"/>
        <v>43130.933098246242</v>
      </c>
      <c r="X10">
        <f t="shared" si="11"/>
        <v>42498.519716010596</v>
      </c>
      <c r="Y10">
        <f t="shared" si="11"/>
        <v>42059.914974233798</v>
      </c>
      <c r="Z10">
        <f t="shared" si="11"/>
        <v>41816.284042120329</v>
      </c>
      <c r="AA10">
        <f t="shared" si="11"/>
        <v>41777.590878949151</v>
      </c>
      <c r="AB10">
        <f t="shared" si="11"/>
        <v>41929.23793001673</v>
      </c>
      <c r="AC10">
        <f t="shared" si="11"/>
        <v>42230.505333282061</v>
      </c>
      <c r="AD10">
        <f t="shared" si="11"/>
        <v>42645.129695955453</v>
      </c>
      <c r="AE10">
        <f t="shared" si="11"/>
        <v>43120.136669709245</v>
      </c>
      <c r="AF10">
        <f t="shared" si="11"/>
        <v>43603.828566790064</v>
      </c>
      <c r="AG10">
        <f t="shared" si="11"/>
        <v>44053.406521810968</v>
      </c>
      <c r="AH10">
        <f t="shared" si="11"/>
        <v>44432.575144004593</v>
      </c>
      <c r="AI10">
        <f t="shared" si="11"/>
        <v>44727.775716848526</v>
      </c>
      <c r="AJ10">
        <f t="shared" si="11"/>
        <v>44930.335873942699</v>
      </c>
      <c r="AK10">
        <f t="shared" si="11"/>
        <v>45042.911123536753</v>
      </c>
      <c r="AL10">
        <f t="shared" si="11"/>
        <v>45065.466642628926</v>
      </c>
      <c r="AM10">
        <f t="shared" si="11"/>
        <v>44994.181943900352</v>
      </c>
      <c r="AN10">
        <f t="shared" si="11"/>
        <v>44834.239479234173</v>
      </c>
      <c r="AO10">
        <f t="shared" si="11"/>
        <v>44585.418115599823</v>
      </c>
      <c r="AP10">
        <f t="shared" si="11"/>
        <v>44249.613121774637</v>
      </c>
      <c r="AQ10">
        <f t="shared" si="11"/>
        <v>43831.703213724009</v>
      </c>
      <c r="AR10">
        <f t="shared" si="11"/>
        <v>43338.64895514556</v>
      </c>
      <c r="AS10">
        <f t="shared" si="11"/>
        <v>42781.065559911811</v>
      </c>
      <c r="AT10">
        <f t="shared" si="11"/>
        <v>42171.661417814736</v>
      </c>
      <c r="AU10">
        <f t="shared" si="11"/>
        <v>41527.383465685671</v>
      </c>
      <c r="AV10">
        <f t="shared" si="11"/>
        <v>40859.68591114314</v>
      </c>
      <c r="AW10">
        <f t="shared" si="11"/>
        <v>40180.862157668409</v>
      </c>
      <c r="AX10">
        <f t="shared" si="11"/>
        <v>39508.077981519906</v>
      </c>
      <c r="AY10">
        <f t="shared" si="11"/>
        <v>38857.783678669934</v>
      </c>
      <c r="AZ10">
        <f t="shared" si="11"/>
        <v>38246.707791802772</v>
      </c>
      <c r="BA10">
        <f t="shared" si="11"/>
        <v>37688.942972054792</v>
      </c>
      <c r="BB10">
        <f t="shared" si="11"/>
        <v>37199.119145241326</v>
      </c>
      <c r="BC10">
        <f t="shared" si="11"/>
        <v>36785.38622441038</v>
      </c>
      <c r="BD10">
        <f t="shared" si="11"/>
        <v>36453.66360679044</v>
      </c>
      <c r="BE10">
        <f t="shared" si="11"/>
        <v>36205.605950745572</v>
      </c>
      <c r="BF10">
        <f t="shared" si="11"/>
        <v>36037.689787920419</v>
      </c>
      <c r="BG10">
        <f t="shared" si="11"/>
        <v>35942.913858453983</v>
      </c>
      <c r="BH10">
        <f t="shared" si="11"/>
        <v>35911.318865950634</v>
      </c>
      <c r="BI10">
        <f t="shared" si="11"/>
        <v>35930.674650193287</v>
      </c>
      <c r="BJ10">
        <f t="shared" si="11"/>
        <v>35987.112348401868</v>
      </c>
      <c r="BK10">
        <f t="shared" si="11"/>
        <v>36066.403347417494</v>
      </c>
      <c r="BL10">
        <f t="shared" si="11"/>
        <v>36154.195855723134</v>
      </c>
      <c r="BM10">
        <f t="shared" si="11"/>
        <v>36237.066422799464</v>
      </c>
      <c r="BN10">
        <f t="shared" si="11"/>
        <v>36302.80648942908</v>
      </c>
      <c r="BO10">
        <f t="shared" si="11"/>
        <v>36340.976390449934</v>
      </c>
      <c r="BP10">
        <f t="shared" si="11"/>
        <v>36343.006267507953</v>
      </c>
      <c r="BQ10">
        <f t="shared" si="11"/>
        <v>36302.406246918697</v>
      </c>
      <c r="BR10">
        <f t="shared" si="11"/>
        <v>36214.856382306563</v>
      </c>
      <c r="BS10">
        <f t="shared" si="11"/>
        <v>36078.188661722284</v>
      </c>
      <c r="BT10">
        <f t="shared" si="11"/>
        <v>35892.278953459419</v>
      </c>
      <c r="BU10">
        <f t="shared" si="2"/>
        <v>35658.922698401329</v>
      </c>
      <c r="BV10">
        <f t="shared" si="2"/>
        <v>35381.577155643754</v>
      </c>
      <c r="BW10">
        <f t="shared" si="2"/>
        <v>35065.133355047285</v>
      </c>
      <c r="BX10">
        <f t="shared" si="2"/>
        <v>34715.663791041661</v>
      </c>
      <c r="BY10">
        <f t="shared" si="2"/>
        <v>34340.12559239188</v>
      </c>
      <c r="BZ10">
        <f t="shared" si="2"/>
        <v>33946.077806200643</v>
      </c>
      <c r="CA10">
        <f t="shared" si="2"/>
        <v>33541.418847259891</v>
      </c>
      <c r="CB10">
        <f t="shared" si="2"/>
        <v>33134.154483299324</v>
      </c>
      <c r="CC10">
        <f t="shared" si="2"/>
        <v>32732.113590429843</v>
      </c>
      <c r="CD10">
        <f t="shared" si="2"/>
        <v>32342.68730822752</v>
      </c>
      <c r="CE10">
        <f t="shared" si="2"/>
        <v>31972.596732104983</v>
      </c>
      <c r="CF10">
        <f t="shared" si="2"/>
        <v>31627.633966358135</v>
      </c>
      <c r="CG10">
        <f t="shared" si="2"/>
        <v>31312.462978809777</v>
      </c>
      <c r="CH10">
        <f t="shared" si="2"/>
        <v>31030.461828991498</v>
      </c>
      <c r="CI10">
        <f t="shared" si="2"/>
        <v>30783.614876087449</v>
      </c>
      <c r="CJ10">
        <f t="shared" si="2"/>
        <v>30572.455044531707</v>
      </c>
      <c r="CK10">
        <f t="shared" si="2"/>
        <v>30396.086643803174</v>
      </c>
      <c r="CL10">
        <f t="shared" si="3"/>
        <v>30252.288413658884</v>
      </c>
      <c r="CM10">
        <f t="shared" si="3"/>
        <v>30137.642767394904</v>
      </c>
      <c r="CN10">
        <f t="shared" si="3"/>
        <v>30047.732329143706</v>
      </c>
      <c r="CO10">
        <f t="shared" si="3"/>
        <v>29977.369791219855</v>
      </c>
      <c r="CP10">
        <f t="shared" si="3"/>
        <v>29920.85774570276</v>
      </c>
      <c r="CQ10">
        <f t="shared" si="3"/>
        <v>29872.249073650521</v>
      </c>
      <c r="CR10">
        <f t="shared" si="3"/>
        <v>29825.618089148251</v>
      </c>
      <c r="CS10">
        <f t="shared" si="3"/>
        <v>29775.310014246377</v>
      </c>
      <c r="CT10">
        <f t="shared" si="3"/>
        <v>29716.159788449604</v>
      </c>
      <c r="CU10">
        <f t="shared" si="3"/>
        <v>29643.6832636914</v>
      </c>
      <c r="CV10">
        <f t="shared" si="3"/>
        <v>29554.223037835196</v>
      </c>
      <c r="CW10">
        <f t="shared" si="3"/>
        <v>29445.049640511021</v>
      </c>
      <c r="CX10">
        <f t="shared" si="10"/>
        <v>29314.415844395811</v>
      </c>
      <c r="CY10">
        <f t="shared" si="10"/>
        <v>29161.569085346266</v>
      </c>
      <c r="CZ10">
        <f t="shared" si="10"/>
        <v>28986.720168549822</v>
      </c>
      <c r="DA10">
        <f t="shared" si="10"/>
        <v>28790.978104762748</v>
      </c>
      <c r="DB10">
        <f t="shared" si="10"/>
        <v>28576.253749108007</v>
      </c>
      <c r="DC10">
        <f t="shared" si="12"/>
        <v>28345.139436591187</v>
      </c>
      <c r="DD10">
        <f t="shared" si="12"/>
        <v>28100.770504792003</v>
      </c>
      <c r="DE10">
        <f t="shared" si="12"/>
        <v>27846.675485149586</v>
      </c>
      <c r="DF10">
        <f t="shared" si="12"/>
        <v>27586.620610378573</v>
      </c>
      <c r="DG10">
        <f t="shared" si="12"/>
        <v>27324.454042722504</v>
      </c>
      <c r="DH10">
        <f t="shared" si="12"/>
        <v>27063.95537620793</v>
      </c>
      <c r="DI10">
        <f t="shared" si="12"/>
        <v>26808.694956796797</v>
      </c>
      <c r="DJ10">
        <f t="shared" si="12"/>
        <v>26561.907406958988</v>
      </c>
      <c r="DK10">
        <f t="shared" si="12"/>
        <v>26326.383214802492</v>
      </c>
      <c r="DL10">
        <f t="shared" si="12"/>
        <v>26104.381790663199</v>
      </c>
      <c r="DM10">
        <f t="shared" si="12"/>
        <v>25897.567935960979</v>
      </c>
      <c r="DN10">
        <f t="shared" si="12"/>
        <v>25706.973566394016</v>
      </c>
      <c r="DO10">
        <f t="shared" si="12"/>
        <v>25532.985406663603</v>
      </c>
      <c r="DP10">
        <f t="shared" si="12"/>
        <v>25375.358206386478</v>
      </c>
      <c r="DQ10">
        <f t="shared" si="12"/>
        <v>25233.252092148417</v>
      </c>
      <c r="DR10">
        <f t="shared" si="12"/>
        <v>25105.291908908621</v>
      </c>
      <c r="DS10">
        <f t="shared" si="12"/>
        <v>24989.645500641171</v>
      </c>
      <c r="DT10">
        <f t="shared" si="12"/>
        <v>24884.11694669693</v>
      </c>
      <c r="DU10">
        <f t="shared" si="12"/>
        <v>24786.25055017561</v>
      </c>
      <c r="DV10">
        <f t="shared" si="12"/>
        <v>24693.44088450343</v>
      </c>
      <c r="DW10">
        <f t="shared" si="12"/>
        <v>24603.043981039635</v>
      </c>
      <c r="DX10">
        <f t="shared" si="12"/>
        <v>24512.485001149431</v>
      </c>
      <c r="DY10">
        <f t="shared" si="12"/>
        <v>24419.358062681029</v>
      </c>
      <c r="DZ10">
        <f t="shared" si="12"/>
        <v>24321.51442921333</v>
      </c>
      <c r="EA10">
        <f t="shared" si="12"/>
        <v>24217.135834463596</v>
      </c>
      <c r="EB10">
        <f t="shared" si="12"/>
        <v>24104.790728671207</v>
      </c>
      <c r="EC10">
        <f t="shared" si="12"/>
        <v>23983.47198404964</v>
      </c>
      <c r="ED10">
        <f t="shared" si="12"/>
        <v>23852.615495926133</v>
      </c>
      <c r="EE10">
        <f t="shared" si="12"/>
        <v>23712.099967882365</v>
      </c>
      <c r="EF10">
        <f t="shared" si="12"/>
        <v>23562.228965698378</v>
      </c>
      <c r="EG10">
        <f t="shared" si="12"/>
        <v>23403.696945259715</v>
      </c>
      <c r="EH10">
        <f t="shared" si="12"/>
        <v>23237.541514184013</v>
      </c>
      <c r="EI10">
        <f t="shared" si="12"/>
        <v>23065.084642191945</v>
      </c>
      <c r="EJ10">
        <f t="shared" si="12"/>
        <v>22887.865741846443</v>
      </c>
      <c r="EK10">
        <f t="shared" si="12"/>
        <v>22707.569710860658</v>
      </c>
      <c r="EL10">
        <f t="shared" si="12"/>
        <v>22525.953022983322</v>
      </c>
      <c r="EM10">
        <f t="shared" si="12"/>
        <v>22344.770851725443</v>
      </c>
      <c r="EN10">
        <f t="shared" si="12"/>
        <v>22165.707982411936</v>
      </c>
      <c r="EO10">
        <f t="shared" si="12"/>
        <v>21990.315987599846</v>
      </c>
      <c r="EP10">
        <f t="shared" si="12"/>
        <v>21819.958758430927</v>
      </c>
      <c r="EQ10">
        <f t="shared" si="12"/>
        <v>21655.768062028572</v>
      </c>
      <c r="ER10">
        <f t="shared" si="12"/>
        <v>21498.610338119088</v>
      </c>
      <c r="ES10">
        <f t="shared" si="12"/>
        <v>21349.065464887422</v>
      </c>
      <c r="ET10">
        <f t="shared" si="12"/>
        <v>21207.417738882337</v>
      </c>
      <c r="EU10">
        <f t="shared" si="12"/>
        <v>21073.658839386509</v>
      </c>
      <c r="EV10">
        <f t="shared" si="12"/>
        <v>20947.502105307522</v>
      </c>
      <c r="EW10">
        <f t="shared" si="12"/>
        <v>20828.407045411619</v>
      </c>
      <c r="EX10">
        <f t="shared" si="12"/>
        <v>20715.612656604419</v>
      </c>
      <c r="EY10">
        <f t="shared" si="12"/>
        <v>20608.177843349466</v>
      </c>
      <c r="EZ10">
        <f t="shared" si="12"/>
        <v>20505.027026478037</v>
      </c>
      <c r="FA10">
        <f t="shared" si="12"/>
        <v>20404.998904723026</v>
      </c>
      <c r="FB10">
        <f t="shared" si="12"/>
        <v>20306.896296004212</v>
      </c>
      <c r="FC10">
        <f t="shared" si="12"/>
        <v>20209.535032389031</v>
      </c>
      <c r="FD10">
        <f t="shared" si="6"/>
        <v>20111.790008167707</v>
      </c>
      <c r="FE10">
        <f t="shared" si="6"/>
        <v>20012.636680031359</v>
      </c>
      <c r="FF10">
        <f t="shared" si="6"/>
        <v>19911.186578867448</v>
      </c>
      <c r="FG10">
        <f t="shared" si="6"/>
        <v>19806.715700542147</v>
      </c>
      <c r="FH10">
        <f t="shared" si="6"/>
        <v>19698.684983395135</v>
      </c>
      <c r="FI10">
        <f t="shared" si="6"/>
        <v>19586.752438259384</v>
      </c>
      <c r="FJ10">
        <f t="shared" si="6"/>
        <v>19470.776854740416</v>
      </c>
      <c r="FK10">
        <f t="shared" si="6"/>
        <v>19350.813350450735</v>
      </c>
      <c r="FL10">
        <f t="shared" si="6"/>
        <v>19227.101345435516</v>
      </c>
      <c r="FM10">
        <f t="shared" si="6"/>
        <v>19100.045818955532</v>
      </c>
      <c r="FN10">
        <f t="shared" si="6"/>
        <v>18970.192931365207</v>
      </c>
      <c r="FO10">
        <f t="shared" si="6"/>
        <v>18838.201263339786</v>
      </c>
      <c r="FP10">
        <f t="shared" si="6"/>
        <v>18704.810035189166</v>
      </c>
      <c r="FQ10">
        <f t="shared" si="6"/>
        <v>18570.805718387612</v>
      </c>
      <c r="FR10">
        <f t="shared" si="6"/>
        <v>18436.988441962865</v>
      </c>
      <c r="FS10">
        <f t="shared" si="6"/>
        <v>18304.139531972876</v>
      </c>
      <c r="FT10">
        <f t="shared" si="7"/>
        <v>18172.991408417365</v>
      </c>
      <c r="FU10">
        <f t="shared" si="7"/>
        <v>18044.20090806044</v>
      </c>
      <c r="FV10">
        <f t="shared" si="7"/>
        <v>17918.326912303946</v>
      </c>
      <c r="FW10">
        <f t="shared" si="7"/>
        <v>17795.812945737031</v>
      </c>
      <c r="FX10">
        <f t="shared" si="7"/>
        <v>17676.975182448397</v>
      </c>
      <c r="FY10">
        <f t="shared" si="7"/>
        <v>17561.996063601757</v>
      </c>
      <c r="FZ10">
        <f t="shared" si="7"/>
        <v>17450.923500059365</v>
      </c>
      <c r="GA10">
        <f t="shared" si="7"/>
        <v>17343.675416600257</v>
      </c>
      <c r="GB10">
        <f t="shared" si="7"/>
        <v>17240.049197163313</v>
      </c>
      <c r="GC10">
        <f t="shared" si="7"/>
        <v>17139.735420156398</v>
      </c>
      <c r="GD10">
        <f t="shared" si="7"/>
        <v>17042.335134376604</v>
      </c>
      <c r="GE10">
        <f t="shared" si="7"/>
        <v>16947.379823366151</v>
      </c>
      <c r="GF10">
        <f t="shared" si="7"/>
        <v>16854.353141447224</v>
      </c>
      <c r="GG10">
        <f t="shared" si="7"/>
        <v>16762.713478959497</v>
      </c>
      <c r="GH10">
        <f t="shared" si="7"/>
        <v>16671.916426672302</v>
      </c>
      <c r="GI10">
        <f t="shared" si="7"/>
        <v>16581.436257767255</v>
      </c>
      <c r="GJ10">
        <f t="shared" si="7"/>
        <v>16490.785626699857</v>
      </c>
      <c r="GK10">
        <f t="shared" si="7"/>
        <v>16399.532792982664</v>
      </c>
      <c r="GL10">
        <f t="shared" si="8"/>
        <v>16307.315808967198</v>
      </c>
      <c r="GM10">
        <f t="shared" si="8"/>
        <v>16213.853257805138</v>
      </c>
      <c r="GN10">
        <f t="shared" si="8"/>
        <v>16118.951284343713</v>
      </c>
      <c r="GO10">
        <f t="shared" si="8"/>
        <v>16022.506821060679</v>
      </c>
      <c r="GP10">
        <f t="shared" si="8"/>
        <v>15924.507066770408</v>
      </c>
      <c r="GQ10">
        <f t="shared" si="8"/>
        <v>15825.025421665086</v>
      </c>
      <c r="GR10">
        <f t="shared" si="8"/>
        <v>15724.214212908008</v>
      </c>
      <c r="GS10">
        <f t="shared" si="8"/>
        <v>15622.29465597353</v>
      </c>
      <c r="GT10">
        <f t="shared" si="8"/>
        <v>15519.5445847381</v>
      </c>
      <c r="GU10">
        <f t="shared" si="8"/>
        <v>15416.284545594166</v>
      </c>
      <c r="GV10">
        <f t="shared" si="8"/>
        <v>15312.862886368619</v>
      </c>
      <c r="GW10">
        <f t="shared" si="8"/>
        <v>15209.640479507549</v>
      </c>
      <c r="GX10">
        <f t="shared" si="8"/>
        <v>15106.975701845502</v>
      </c>
    </row>
    <row r="11" spans="1:206" ht="4.5" customHeight="1">
      <c r="A11">
        <v>9</v>
      </c>
      <c r="B11">
        <v>0.99994926776473769</v>
      </c>
      <c r="E11" s="8">
        <v>59134</v>
      </c>
      <c r="F11">
        <f t="shared" si="9"/>
        <v>56116.152957689315</v>
      </c>
      <c r="G11">
        <f t="shared" si="9"/>
        <v>53821.554767229318</v>
      </c>
      <c r="H11">
        <f t="shared" si="9"/>
        <v>53670.589508405297</v>
      </c>
      <c r="I11">
        <f t="shared" si="9"/>
        <v>53993.471816496189</v>
      </c>
      <c r="J11">
        <f t="shared" si="0"/>
        <v>54733.13533251948</v>
      </c>
      <c r="K11">
        <f t="shared" si="0"/>
        <v>55160.901465420742</v>
      </c>
      <c r="L11">
        <f t="shared" si="0"/>
        <v>55744.518873808927</v>
      </c>
      <c r="M11">
        <f t="shared" si="0"/>
        <v>55976.345914445024</v>
      </c>
      <c r="N11">
        <f t="shared" si="0"/>
        <v>55085.213027647573</v>
      </c>
      <c r="O11">
        <f t="shared" si="0"/>
        <v>54521.190791438625</v>
      </c>
      <c r="P11">
        <f t="shared" si="0"/>
        <v>53096.014754198724</v>
      </c>
      <c r="Q11">
        <f t="shared" si="0"/>
        <v>51655.191167153927</v>
      </c>
      <c r="R11">
        <f t="shared" si="0"/>
        <v>50207.606058589256</v>
      </c>
      <c r="S11">
        <f t="shared" si="0"/>
        <v>48774.274290225396</v>
      </c>
      <c r="T11">
        <f t="shared" si="0"/>
        <v>47391.00363347114</v>
      </c>
      <c r="U11">
        <f t="shared" si="0"/>
        <v>46099.625445571881</v>
      </c>
      <c r="V11">
        <f t="shared" si="0"/>
        <v>44943.254746832783</v>
      </c>
      <c r="W11">
        <f t="shared" si="11"/>
        <v>43947.890761703486</v>
      </c>
      <c r="X11">
        <f t="shared" si="11"/>
        <v>43128.744969601219</v>
      </c>
      <c r="Y11">
        <f t="shared" si="11"/>
        <v>42496.363671110063</v>
      </c>
      <c r="Z11">
        <f t="shared" si="11"/>
        <v>42057.781180732214</v>
      </c>
      <c r="AA11">
        <f t="shared" si="11"/>
        <v>41814.162608560509</v>
      </c>
      <c r="AB11">
        <f t="shared" si="11"/>
        <v>41775.471408379984</v>
      </c>
      <c r="AC11">
        <f t="shared" si="11"/>
        <v>41927.110766053695</v>
      </c>
      <c r="AD11">
        <f t="shared" si="11"/>
        <v>42228.362885350245</v>
      </c>
      <c r="AE11">
        <f t="shared" si="11"/>
        <v>42642.966213202926</v>
      </c>
      <c r="AF11">
        <f t="shared" si="11"/>
        <v>43117.949088791174</v>
      </c>
      <c r="AG11">
        <f t="shared" si="11"/>
        <v>43601.616447100874</v>
      </c>
      <c r="AH11">
        <f t="shared" si="11"/>
        <v>44051.171594027197</v>
      </c>
      <c r="AI11">
        <f t="shared" si="11"/>
        <v>44430.320980149081</v>
      </c>
      <c r="AJ11">
        <f t="shared" si="11"/>
        <v>44725.506576808097</v>
      </c>
      <c r="AK11">
        <f t="shared" si="11"/>
        <v>44928.056457572726</v>
      </c>
      <c r="AL11">
        <f t="shared" si="11"/>
        <v>45040.625995972732</v>
      </c>
      <c r="AM11">
        <f t="shared" si="11"/>
        <v>45063.180370773007</v>
      </c>
      <c r="AN11">
        <f t="shared" si="11"/>
        <v>44991.899288476539</v>
      </c>
      <c r="AO11">
        <f t="shared" si="11"/>
        <v>44831.964938049103</v>
      </c>
      <c r="AP11">
        <f t="shared" si="11"/>
        <v>44583.156197678712</v>
      </c>
      <c r="AQ11">
        <f t="shared" si="11"/>
        <v>44247.368239991476</v>
      </c>
      <c r="AR11">
        <f t="shared" si="11"/>
        <v>43829.479533444624</v>
      </c>
      <c r="AS11">
        <f t="shared" si="11"/>
        <v>43336.450288610817</v>
      </c>
      <c r="AT11">
        <f t="shared" si="11"/>
        <v>42778.895180829051</v>
      </c>
      <c r="AU11">
        <f t="shared" si="11"/>
        <v>42169.521955166281</v>
      </c>
      <c r="AV11">
        <f t="shared" si="11"/>
        <v>41525.276688697864</v>
      </c>
      <c r="AW11">
        <f t="shared" si="11"/>
        <v>40857.613007944754</v>
      </c>
      <c r="AX11">
        <f t="shared" si="11"/>
        <v>40178.823692716382</v>
      </c>
      <c r="AY11">
        <f t="shared" si="11"/>
        <v>39506.073648412988</v>
      </c>
      <c r="AZ11">
        <f t="shared" si="11"/>
        <v>38855.812336446572</v>
      </c>
      <c r="BA11">
        <f t="shared" si="11"/>
        <v>38244.767450825071</v>
      </c>
      <c r="BB11">
        <f t="shared" si="11"/>
        <v>37687.030927733147</v>
      </c>
      <c r="BC11">
        <f t="shared" si="11"/>
        <v>37197.231950777299</v>
      </c>
      <c r="BD11">
        <f t="shared" si="11"/>
        <v>36783.520019542229</v>
      </c>
      <c r="BE11">
        <f t="shared" si="11"/>
        <v>36451.814230952165</v>
      </c>
      <c r="BF11">
        <f t="shared" si="11"/>
        <v>36203.769159426665</v>
      </c>
      <c r="BG11">
        <f t="shared" si="11"/>
        <v>36035.861515363787</v>
      </c>
      <c r="BH11">
        <f t="shared" si="11"/>
        <v>35941.090394092105</v>
      </c>
      <c r="BI11">
        <f t="shared" si="11"/>
        <v>35909.497004473349</v>
      </c>
      <c r="BJ11">
        <f t="shared" si="11"/>
        <v>35928.851806753803</v>
      </c>
      <c r="BK11">
        <f t="shared" si="11"/>
        <v>35985.286641751794</v>
      </c>
      <c r="BL11">
        <f t="shared" si="11"/>
        <v>36064.57361815781</v>
      </c>
      <c r="BM11">
        <f t="shared" si="11"/>
        <v>36152.361672553263</v>
      </c>
      <c r="BN11">
        <f t="shared" si="11"/>
        <v>36235.228035420485</v>
      </c>
      <c r="BO11">
        <f t="shared" si="11"/>
        <v>36300.964766909579</v>
      </c>
      <c r="BP11">
        <f t="shared" si="11"/>
        <v>36339.132731486032</v>
      </c>
      <c r="BQ11">
        <f t="shared" si="11"/>
        <v>36341.162505563851</v>
      </c>
      <c r="BR11">
        <f t="shared" si="11"/>
        <v>36300.564544704393</v>
      </c>
      <c r="BS11">
        <f t="shared" si="11"/>
        <v>36213.019121692589</v>
      </c>
      <c r="BT11">
        <f t="shared" si="11"/>
        <v>36076.35833456726</v>
      </c>
      <c r="BU11">
        <f t="shared" si="2"/>
        <v>35890.458057919452</v>
      </c>
      <c r="BV11">
        <f t="shared" si="2"/>
        <v>35657.113641545795</v>
      </c>
      <c r="BW11">
        <f t="shared" si="2"/>
        <v>35379.78216914754</v>
      </c>
      <c r="BX11">
        <f t="shared" si="2"/>
        <v>35063.354422452416</v>
      </c>
      <c r="BY11">
        <f t="shared" si="2"/>
        <v>34713.902587818928</v>
      </c>
      <c r="BZ11">
        <f t="shared" si="2"/>
        <v>34338.383441061393</v>
      </c>
      <c r="CA11">
        <f t="shared" si="2"/>
        <v>33944.355645795149</v>
      </c>
      <c r="CB11">
        <f t="shared" si="2"/>
        <v>33539.7172161079</v>
      </c>
      <c r="CC11">
        <f t="shared" si="2"/>
        <v>33132.473513578858</v>
      </c>
      <c r="CD11">
        <f t="shared" si="2"/>
        <v>32730.453017142539</v>
      </c>
      <c r="CE11">
        <f t="shared" si="2"/>
        <v>32341.046491405985</v>
      </c>
      <c r="CF11">
        <f t="shared" si="2"/>
        <v>31970.974690805622</v>
      </c>
      <c r="CG11">
        <f t="shared" si="2"/>
        <v>31626.029425790963</v>
      </c>
      <c r="CH11">
        <f t="shared" si="2"/>
        <v>31310.874427571292</v>
      </c>
      <c r="CI11">
        <f t="shared" si="2"/>
        <v>31028.88758430169</v>
      </c>
      <c r="CJ11">
        <f t="shared" si="2"/>
        <v>30782.05315449533</v>
      </c>
      <c r="CK11">
        <f t="shared" si="2"/>
        <v>30570.90403554984</v>
      </c>
      <c r="CL11">
        <f t="shared" si="3"/>
        <v>30394.544582384508</v>
      </c>
      <c r="CM11">
        <f t="shared" si="3"/>
        <v>30250.753647445857</v>
      </c>
      <c r="CN11">
        <f t="shared" si="3"/>
        <v>30136.113817411777</v>
      </c>
      <c r="CO11">
        <f t="shared" si="3"/>
        <v>30046.207940518085</v>
      </c>
      <c r="CP11">
        <f t="shared" si="3"/>
        <v>29975.84897224306</v>
      </c>
      <c r="CQ11">
        <f t="shared" si="3"/>
        <v>29919.339793708354</v>
      </c>
      <c r="CR11">
        <f t="shared" si="3"/>
        <v>29870.733587682702</v>
      </c>
      <c r="CS11">
        <f t="shared" si="3"/>
        <v>29824.104968874508</v>
      </c>
      <c r="CT11">
        <f t="shared" si="3"/>
        <v>29773.799446213725</v>
      </c>
      <c r="CU11">
        <f t="shared" si="3"/>
        <v>29714.652221240125</v>
      </c>
      <c r="CV11">
        <f t="shared" si="3"/>
        <v>29642.179373378025</v>
      </c>
      <c r="CW11">
        <f t="shared" si="3"/>
        <v>29552.723686039048</v>
      </c>
      <c r="CX11">
        <f t="shared" si="10"/>
        <v>29443.555827325348</v>
      </c>
      <c r="CY11">
        <f t="shared" si="10"/>
        <v>29312.928658554618</v>
      </c>
      <c r="CZ11">
        <f t="shared" si="10"/>
        <v>29160.08965376281</v>
      </c>
      <c r="DA11">
        <f t="shared" si="10"/>
        <v>28985.249607442747</v>
      </c>
      <c r="DB11">
        <f t="shared" si="10"/>
        <v>28789.517474088105</v>
      </c>
      <c r="DC11">
        <f t="shared" si="12"/>
        <v>28574.804011879893</v>
      </c>
      <c r="DD11">
        <f t="shared" si="12"/>
        <v>28343.701424308747</v>
      </c>
      <c r="DE11">
        <f t="shared" si="12"/>
        <v>28099.344889891701</v>
      </c>
      <c r="DF11">
        <f t="shared" si="12"/>
        <v>27845.262761057602</v>
      </c>
      <c r="DG11">
        <f t="shared" si="12"/>
        <v>27585.221079451676</v>
      </c>
      <c r="DH11">
        <f t="shared" si="12"/>
        <v>27323.067812091595</v>
      </c>
      <c r="DI11">
        <f t="shared" si="12"/>
        <v>27062.582361256656</v>
      </c>
      <c r="DJ11">
        <f t="shared" si="12"/>
        <v>26807.334891777173</v>
      </c>
      <c r="DK11">
        <f t="shared" si="12"/>
        <v>26560.559862023401</v>
      </c>
      <c r="DL11">
        <f t="shared" si="12"/>
        <v>26325.047618535635</v>
      </c>
      <c r="DM11">
        <f t="shared" si="12"/>
        <v>26103.057457024817</v>
      </c>
      <c r="DN11">
        <f t="shared" si="12"/>
        <v>25896.254094451731</v>
      </c>
      <c r="DO11">
        <f t="shared" si="12"/>
        <v>25705.669394163164</v>
      </c>
      <c r="DP11">
        <f t="shared" si="12"/>
        <v>25531.690061241003</v>
      </c>
      <c r="DQ11">
        <f t="shared" si="12"/>
        <v>25374.070857744086</v>
      </c>
      <c r="DR11">
        <f t="shared" si="12"/>
        <v>25231.971952866847</v>
      </c>
      <c r="DS11">
        <f t="shared" si="12"/>
        <v>25104.018261333171</v>
      </c>
      <c r="DT11">
        <f t="shared" si="12"/>
        <v>24988.37772006651</v>
      </c>
      <c r="DU11">
        <f t="shared" si="12"/>
        <v>24882.854519821696</v>
      </c>
      <c r="DV11">
        <f t="shared" si="12"/>
        <v>24784.993088281426</v>
      </c>
      <c r="DW11">
        <f t="shared" si="12"/>
        <v>24692.188131051043</v>
      </c>
      <c r="DX11">
        <f t="shared" si="12"/>
        <v>24601.79581362422</v>
      </c>
      <c r="DY11">
        <f t="shared" si="12"/>
        <v>24511.241427993489</v>
      </c>
      <c r="DZ11">
        <f t="shared" si="12"/>
        <v>24418.119214062837</v>
      </c>
      <c r="EA11">
        <f t="shared" si="12"/>
        <v>24320.28054442137</v>
      </c>
      <c r="EB11">
        <f t="shared" si="12"/>
        <v>24215.907245031063</v>
      </c>
      <c r="EC11">
        <f t="shared" si="12"/>
        <v>24103.567838757011</v>
      </c>
      <c r="ED11">
        <f t="shared" si="12"/>
        <v>23982.255248906538</v>
      </c>
      <c r="EE11">
        <f t="shared" si="12"/>
        <v>23851.405399425174</v>
      </c>
      <c r="EF11">
        <f t="shared" si="12"/>
        <v>23710.89700004823</v>
      </c>
      <c r="EG11">
        <f t="shared" si="12"/>
        <v>23561.033601155184</v>
      </c>
      <c r="EH11">
        <f t="shared" si="12"/>
        <v>23402.509623400281</v>
      </c>
      <c r="EI11">
        <f t="shared" si="12"/>
        <v>23236.362621760996</v>
      </c>
      <c r="EJ11">
        <f t="shared" si="12"/>
        <v>23063.914498891532</v>
      </c>
      <c r="EK11">
        <f t="shared" si="12"/>
        <v>22886.704589256977</v>
      </c>
      <c r="EL11">
        <f t="shared" si="12"/>
        <v>22706.417705091852</v>
      </c>
      <c r="EM11">
        <f t="shared" si="12"/>
        <v>22524.810231035051</v>
      </c>
      <c r="EN11">
        <f t="shared" si="12"/>
        <v>22343.637251553711</v>
      </c>
      <c r="EO11">
        <f t="shared" si="12"/>
        <v>22164.583466499815</v>
      </c>
      <c r="EP11">
        <f t="shared" si="12"/>
        <v>21989.200369715672</v>
      </c>
      <c r="EQ11">
        <f t="shared" si="12"/>
        <v>21818.851783149781</v>
      </c>
      <c r="ER11">
        <f t="shared" si="12"/>
        <v>21654.669416508463</v>
      </c>
      <c r="ES11">
        <f t="shared" si="12"/>
        <v>21497.519665561602</v>
      </c>
      <c r="ET11">
        <f t="shared" si="12"/>
        <v>21347.982379075627</v>
      </c>
      <c r="EU11">
        <f t="shared" si="12"/>
        <v>21206.341839176301</v>
      </c>
      <c r="EV11">
        <f t="shared" si="12"/>
        <v>21072.589725568432</v>
      </c>
      <c r="EW11">
        <f t="shared" si="12"/>
        <v>20946.439391702559</v>
      </c>
      <c r="EX11">
        <f t="shared" si="12"/>
        <v>20827.350373765254</v>
      </c>
      <c r="EY11">
        <f t="shared" si="12"/>
        <v>20714.56170726952</v>
      </c>
      <c r="EZ11">
        <f t="shared" si="12"/>
        <v>20607.132344422789</v>
      </c>
      <c r="FA11">
        <f t="shared" si="12"/>
        <v>20503.986760622869</v>
      </c>
      <c r="FB11">
        <f t="shared" si="12"/>
        <v>20403.963713518064</v>
      </c>
      <c r="FC11">
        <f t="shared" si="12"/>
        <v>20305.866081763874</v>
      </c>
      <c r="FD11">
        <f t="shared" si="6"/>
        <v>20208.509757503227</v>
      </c>
      <c r="FE11">
        <f t="shared" si="6"/>
        <v>20110.769692105467</v>
      </c>
      <c r="FF11">
        <f t="shared" si="6"/>
        <v>20011.62139423909</v>
      </c>
      <c r="FG11">
        <f t="shared" si="6"/>
        <v>19910.176439865576</v>
      </c>
      <c r="FH11">
        <f t="shared" si="6"/>
        <v>19805.710861581454</v>
      </c>
      <c r="FI11">
        <f t="shared" si="6"/>
        <v>19697.685625074198</v>
      </c>
      <c r="FJ11">
        <f t="shared" si="6"/>
        <v>19585.758758526663</v>
      </c>
      <c r="FK11">
        <f t="shared" si="6"/>
        <v>19469.78905870828</v>
      </c>
      <c r="FL11">
        <f t="shared" si="6"/>
        <v>19349.831640435325</v>
      </c>
      <c r="FM11">
        <f t="shared" si="6"/>
        <v>19226.125911606647</v>
      </c>
      <c r="FN11">
        <f t="shared" si="6"/>
        <v>19099.076830937523</v>
      </c>
      <c r="FO11">
        <f t="shared" si="6"/>
        <v>18969.230531074441</v>
      </c>
      <c r="FP11">
        <f t="shared" si="6"/>
        <v>18837.245559281375</v>
      </c>
      <c r="FQ11">
        <f t="shared" si="6"/>
        <v>18703.861098365924</v>
      </c>
      <c r="FR11">
        <f t="shared" si="6"/>
        <v>18569.863579902896</v>
      </c>
      <c r="FS11">
        <f t="shared" si="6"/>
        <v>18436.0530923277</v>
      </c>
      <c r="FT11">
        <f t="shared" si="7"/>
        <v>18303.210922059865</v>
      </c>
      <c r="FU11">
        <f t="shared" si="7"/>
        <v>18172.069451941814</v>
      </c>
      <c r="FV11">
        <f t="shared" si="7"/>
        <v>18043.285485414854</v>
      </c>
      <c r="FW11">
        <f t="shared" si="7"/>
        <v>17917.417875527524</v>
      </c>
      <c r="FX11">
        <f t="shared" si="7"/>
        <v>17794.910124367983</v>
      </c>
      <c r="FY11">
        <f t="shared" si="7"/>
        <v>17676.078389984716</v>
      </c>
      <c r="FZ11">
        <f t="shared" si="7"/>
        <v>17561.105104285783</v>
      </c>
      <c r="GA11">
        <f t="shared" si="7"/>
        <v>17450.038175702815</v>
      </c>
      <c r="GB11">
        <f t="shared" si="7"/>
        <v>17342.795533178709</v>
      </c>
      <c r="GC11">
        <f t="shared" si="7"/>
        <v>17239.174570931507</v>
      </c>
      <c r="GD11">
        <f t="shared" si="7"/>
        <v>17138.86588306673</v>
      </c>
      <c r="GE11">
        <f t="shared" si="7"/>
        <v>17041.47053862115</v>
      </c>
      <c r="GF11">
        <f t="shared" si="7"/>
        <v>16946.520044905872</v>
      </c>
      <c r="GG11">
        <f t="shared" si="7"/>
        <v>16853.498082438458</v>
      </c>
      <c r="GH11">
        <f t="shared" si="7"/>
        <v>16761.863069035648</v>
      </c>
      <c r="GI11">
        <f t="shared" si="7"/>
        <v>16671.07062308587</v>
      </c>
      <c r="GJ11">
        <f t="shared" si="7"/>
        <v>16580.595044442038</v>
      </c>
      <c r="GK11">
        <f t="shared" si="7"/>
        <v>16489.949012283781</v>
      </c>
      <c r="GL11">
        <f t="shared" si="8"/>
        <v>16398.700808026817</v>
      </c>
      <c r="GM11">
        <f t="shared" si="8"/>
        <v>16306.48850238508</v>
      </c>
      <c r="GN11">
        <f t="shared" si="8"/>
        <v>16213.030692787155</v>
      </c>
      <c r="GO11">
        <f t="shared" si="8"/>
        <v>16118.133533914974</v>
      </c>
      <c r="GP11">
        <f t="shared" si="8"/>
        <v>16021.693963475142</v>
      </c>
      <c r="GQ11">
        <f t="shared" si="8"/>
        <v>15923.69918093146</v>
      </c>
      <c r="GR11">
        <f t="shared" si="8"/>
        <v>15824.222582752363</v>
      </c>
      <c r="GS11">
        <f t="shared" si="8"/>
        <v>15723.416488373243</v>
      </c>
      <c r="GT11">
        <f t="shared" si="8"/>
        <v>15621.502102045706</v>
      </c>
      <c r="GU11">
        <f t="shared" si="8"/>
        <v>15518.757243551063</v>
      </c>
      <c r="GV11">
        <f t="shared" si="8"/>
        <v>15415.502443019728</v>
      </c>
      <c r="GW11">
        <f t="shared" si="8"/>
        <v>15312.086030606128</v>
      </c>
      <c r="GX11">
        <f t="shared" si="8"/>
        <v>15208.868860448487</v>
      </c>
    </row>
    <row r="12" spans="1:206" ht="4.5" customHeight="1">
      <c r="A12">
        <v>10</v>
      </c>
      <c r="B12">
        <v>0.99994998833061044</v>
      </c>
      <c r="E12" s="8">
        <v>59986</v>
      </c>
      <c r="F12">
        <f t="shared" si="9"/>
        <v>59131.04260994232</v>
      </c>
      <c r="G12">
        <f t="shared" si="9"/>
        <v>56113.346495200181</v>
      </c>
      <c r="H12">
        <f t="shared" si="9"/>
        <v>53818.863061426266</v>
      </c>
      <c r="I12">
        <f t="shared" si="9"/>
        <v>53667.905352626862</v>
      </c>
      <c r="J12">
        <f t="shared" si="0"/>
        <v>53990.771512834508</v>
      </c>
      <c r="K12">
        <f t="shared" si="0"/>
        <v>54730.398037050574</v>
      </c>
      <c r="L12">
        <f t="shared" si="0"/>
        <v>55158.142776653425</v>
      </c>
      <c r="M12">
        <f t="shared" si="0"/>
        <v>55741.730997360733</v>
      </c>
      <c r="N12">
        <f t="shared" si="0"/>
        <v>55973.546443939515</v>
      </c>
      <c r="O12">
        <f t="shared" si="0"/>
        <v>55082.458124185381</v>
      </c>
      <c r="P12">
        <f t="shared" si="0"/>
        <v>54518.464095670039</v>
      </c>
      <c r="Q12">
        <f t="shared" si="0"/>
        <v>53093.359333862936</v>
      </c>
      <c r="R12">
        <f t="shared" si="0"/>
        <v>51652.607804811021</v>
      </c>
      <c r="S12">
        <f t="shared" si="0"/>
        <v>50205.095092394215</v>
      </c>
      <c r="T12">
        <f t="shared" si="0"/>
        <v>48771.835007344875</v>
      </c>
      <c r="U12">
        <f t="shared" si="0"/>
        <v>47388.633530265382</v>
      </c>
      <c r="V12">
        <f t="shared" si="0"/>
        <v>46097.319926345117</v>
      </c>
      <c r="W12">
        <f t="shared" si="11"/>
        <v>44941.007059635092</v>
      </c>
      <c r="X12">
        <f t="shared" si="11"/>
        <v>43945.692854320339</v>
      </c>
      <c r="Y12">
        <f t="shared" si="11"/>
        <v>43126.58802906661</v>
      </c>
      <c r="Z12">
        <f t="shared" si="11"/>
        <v>42494.238357019887</v>
      </c>
      <c r="AA12">
        <f t="shared" si="11"/>
        <v>42055.677800884543</v>
      </c>
      <c r="AB12">
        <f t="shared" si="11"/>
        <v>41812.071412484329</v>
      </c>
      <c r="AC12">
        <f t="shared" si="11"/>
        <v>41773.382147315315</v>
      </c>
      <c r="AD12">
        <f t="shared" si="11"/>
        <v>41925.013921251601</v>
      </c>
      <c r="AE12">
        <f t="shared" si="11"/>
        <v>42226.250974426759</v>
      </c>
      <c r="AF12">
        <f t="shared" si="11"/>
        <v>42640.83356727488</v>
      </c>
      <c r="AG12">
        <f t="shared" si="11"/>
        <v>43115.792688176589</v>
      </c>
      <c r="AH12">
        <f t="shared" si="11"/>
        <v>43599.435857474273</v>
      </c>
      <c r="AI12">
        <f t="shared" si="11"/>
        <v>44048.968521397212</v>
      </c>
      <c r="AJ12">
        <f t="shared" si="11"/>
        <v>44428.098945625352</v>
      </c>
      <c r="AK12">
        <f t="shared" si="11"/>
        <v>44723.269779559894</v>
      </c>
      <c r="AL12">
        <f t="shared" si="11"/>
        <v>44925.809530466853</v>
      </c>
      <c r="AM12">
        <f t="shared" si="11"/>
        <v>45038.37343907632</v>
      </c>
      <c r="AN12">
        <f t="shared" si="11"/>
        <v>45060.926685894665</v>
      </c>
      <c r="AO12">
        <f t="shared" si="11"/>
        <v>44989.649168484117</v>
      </c>
      <c r="AP12">
        <f t="shared" si="11"/>
        <v>44829.72281664054</v>
      </c>
      <c r="AQ12">
        <f t="shared" si="11"/>
        <v>44580.926519610613</v>
      </c>
      <c r="AR12">
        <f t="shared" si="11"/>
        <v>44245.155355239702</v>
      </c>
      <c r="AS12">
        <f t="shared" si="11"/>
        <v>43827.287548004679</v>
      </c>
      <c r="AT12">
        <f t="shared" si="11"/>
        <v>43334.282960386467</v>
      </c>
      <c r="AU12">
        <f t="shared" si="11"/>
        <v>42776.75573686642</v>
      </c>
      <c r="AV12">
        <f t="shared" si="11"/>
        <v>42167.412986975942</v>
      </c>
      <c r="AW12">
        <f t="shared" si="11"/>
        <v>41523.199940288796</v>
      </c>
      <c r="AX12">
        <f t="shared" si="11"/>
        <v>40855.569650510952</v>
      </c>
      <c r="AY12">
        <f t="shared" si="11"/>
        <v>40176.814282669402</v>
      </c>
      <c r="AZ12">
        <f t="shared" si="11"/>
        <v>39504.097883718801</v>
      </c>
      <c r="BA12">
        <f t="shared" si="11"/>
        <v>38853.869092406137</v>
      </c>
      <c r="BB12">
        <f t="shared" si="11"/>
        <v>38242.854766159442</v>
      </c>
      <c r="BC12">
        <f t="shared" si="11"/>
        <v>37685.146136402116</v>
      </c>
      <c r="BD12">
        <f t="shared" si="11"/>
        <v>37195.371655110772</v>
      </c>
      <c r="BE12">
        <f t="shared" si="11"/>
        <v>36781.680414300026</v>
      </c>
      <c r="BF12">
        <f t="shared" si="11"/>
        <v>36449.991214870199</v>
      </c>
      <c r="BG12">
        <f t="shared" si="11"/>
        <v>36201.95854849281</v>
      </c>
      <c r="BH12">
        <f t="shared" si="11"/>
        <v>36034.059301771515</v>
      </c>
      <c r="BI12">
        <f t="shared" si="11"/>
        <v>35939.292920161817</v>
      </c>
      <c r="BJ12">
        <f t="shared" si="11"/>
        <v>35907.701110581213</v>
      </c>
      <c r="BK12">
        <f t="shared" si="11"/>
        <v>35927.054944895695</v>
      </c>
      <c r="BL12">
        <f t="shared" si="11"/>
        <v>35983.486957493376</v>
      </c>
      <c r="BM12">
        <f t="shared" si="11"/>
        <v>36062.769968625347</v>
      </c>
      <c r="BN12">
        <f t="shared" si="11"/>
        <v>36150.553632593641</v>
      </c>
      <c r="BO12">
        <f t="shared" si="11"/>
        <v>36233.41585117572</v>
      </c>
      <c r="BP12">
        <f t="shared" si="11"/>
        <v>36299.149295061135</v>
      </c>
      <c r="BQ12">
        <f t="shared" si="11"/>
        <v>36337.315350793964</v>
      </c>
      <c r="BR12">
        <f t="shared" si="11"/>
        <v>36339.34502335939</v>
      </c>
      <c r="BS12">
        <f t="shared" si="11"/>
        <v>36298.749092871731</v>
      </c>
      <c r="BT12">
        <f t="shared" si="11"/>
        <v>36211.208048152679</v>
      </c>
      <c r="BU12">
        <f t="shared" si="2"/>
        <v>36074.55409566145</v>
      </c>
      <c r="BV12">
        <f t="shared" si="2"/>
        <v>35888.663116196818</v>
      </c>
      <c r="BW12">
        <f t="shared" si="2"/>
        <v>35655.330369766969</v>
      </c>
      <c r="BX12">
        <f t="shared" si="2"/>
        <v>35378.012767178625</v>
      </c>
      <c r="BY12">
        <f t="shared" si="2"/>
        <v>35061.600845563349</v>
      </c>
      <c r="BZ12">
        <f t="shared" si="2"/>
        <v>34712.166487599483</v>
      </c>
      <c r="CA12">
        <f t="shared" si="2"/>
        <v>34336.66612118137</v>
      </c>
      <c r="CB12">
        <f t="shared" si="2"/>
        <v>33942.658031902953</v>
      </c>
      <c r="CC12">
        <f t="shared" si="2"/>
        <v>33538.039838859069</v>
      </c>
      <c r="CD12">
        <f t="shared" si="2"/>
        <v>33130.816503267437</v>
      </c>
      <c r="CE12">
        <f t="shared" si="2"/>
        <v>32728.816112547276</v>
      </c>
      <c r="CF12">
        <f t="shared" si="2"/>
        <v>32339.429061681145</v>
      </c>
      <c r="CG12">
        <f t="shared" si="2"/>
        <v>31969.375768989325</v>
      </c>
      <c r="CH12">
        <f t="shared" si="2"/>
        <v>31624.447755263216</v>
      </c>
      <c r="CI12">
        <f t="shared" si="2"/>
        <v>31309.308518471124</v>
      </c>
      <c r="CJ12">
        <f t="shared" si="2"/>
        <v>31027.335777834298</v>
      </c>
      <c r="CK12">
        <f t="shared" si="2"/>
        <v>30780.513692629836</v>
      </c>
      <c r="CL12">
        <f t="shared" si="3"/>
        <v>30569.375133604273</v>
      </c>
      <c r="CM12">
        <f t="shared" si="3"/>
        <v>30393.024500469608</v>
      </c>
      <c r="CN12">
        <f t="shared" si="3"/>
        <v>30249.240756755655</v>
      </c>
      <c r="CO12">
        <f t="shared" si="3"/>
        <v>30134.606660050853</v>
      </c>
      <c r="CP12">
        <f t="shared" si="3"/>
        <v>30044.705279500155</v>
      </c>
      <c r="CQ12">
        <f t="shared" si="3"/>
        <v>29974.34982999459</v>
      </c>
      <c r="CR12">
        <f t="shared" si="3"/>
        <v>29917.843477578237</v>
      </c>
      <c r="CS12">
        <f t="shared" si="3"/>
        <v>29869.239702430092</v>
      </c>
      <c r="CT12">
        <f t="shared" si="3"/>
        <v>29822.613415596967</v>
      </c>
      <c r="CU12">
        <f t="shared" si="3"/>
        <v>29772.310408799349</v>
      </c>
      <c r="CV12">
        <f t="shared" si="3"/>
        <v>29713.166141877209</v>
      </c>
      <c r="CW12">
        <f t="shared" si="3"/>
        <v>29640.696918503218</v>
      </c>
      <c r="CX12">
        <f t="shared" si="10"/>
        <v>29551.2457049925</v>
      </c>
      <c r="CY12">
        <f t="shared" si="10"/>
        <v>29442.08330594566</v>
      </c>
      <c r="CZ12">
        <f t="shared" si="10"/>
        <v>29311.462670057706</v>
      </c>
      <c r="DA12">
        <f t="shared" si="10"/>
        <v>29158.631308999677</v>
      </c>
      <c r="DB12">
        <f t="shared" si="10"/>
        <v>28983.800006722206</v>
      </c>
      <c r="DC12">
        <f t="shared" si="12"/>
        <v>28788.077662258307</v>
      </c>
      <c r="DD12">
        <f t="shared" si="12"/>
        <v>28573.374938228779</v>
      </c>
      <c r="DE12">
        <f t="shared" si="12"/>
        <v>28342.283908483838</v>
      </c>
      <c r="DF12">
        <f t="shared" si="12"/>
        <v>28097.939594745007</v>
      </c>
      <c r="DG12">
        <f t="shared" si="12"/>
        <v>27843.87017298233</v>
      </c>
      <c r="DH12">
        <f t="shared" si="12"/>
        <v>27583.841496495013</v>
      </c>
      <c r="DI12">
        <f t="shared" si="12"/>
        <v>27321.701339857467</v>
      </c>
      <c r="DJ12">
        <f t="shared" si="12"/>
        <v>27061.228916334778</v>
      </c>
      <c r="DK12">
        <f t="shared" si="12"/>
        <v>26805.994212207352</v>
      </c>
      <c r="DL12">
        <f t="shared" si="12"/>
        <v>26559.231524084782</v>
      </c>
      <c r="DM12">
        <f t="shared" si="12"/>
        <v>26323.731058957474</v>
      </c>
      <c r="DN12">
        <f t="shared" si="12"/>
        <v>26101.75199954522</v>
      </c>
      <c r="DO12">
        <f t="shared" si="12"/>
        <v>25894.958979553532</v>
      </c>
      <c r="DP12">
        <f t="shared" si="12"/>
        <v>25704.383810723986</v>
      </c>
      <c r="DQ12">
        <f t="shared" si="12"/>
        <v>25530.413178798703</v>
      </c>
      <c r="DR12">
        <f t="shared" si="12"/>
        <v>25372.80185810128</v>
      </c>
      <c r="DS12">
        <f t="shared" si="12"/>
        <v>25230.710059827492</v>
      </c>
      <c r="DT12">
        <f t="shared" si="12"/>
        <v>25102.762767471537</v>
      </c>
      <c r="DU12">
        <f t="shared" si="12"/>
        <v>24987.128009581393</v>
      </c>
      <c r="DV12">
        <f t="shared" si="12"/>
        <v>24881.610086727982</v>
      </c>
      <c r="DW12">
        <f t="shared" si="12"/>
        <v>24783.753549401274</v>
      </c>
      <c r="DX12">
        <f t="shared" si="12"/>
        <v>24690.953233501728</v>
      </c>
      <c r="DY12">
        <f t="shared" si="12"/>
        <v>24600.565436745601</v>
      </c>
      <c r="DZ12">
        <f t="shared" si="12"/>
        <v>24510.015579890864</v>
      </c>
      <c r="EA12">
        <f t="shared" si="12"/>
        <v>24416.898023157588</v>
      </c>
      <c r="EB12">
        <f t="shared" si="12"/>
        <v>24319.064246591322</v>
      </c>
      <c r="EC12">
        <f t="shared" si="12"/>
        <v>24214.696167083956</v>
      </c>
      <c r="ED12">
        <f t="shared" si="12"/>
        <v>24102.362379091152</v>
      </c>
      <c r="EE12">
        <f t="shared" si="12"/>
        <v>23981.055856285813</v>
      </c>
      <c r="EF12">
        <f t="shared" si="12"/>
        <v>23850.212550823861</v>
      </c>
      <c r="EG12">
        <f t="shared" si="12"/>
        <v>23709.711178506532</v>
      </c>
      <c r="EH12">
        <f t="shared" si="12"/>
        <v>23559.855274532249</v>
      </c>
      <c r="EI12">
        <f t="shared" si="12"/>
        <v>23401.339224826108</v>
      </c>
      <c r="EJ12">
        <f t="shared" si="12"/>
        <v>23235.200532475741</v>
      </c>
      <c r="EK12">
        <f t="shared" si="12"/>
        <v>23062.761034024785</v>
      </c>
      <c r="EL12">
        <f t="shared" si="12"/>
        <v>22885.559986953642</v>
      </c>
      <c r="EM12">
        <f t="shared" si="12"/>
        <v>22705.282119236563</v>
      </c>
      <c r="EN12">
        <f t="shared" si="12"/>
        <v>22523.683727672713</v>
      </c>
      <c r="EO12">
        <f t="shared" si="12"/>
        <v>22342.519808954527</v>
      </c>
      <c r="EP12">
        <f t="shared" si="12"/>
        <v>22163.474978679329</v>
      </c>
      <c r="EQ12">
        <f t="shared" si="12"/>
        <v>21988.100653096641</v>
      </c>
      <c r="ER12">
        <f t="shared" si="12"/>
        <v>21817.760585947941</v>
      </c>
      <c r="ES12">
        <f t="shared" si="12"/>
        <v>21653.586430340863</v>
      </c>
      <c r="ET12">
        <f t="shared" si="12"/>
        <v>21496.444538715394</v>
      </c>
      <c r="EU12">
        <f t="shared" ref="DC12:FC17" si="13">ET11*$B12</f>
        <v>21346.914730838751</v>
      </c>
      <c r="EV12">
        <f t="shared" si="13"/>
        <v>21205.281274619279</v>
      </c>
      <c r="EW12">
        <f t="shared" si="13"/>
        <v>21071.535850177894</v>
      </c>
      <c r="EX12">
        <f t="shared" si="13"/>
        <v>20945.391825300812</v>
      </c>
      <c r="EY12">
        <f t="shared" si="13"/>
        <v>20826.308763204099</v>
      </c>
      <c r="EZ12">
        <f t="shared" si="13"/>
        <v>20713.525737457865</v>
      </c>
      <c r="FA12">
        <f t="shared" si="13"/>
        <v>20606.101747332912</v>
      </c>
      <c r="FB12">
        <f t="shared" si="13"/>
        <v>20502.961322015828</v>
      </c>
      <c r="FC12">
        <f t="shared" si="13"/>
        <v>20402.943277230588</v>
      </c>
      <c r="FD12">
        <f t="shared" si="6"/>
        <v>20304.850551502725</v>
      </c>
      <c r="FE12">
        <f t="shared" si="6"/>
        <v>20207.49909619438</v>
      </c>
      <c r="FF12">
        <f t="shared" si="6"/>
        <v>20109.763918940454</v>
      </c>
      <c r="FG12">
        <f t="shared" si="6"/>
        <v>20010.620579645973</v>
      </c>
      <c r="FH12">
        <f t="shared" si="6"/>
        <v>19909.180698703978</v>
      </c>
      <c r="FI12">
        <f t="shared" si="6"/>
        <v>19804.72034491782</v>
      </c>
      <c r="FJ12">
        <f t="shared" si="6"/>
        <v>19696.700510932977</v>
      </c>
      <c r="FK12">
        <f t="shared" si="6"/>
        <v>19584.779242034889</v>
      </c>
      <c r="FL12">
        <f t="shared" si="6"/>
        <v>19468.815342054793</v>
      </c>
      <c r="FM12">
        <f t="shared" si="6"/>
        <v>19348.863923052581</v>
      </c>
      <c r="FN12">
        <f t="shared" si="6"/>
        <v>19225.164380953913</v>
      </c>
      <c r="FO12">
        <f t="shared" si="6"/>
        <v>19098.12165422141</v>
      </c>
      <c r="FP12">
        <f t="shared" si="6"/>
        <v>18968.281848188548</v>
      </c>
      <c r="FQ12">
        <f t="shared" si="6"/>
        <v>18836.303477184254</v>
      </c>
      <c r="FR12">
        <f t="shared" si="6"/>
        <v>18702.925687048362</v>
      </c>
      <c r="FS12">
        <f t="shared" si="6"/>
        <v>18568.934870024928</v>
      </c>
      <c r="FT12">
        <f t="shared" si="7"/>
        <v>18435.131074535599</v>
      </c>
      <c r="FU12">
        <f t="shared" si="7"/>
        <v>18302.295547926464</v>
      </c>
      <c r="FV12">
        <f t="shared" si="7"/>
        <v>18171.16063641226</v>
      </c>
      <c r="FW12">
        <f t="shared" si="7"/>
        <v>18042.383110586456</v>
      </c>
      <c r="FX12">
        <f t="shared" si="7"/>
        <v>17916.521795548419</v>
      </c>
      <c r="FY12">
        <f t="shared" si="7"/>
        <v>17794.020171206026</v>
      </c>
      <c r="FZ12">
        <f t="shared" si="7"/>
        <v>17675.194379796172</v>
      </c>
      <c r="GA12">
        <f t="shared" si="7"/>
        <v>17560.226844103192</v>
      </c>
      <c r="GB12">
        <f t="shared" si="7"/>
        <v>17449.165470162738</v>
      </c>
      <c r="GC12">
        <f t="shared" si="7"/>
        <v>17341.928191022213</v>
      </c>
      <c r="GD12">
        <f t="shared" si="7"/>
        <v>17238.312411032319</v>
      </c>
      <c r="GE12">
        <f t="shared" si="7"/>
        <v>17138.008739772475</v>
      </c>
      <c r="GF12">
        <f t="shared" si="7"/>
        <v>17040.61826623066</v>
      </c>
      <c r="GG12">
        <f t="shared" si="7"/>
        <v>16945.672521148084</v>
      </c>
      <c r="GH12">
        <f t="shared" si="7"/>
        <v>16852.655210864301</v>
      </c>
      <c r="GI12">
        <f t="shared" si="7"/>
        <v>16761.024780281485</v>
      </c>
      <c r="GJ12">
        <f t="shared" si="7"/>
        <v>16670.236875013499</v>
      </c>
      <c r="GK12">
        <f t="shared" si="7"/>
        <v>16579.765821204393</v>
      </c>
      <c r="GL12">
        <f t="shared" si="8"/>
        <v>16489.124322405529</v>
      </c>
      <c r="GM12">
        <f t="shared" si="8"/>
        <v>16397.880681623588</v>
      </c>
      <c r="GN12">
        <f t="shared" si="8"/>
        <v>16305.672987673195</v>
      </c>
      <c r="GO12">
        <f t="shared" si="8"/>
        <v>16212.219852056345</v>
      </c>
      <c r="GP12">
        <f t="shared" si="8"/>
        <v>16117.327439149498</v>
      </c>
      <c r="GQ12">
        <f t="shared" si="8"/>
        <v>16020.89269181358</v>
      </c>
      <c r="GR12">
        <f t="shared" si="8"/>
        <v>15922.902810152566</v>
      </c>
      <c r="GS12">
        <f t="shared" si="8"/>
        <v>15823.431186964208</v>
      </c>
      <c r="GT12">
        <f t="shared" si="8"/>
        <v>15722.630134066152</v>
      </c>
      <c r="GU12">
        <f t="shared" si="8"/>
        <v>15620.72084464721</v>
      </c>
      <c r="GV12">
        <f t="shared" si="8"/>
        <v>15517.981124594462</v>
      </c>
      <c r="GW12">
        <f t="shared" si="8"/>
        <v>15414.731488008074</v>
      </c>
      <c r="GX12">
        <f t="shared" si="8"/>
        <v>15311.320247621901</v>
      </c>
    </row>
    <row r="13" spans="1:206" ht="4.5" customHeight="1">
      <c r="A13">
        <v>11</v>
      </c>
      <c r="B13">
        <v>0.99993250653842913</v>
      </c>
      <c r="E13" s="8">
        <v>59265</v>
      </c>
      <c r="F13">
        <f t="shared" si="9"/>
        <v>59981.95133721421</v>
      </c>
      <c r="G13">
        <f t="shared" si="9"/>
        <v>59127.051651190282</v>
      </c>
      <c r="H13">
        <f t="shared" si="9"/>
        <v>56109.559211204898</v>
      </c>
      <c r="I13">
        <f t="shared" si="9"/>
        <v>53815.230640060443</v>
      </c>
      <c r="J13">
        <f t="shared" si="0"/>
        <v>53664.283119919353</v>
      </c>
      <c r="K13">
        <f t="shared" si="0"/>
        <v>53987.127488772225</v>
      </c>
      <c r="L13">
        <f t="shared" si="0"/>
        <v>54726.704093033899</v>
      </c>
      <c r="M13">
        <f t="shared" si="0"/>
        <v>55154.419962663611</v>
      </c>
      <c r="N13">
        <f t="shared" si="0"/>
        <v>55737.968794981767</v>
      </c>
      <c r="O13">
        <f t="shared" si="0"/>
        <v>55969.768595533613</v>
      </c>
      <c r="P13">
        <f t="shared" si="0"/>
        <v>55078.740418414745</v>
      </c>
      <c r="Q13">
        <f t="shared" si="0"/>
        <v>54514.784455808694</v>
      </c>
      <c r="R13">
        <f t="shared" si="0"/>
        <v>53089.775879255067</v>
      </c>
      <c r="S13">
        <f t="shared" si="0"/>
        <v>51649.12159151111</v>
      </c>
      <c r="T13">
        <f t="shared" si="0"/>
        <v>50201.706576737932</v>
      </c>
      <c r="U13">
        <f t="shared" si="0"/>
        <v>48768.543227373062</v>
      </c>
      <c r="V13">
        <f t="shared" si="0"/>
        <v>47385.435107349309</v>
      </c>
      <c r="W13">
        <f t="shared" si="11"/>
        <v>46094.208658654148</v>
      </c>
      <c r="X13">
        <f t="shared" si="11"/>
        <v>44937.973835502155</v>
      </c>
      <c r="Y13">
        <f t="shared" si="11"/>
        <v>43942.72680738847</v>
      </c>
      <c r="Z13">
        <f t="shared" si="11"/>
        <v>43123.677266354789</v>
      </c>
      <c r="AA13">
        <f t="shared" si="11"/>
        <v>42491.370273776352</v>
      </c>
      <c r="AB13">
        <f t="shared" si="11"/>
        <v>42052.839317611055</v>
      </c>
      <c r="AC13">
        <f t="shared" si="11"/>
        <v>41809.249371049249</v>
      </c>
      <c r="AD13">
        <f t="shared" si="11"/>
        <v>41770.562717152672</v>
      </c>
      <c r="AE13">
        <f t="shared" si="11"/>
        <v>41922.184256935645</v>
      </c>
      <c r="AF13">
        <f t="shared" si="11"/>
        <v>42223.400978579331</v>
      </c>
      <c r="AG13">
        <f t="shared" si="11"/>
        <v>42637.955589813158</v>
      </c>
      <c r="AH13">
        <f t="shared" ref="W13:BT18" si="14">AG12*$B13</f>
        <v>43112.882654079694</v>
      </c>
      <c r="AI13">
        <f t="shared" si="14"/>
        <v>43596.493180625715</v>
      </c>
      <c r="AJ13">
        <f t="shared" si="14"/>
        <v>44045.995504033075</v>
      </c>
      <c r="AK13">
        <f t="shared" si="14"/>
        <v>44425.100339436496</v>
      </c>
      <c r="AL13">
        <f t="shared" si="14"/>
        <v>44720.251251269707</v>
      </c>
      <c r="AM13">
        <f t="shared" si="14"/>
        <v>44922.777332067766</v>
      </c>
      <c r="AN13">
        <f t="shared" si="14"/>
        <v>45035.333643349397</v>
      </c>
      <c r="AO13">
        <f t="shared" si="14"/>
        <v>45057.885367971045</v>
      </c>
      <c r="AP13">
        <f t="shared" si="14"/>
        <v>44986.612661326879</v>
      </c>
      <c r="AQ13">
        <f t="shared" si="14"/>
        <v>44826.69710346638</v>
      </c>
      <c r="AR13">
        <f t="shared" si="14"/>
        <v>44577.917598559769</v>
      </c>
      <c r="AS13">
        <f t="shared" si="14"/>
        <v>44242.169096547033</v>
      </c>
      <c r="AT13">
        <f t="shared" si="14"/>
        <v>43824.329492656805</v>
      </c>
      <c r="AU13">
        <f t="shared" si="14"/>
        <v>43331.358179624782</v>
      </c>
      <c r="AV13">
        <f t="shared" si="14"/>
        <v>42773.868585546967</v>
      </c>
      <c r="AW13">
        <f t="shared" si="14"/>
        <v>42164.566962307959</v>
      </c>
      <c r="AX13">
        <f t="shared" si="14"/>
        <v>41520.397395789325</v>
      </c>
      <c r="AY13">
        <f t="shared" si="14"/>
        <v>40852.81216669079</v>
      </c>
      <c r="AZ13">
        <f t="shared" si="14"/>
        <v>40174.102610398571</v>
      </c>
      <c r="BA13">
        <f t="shared" si="14"/>
        <v>39501.431615406393</v>
      </c>
      <c r="BB13">
        <f t="shared" si="14"/>
        <v>38851.246710285668</v>
      </c>
      <c r="BC13">
        <f t="shared" si="14"/>
        <v>38240.273623510919</v>
      </c>
      <c r="BD13">
        <f t="shared" si="14"/>
        <v>37682.602635439565</v>
      </c>
      <c r="BE13">
        <f t="shared" si="14"/>
        <v>37192.861210723357</v>
      </c>
      <c r="BF13">
        <f t="shared" si="14"/>
        <v>36779.197891366472</v>
      </c>
      <c r="BG13">
        <f t="shared" si="14"/>
        <v>36447.531078788881</v>
      </c>
      <c r="BH13">
        <f t="shared" si="14"/>
        <v>36199.515152994725</v>
      </c>
      <c r="BI13">
        <f t="shared" si="14"/>
        <v>36031.627238374786</v>
      </c>
      <c r="BJ13">
        <f t="shared" si="14"/>
        <v>35936.867252876225</v>
      </c>
      <c r="BK13">
        <f t="shared" si="14"/>
        <v>35905.277575536209</v>
      </c>
      <c r="BL13">
        <f t="shared" si="14"/>
        <v>35924.630103593416</v>
      </c>
      <c r="BM13">
        <f t="shared" si="14"/>
        <v>35981.058307399224</v>
      </c>
      <c r="BN13">
        <f t="shared" si="14"/>
        <v>36060.335967446328</v>
      </c>
      <c r="BO13">
        <f t="shared" si="14"/>
        <v>36148.113706591277</v>
      </c>
      <c r="BP13">
        <f t="shared" si="14"/>
        <v>36230.97033251539</v>
      </c>
      <c r="BQ13">
        <f t="shared" si="14"/>
        <v>36296.699339823135</v>
      </c>
      <c r="BR13">
        <f t="shared" si="14"/>
        <v>36334.862819596747</v>
      </c>
      <c r="BS13">
        <f t="shared" si="14"/>
        <v>36336.892355172546</v>
      </c>
      <c r="BT13">
        <f t="shared" si="14"/>
        <v>36296.299164644763</v>
      </c>
      <c r="BU13">
        <f t="shared" si="2"/>
        <v>36208.764028373844</v>
      </c>
      <c r="BV13">
        <f t="shared" si="2"/>
        <v>36072.119299130907</v>
      </c>
      <c r="BW13">
        <f t="shared" si="2"/>
        <v>35886.240866091954</v>
      </c>
      <c r="BX13">
        <f t="shared" si="2"/>
        <v>35652.923868096863</v>
      </c>
      <c r="BY13">
        <f t="shared" si="2"/>
        <v>35375.624982633468</v>
      </c>
      <c r="BZ13">
        <f t="shared" si="2"/>
        <v>35059.234416754065</v>
      </c>
      <c r="CA13">
        <f t="shared" si="2"/>
        <v>34709.823643324613</v>
      </c>
      <c r="CB13">
        <f t="shared" si="2"/>
        <v>34334.34862072605</v>
      </c>
      <c r="CC13">
        <f t="shared" si="2"/>
        <v>33940.367124417462</v>
      </c>
      <c r="CD13">
        <f t="shared" si="2"/>
        <v>33535.776240456042</v>
      </c>
      <c r="CE13">
        <f t="shared" si="2"/>
        <v>33128.580389776966</v>
      </c>
      <c r="CF13">
        <f t="shared" si="2"/>
        <v>32726.607131454723</v>
      </c>
      <c r="CG13">
        <f t="shared" si="2"/>
        <v>32337.246361668545</v>
      </c>
      <c r="CH13">
        <f t="shared" si="2"/>
        <v>31967.218045154415</v>
      </c>
      <c r="CI13">
        <f t="shared" si="2"/>
        <v>31622.313311813945</v>
      </c>
      <c r="CJ13">
        <f t="shared" si="2"/>
        <v>31307.195344859821</v>
      </c>
      <c r="CK13">
        <f t="shared" si="2"/>
        <v>31025.241635539329</v>
      </c>
      <c r="CL13">
        <f t="shared" si="3"/>
        <v>30778.436209211792</v>
      </c>
      <c r="CM13">
        <f t="shared" si="3"/>
        <v>30567.311900658449</v>
      </c>
      <c r="CN13">
        <f t="shared" si="3"/>
        <v>30390.973170038462</v>
      </c>
      <c r="CO13">
        <f t="shared" si="3"/>
        <v>30247.199130787092</v>
      </c>
      <c r="CP13">
        <f t="shared" si="3"/>
        <v>30132.572771134288</v>
      </c>
      <c r="CQ13">
        <f t="shared" si="3"/>
        <v>30042.677458338963</v>
      </c>
      <c r="CR13">
        <f t="shared" si="3"/>
        <v>29972.326757366227</v>
      </c>
      <c r="CS13">
        <f t="shared" si="3"/>
        <v>29915.8242187592</v>
      </c>
      <c r="CT13">
        <f t="shared" si="3"/>
        <v>29867.223724048086</v>
      </c>
      <c r="CU13">
        <f t="shared" si="3"/>
        <v>29820.60058418446</v>
      </c>
      <c r="CV13">
        <f t="shared" si="3"/>
        <v>29770.300972510897</v>
      </c>
      <c r="CW13">
        <f t="shared" si="3"/>
        <v>29711.160697440064</v>
      </c>
      <c r="CX13">
        <f t="shared" si="10"/>
        <v>29638.696365264816</v>
      </c>
      <c r="CY13">
        <f t="shared" si="10"/>
        <v>29549.251189126138</v>
      </c>
      <c r="CZ13">
        <f t="shared" si="10"/>
        <v>29440.096157827484</v>
      </c>
      <c r="DA13">
        <f t="shared" si="10"/>
        <v>29309.4843379784</v>
      </c>
      <c r="DB13">
        <f t="shared" si="10"/>
        <v>29156.663292037963</v>
      </c>
      <c r="DC13">
        <f t="shared" si="13"/>
        <v>28981.843789730276</v>
      </c>
      <c r="DD13">
        <f t="shared" si="13"/>
        <v>28786.13465524491</v>
      </c>
      <c r="DE13">
        <f t="shared" si="13"/>
        <v>28571.446422245437</v>
      </c>
      <c r="DF13">
        <f t="shared" si="13"/>
        <v>28340.37098963403</v>
      </c>
      <c r="DG13">
        <f t="shared" si="13"/>
        <v>28096.043167538748</v>
      </c>
      <c r="DH13">
        <f t="shared" si="13"/>
        <v>27841.990893800827</v>
      </c>
      <c r="DI13">
        <f t="shared" si="13"/>
        <v>27581.979767548994</v>
      </c>
      <c r="DJ13">
        <f t="shared" si="13"/>
        <v>27319.857303658035</v>
      </c>
      <c r="DK13">
        <f t="shared" si="13"/>
        <v>27059.402460320853</v>
      </c>
      <c r="DL13">
        <f t="shared" si="13"/>
        <v>26804.184982867122</v>
      </c>
      <c r="DM13">
        <f t="shared" si="13"/>
        <v>26557.438949612559</v>
      </c>
      <c r="DN13">
        <f t="shared" si="13"/>
        <v>26321.954379226845</v>
      </c>
      <c r="DO13">
        <f t="shared" si="13"/>
        <v>26099.990301949707</v>
      </c>
      <c r="DP13">
        <f t="shared" si="13"/>
        <v>25893.211239134765</v>
      </c>
      <c r="DQ13">
        <f t="shared" si="13"/>
        <v>25702.648932883054</v>
      </c>
      <c r="DR13">
        <f t="shared" si="13"/>
        <v>25528.69004283793</v>
      </c>
      <c r="DS13">
        <f t="shared" si="13"/>
        <v>25371.089359874124</v>
      </c>
      <c r="DT13">
        <f t="shared" si="13"/>
        <v>25229.007151867663</v>
      </c>
      <c r="DU13">
        <f t="shared" si="13"/>
        <v>25101.068495117368</v>
      </c>
      <c r="DV13">
        <f t="shared" si="13"/>
        <v>24985.441541817312</v>
      </c>
      <c r="DW13">
        <f t="shared" si="13"/>
        <v>24879.930740733773</v>
      </c>
      <c r="DX13">
        <f t="shared" si="13"/>
        <v>24782.080808083505</v>
      </c>
      <c r="DY13">
        <f t="shared" si="13"/>
        <v>24689.286755598514</v>
      </c>
      <c r="DZ13">
        <f t="shared" si="13"/>
        <v>24598.905059427674</v>
      </c>
      <c r="EA13">
        <f t="shared" si="13"/>
        <v>24508.361314096222</v>
      </c>
      <c r="EB13">
        <f t="shared" si="13"/>
        <v>24415.250042189182</v>
      </c>
      <c r="EC13">
        <f t="shared" si="13"/>
        <v>24317.422868763155</v>
      </c>
      <c r="ED13">
        <f t="shared" si="13"/>
        <v>24213.061833418753</v>
      </c>
      <c r="EE13">
        <f t="shared" si="13"/>
        <v>24100.735627222151</v>
      </c>
      <c r="EF13">
        <f t="shared" si="13"/>
        <v>23979.437291813949</v>
      </c>
      <c r="EG13">
        <f t="shared" si="13"/>
        <v>23848.602817419604</v>
      </c>
      <c r="EH13">
        <f t="shared" si="13"/>
        <v>23708.11092802625</v>
      </c>
      <c r="EI13">
        <f t="shared" si="13"/>
        <v>23558.265138345661</v>
      </c>
      <c r="EJ13">
        <f t="shared" si="13"/>
        <v>23399.759787436429</v>
      </c>
      <c r="EK13">
        <f t="shared" si="13"/>
        <v>23233.63230836151</v>
      </c>
      <c r="EL13">
        <f t="shared" si="13"/>
        <v>23061.204448449218</v>
      </c>
      <c r="EM13">
        <f t="shared" si="13"/>
        <v>22884.015361290134</v>
      </c>
      <c r="EN13">
        <f t="shared" si="13"/>
        <v>22703.749661150392</v>
      </c>
      <c r="EO13">
        <f t="shared" si="13"/>
        <v>22522.163526290606</v>
      </c>
      <c r="EP13">
        <f t="shared" si="13"/>
        <v>22341.011834952405</v>
      </c>
      <c r="EQ13">
        <f t="shared" si="13"/>
        <v>22161.979089032578</v>
      </c>
      <c r="ER13">
        <f t="shared" si="13"/>
        <v>21986.616600070196</v>
      </c>
      <c r="ES13">
        <f t="shared" si="13"/>
        <v>21816.288029762272</v>
      </c>
      <c r="ET13">
        <f t="shared" si="13"/>
        <v>21652.124954837254</v>
      </c>
      <c r="EU13">
        <f t="shared" si="13"/>
        <v>21494.99366926201</v>
      </c>
      <c r="EV13">
        <f t="shared" si="13"/>
        <v>21345.473953669709</v>
      </c>
      <c r="EW13">
        <f t="shared" si="13"/>
        <v>21203.85005678247</v>
      </c>
      <c r="EX13">
        <f t="shared" si="13"/>
        <v>21070.11365928275</v>
      </c>
      <c r="EY13">
        <f t="shared" si="13"/>
        <v>20943.978148302565</v>
      </c>
      <c r="EZ13">
        <f t="shared" si="13"/>
        <v>20824.903123533928</v>
      </c>
      <c r="FA13">
        <f t="shared" si="13"/>
        <v>20712.127709904507</v>
      </c>
      <c r="FB13">
        <f t="shared" si="13"/>
        <v>20604.710970196502</v>
      </c>
      <c r="FC13">
        <f t="shared" si="13"/>
        <v>20501.577506183752</v>
      </c>
      <c r="FD13">
        <f t="shared" si="6"/>
        <v>20401.566211962574</v>
      </c>
      <c r="FE13">
        <f t="shared" si="6"/>
        <v>20303.480106852323</v>
      </c>
      <c r="FF13">
        <f t="shared" si="6"/>
        <v>20206.135222130688</v>
      </c>
      <c r="FG13">
        <f t="shared" si="6"/>
        <v>20108.406641362191</v>
      </c>
      <c r="FH13">
        <f t="shared" si="6"/>
        <v>20009.269993594869</v>
      </c>
      <c r="FI13">
        <f t="shared" si="6"/>
        <v>19907.836959181583</v>
      </c>
      <c r="FJ13">
        <f t="shared" si="6"/>
        <v>19803.3836557863</v>
      </c>
      <c r="FK13">
        <f t="shared" si="6"/>
        <v>19695.371112433968</v>
      </c>
      <c r="FL13">
        <f t="shared" si="6"/>
        <v>19583.457397489743</v>
      </c>
      <c r="FM13">
        <f t="shared" si="6"/>
        <v>19467.501324314675</v>
      </c>
      <c r="FN13">
        <f t="shared" si="6"/>
        <v>19347.558001248952</v>
      </c>
      <c r="FO13">
        <f t="shared" si="6"/>
        <v>19223.866808060575</v>
      </c>
      <c r="FP13">
        <f t="shared" si="6"/>
        <v>19096.832655881466</v>
      </c>
      <c r="FQ13">
        <f t="shared" si="6"/>
        <v>18967.001613186563</v>
      </c>
      <c r="FR13">
        <f t="shared" si="6"/>
        <v>18835.03214985938</v>
      </c>
      <c r="FS13">
        <f t="shared" si="6"/>
        <v>18701.663361852239</v>
      </c>
      <c r="FT13">
        <f t="shared" si="7"/>
        <v>18567.681588332867</v>
      </c>
      <c r="FU13">
        <f t="shared" si="7"/>
        <v>18433.886823724864</v>
      </c>
      <c r="FV13">
        <f t="shared" si="7"/>
        <v>18301.060262645242</v>
      </c>
      <c r="FW13">
        <f t="shared" si="7"/>
        <v>18169.934201880147</v>
      </c>
      <c r="FX13">
        <f t="shared" si="7"/>
        <v>18041.165367695336</v>
      </c>
      <c r="FY13">
        <f t="shared" si="7"/>
        <v>17915.312547473128</v>
      </c>
      <c r="FZ13">
        <f t="shared" si="7"/>
        <v>17792.81919118941</v>
      </c>
      <c r="GA13">
        <f t="shared" si="7"/>
        <v>17674.001419743541</v>
      </c>
      <c r="GB13">
        <f t="shared" si="7"/>
        <v>17559.041643607514</v>
      </c>
      <c r="GC13">
        <f t="shared" si="7"/>
        <v>17447.987765583632</v>
      </c>
      <c r="GD13">
        <f t="shared" si="7"/>
        <v>17340.757724258288</v>
      </c>
      <c r="GE13">
        <f t="shared" si="7"/>
        <v>17237.148937656057</v>
      </c>
      <c r="GF13">
        <f t="shared" si="7"/>
        <v>17136.852036238197</v>
      </c>
      <c r="GG13">
        <f t="shared" si="7"/>
        <v>17039.468135916566</v>
      </c>
      <c r="GH13">
        <f t="shared" si="7"/>
        <v>16944.528799050986</v>
      </c>
      <c r="GI13">
        <f t="shared" si="7"/>
        <v>16851.517766827459</v>
      </c>
      <c r="GJ13">
        <f t="shared" si="7"/>
        <v>16759.893520699588</v>
      </c>
      <c r="GK13">
        <f t="shared" si="7"/>
        <v>16669.1117430216</v>
      </c>
      <c r="GL13">
        <f t="shared" si="8"/>
        <v>16578.646795417088</v>
      </c>
      <c r="GM13">
        <f t="shared" si="8"/>
        <v>16488.011414326738</v>
      </c>
      <c r="GN13">
        <f t="shared" si="8"/>
        <v>16396.77393189396</v>
      </c>
      <c r="GO13">
        <f t="shared" si="8"/>
        <v>16304.572461360014</v>
      </c>
      <c r="GP13">
        <f t="shared" si="8"/>
        <v>16211.125633218782</v>
      </c>
      <c r="GQ13">
        <f t="shared" si="8"/>
        <v>16116.239624929358</v>
      </c>
      <c r="GR13">
        <f t="shared" si="8"/>
        <v>16019.811386308354</v>
      </c>
      <c r="GS13">
        <f t="shared" si="8"/>
        <v>15921.828118323652</v>
      </c>
      <c r="GT13">
        <f t="shared" si="8"/>
        <v>15822.363208819472</v>
      </c>
      <c r="GU13">
        <f t="shared" si="8"/>
        <v>15721.568959333406</v>
      </c>
      <c r="GV13">
        <f t="shared" si="8"/>
        <v>15619.666548125173</v>
      </c>
      <c r="GW13">
        <f t="shared" si="8"/>
        <v>15516.933762331772</v>
      </c>
      <c r="GX13">
        <f t="shared" si="8"/>
        <v>15413.691094420763</v>
      </c>
    </row>
    <row r="14" spans="1:206" ht="4.5" customHeight="1">
      <c r="A14">
        <v>12</v>
      </c>
      <c r="B14">
        <v>0.99991015596923738</v>
      </c>
      <c r="E14" s="8">
        <v>55652</v>
      </c>
      <c r="F14">
        <f t="shared" si="9"/>
        <v>59259.675393516853</v>
      </c>
      <c r="G14">
        <f t="shared" si="9"/>
        <v>59976.562316933065</v>
      </c>
      <c r="H14">
        <f t="shared" si="9"/>
        <v>59121.739438542827</v>
      </c>
      <c r="I14">
        <f t="shared" si="9"/>
        <v>56104.518102241047</v>
      </c>
      <c r="J14">
        <f t="shared" si="0"/>
        <v>53810.395662823321</v>
      </c>
      <c r="K14">
        <f t="shared" si="0"/>
        <v>53659.461704415873</v>
      </c>
      <c r="L14">
        <f t="shared" si="0"/>
        <v>53982.277067629337</v>
      </c>
      <c r="M14">
        <f t="shared" si="0"/>
        <v>54721.787225347827</v>
      </c>
      <c r="N14">
        <f t="shared" si="0"/>
        <v>55149.464667259788</v>
      </c>
      <c r="O14">
        <f t="shared" si="0"/>
        <v>55732.961071198704</v>
      </c>
      <c r="P14">
        <f t="shared" si="0"/>
        <v>55964.740045922139</v>
      </c>
      <c r="Q14">
        <f t="shared" si="0"/>
        <v>55073.791922366225</v>
      </c>
      <c r="R14">
        <f t="shared" si="0"/>
        <v>54509.886627837026</v>
      </c>
      <c r="S14">
        <f t="shared" si="0"/>
        <v>53085.006079797793</v>
      </c>
      <c r="T14">
        <f t="shared" si="0"/>
        <v>51644.48122624198</v>
      </c>
      <c r="U14">
        <f t="shared" si="0"/>
        <v>50197.196253067916</v>
      </c>
      <c r="V14">
        <f t="shared" si="0"/>
        <v>48764.161664875093</v>
      </c>
      <c r="W14">
        <f t="shared" si="14"/>
        <v>47381.177808859822</v>
      </c>
      <c r="X14">
        <f t="shared" si="14"/>
        <v>46090.067369153439</v>
      </c>
      <c r="Y14">
        <f t="shared" si="14"/>
        <v>44933.936426798471</v>
      </c>
      <c r="Z14">
        <f t="shared" si="14"/>
        <v>43938.778815689395</v>
      </c>
      <c r="AA14">
        <f t="shared" si="14"/>
        <v>43119.802861367876</v>
      </c>
      <c r="AB14">
        <f t="shared" si="14"/>
        <v>42487.552677798332</v>
      </c>
      <c r="AC14">
        <f t="shared" si="14"/>
        <v>42049.061121021747</v>
      </c>
      <c r="AD14">
        <f t="shared" si="14"/>
        <v>41805.493059562592</v>
      </c>
      <c r="AE14">
        <f t="shared" si="14"/>
        <v>41766.809881430941</v>
      </c>
      <c r="AF14">
        <f t="shared" si="14"/>
        <v>41918.417798923627</v>
      </c>
      <c r="AG14">
        <f t="shared" si="14"/>
        <v>42219.607458042912</v>
      </c>
      <c r="AH14">
        <f t="shared" si="14"/>
        <v>42634.124824019491</v>
      </c>
      <c r="AI14">
        <f t="shared" si="14"/>
        <v>43109.009218924257</v>
      </c>
      <c r="AJ14">
        <f t="shared" si="14"/>
        <v>43592.57629595125</v>
      </c>
      <c r="AK14">
        <f t="shared" si="14"/>
        <v>44042.038234258041</v>
      </c>
      <c r="AL14">
        <f t="shared" si="14"/>
        <v>44421.109009354965</v>
      </c>
      <c r="AM14">
        <f t="shared" si="14"/>
        <v>44716.233403640574</v>
      </c>
      <c r="AN14">
        <f t="shared" si="14"/>
        <v>44918.741288679201</v>
      </c>
      <c r="AO14">
        <f t="shared" si="14"/>
        <v>45031.287487448142</v>
      </c>
      <c r="AP14">
        <f t="shared" si="14"/>
        <v>45053.837185931945</v>
      </c>
      <c r="AQ14">
        <f t="shared" si="14"/>
        <v>44982.57088271503</v>
      </c>
      <c r="AR14">
        <f t="shared" si="14"/>
        <v>44822.669692312833</v>
      </c>
      <c r="AS14">
        <f t="shared" si="14"/>
        <v>44573.912538759709</v>
      </c>
      <c r="AT14">
        <f t="shared" si="14"/>
        <v>44238.194201745719</v>
      </c>
      <c r="AU14">
        <f t="shared" si="14"/>
        <v>43820.392138249714</v>
      </c>
      <c r="AV14">
        <f t="shared" si="14"/>
        <v>43327.465115747502</v>
      </c>
      <c r="AW14">
        <f t="shared" si="14"/>
        <v>42770.025608781929</v>
      </c>
      <c r="AX14">
        <f t="shared" si="14"/>
        <v>42160.778727656703</v>
      </c>
      <c r="AY14">
        <f t="shared" si="14"/>
        <v>41516.667035928418</v>
      </c>
      <c r="AZ14">
        <f t="shared" si="14"/>
        <v>40849.141785377746</v>
      </c>
      <c r="BA14">
        <f t="shared" si="14"/>
        <v>40170.493207087784</v>
      </c>
      <c r="BB14">
        <f t="shared" si="14"/>
        <v>39497.882647569168</v>
      </c>
      <c r="BC14">
        <f t="shared" si="14"/>
        <v>38847.756157681062</v>
      </c>
      <c r="BD14">
        <f t="shared" si="14"/>
        <v>38236.837963191116</v>
      </c>
      <c r="BE14">
        <f t="shared" si="14"/>
        <v>37679.217078529175</v>
      </c>
      <c r="BF14">
        <f t="shared" si="14"/>
        <v>37189.519654156589</v>
      </c>
      <c r="BG14">
        <f t="shared" si="14"/>
        <v>36775.893499979698</v>
      </c>
      <c r="BH14">
        <f t="shared" si="14"/>
        <v>36444.256485685415</v>
      </c>
      <c r="BI14">
        <f t="shared" si="14"/>
        <v>36196.262842641729</v>
      </c>
      <c r="BJ14">
        <f t="shared" si="14"/>
        <v>36028.39001174875</v>
      </c>
      <c r="BK14">
        <f t="shared" si="14"/>
        <v>35933.638539869244</v>
      </c>
      <c r="BL14">
        <f t="shared" si="14"/>
        <v>35902.051700673175</v>
      </c>
      <c r="BM14">
        <f t="shared" si="14"/>
        <v>35921.402490021253</v>
      </c>
      <c r="BN14">
        <f t="shared" si="14"/>
        <v>35977.825624089783</v>
      </c>
      <c r="BO14">
        <f t="shared" si="14"/>
        <v>36057.09616151236</v>
      </c>
      <c r="BP14">
        <f t="shared" si="14"/>
        <v>36144.866014351413</v>
      </c>
      <c r="BQ14">
        <f t="shared" si="14"/>
        <v>36227.715196102276</v>
      </c>
      <c r="BR14">
        <f t="shared" si="14"/>
        <v>36293.438298051064</v>
      </c>
      <c r="BS14">
        <f t="shared" si="14"/>
        <v>36331.598349063825</v>
      </c>
      <c r="BT14">
        <f t="shared" si="14"/>
        <v>36333.62770229797</v>
      </c>
      <c r="BU14">
        <f t="shared" si="2"/>
        <v>36293.038158826042</v>
      </c>
      <c r="BV14">
        <f t="shared" si="2"/>
        <v>36205.5108870646</v>
      </c>
      <c r="BW14">
        <f t="shared" si="2"/>
        <v>36068.87843453492</v>
      </c>
      <c r="BX14">
        <f t="shared" si="2"/>
        <v>35883.016701563625</v>
      </c>
      <c r="BY14">
        <f t="shared" si="2"/>
        <v>35649.720665708082</v>
      </c>
      <c r="BZ14">
        <f t="shared" si="2"/>
        <v>35372.446693894279</v>
      </c>
      <c r="CA14">
        <f t="shared" si="2"/>
        <v>35056.084553818611</v>
      </c>
      <c r="CB14">
        <f t="shared" si="2"/>
        <v>34706.705172861439</v>
      </c>
      <c r="CC14">
        <f t="shared" si="2"/>
        <v>34331.263884452354</v>
      </c>
      <c r="CD14">
        <f t="shared" si="2"/>
        <v>33937.317785029438</v>
      </c>
      <c r="CE14">
        <f t="shared" si="2"/>
        <v>33532.763251143842</v>
      </c>
      <c r="CF14">
        <f t="shared" si="2"/>
        <v>33125.603984581307</v>
      </c>
      <c r="CG14">
        <f t="shared" si="2"/>
        <v>32723.666841156846</v>
      </c>
      <c r="CH14">
        <f t="shared" si="2"/>
        <v>32334.34105311165</v>
      </c>
      <c r="CI14">
        <f t="shared" si="2"/>
        <v>31964.345981432973</v>
      </c>
      <c r="CJ14">
        <f t="shared" si="2"/>
        <v>31619.472235723973</v>
      </c>
      <c r="CK14">
        <f t="shared" si="2"/>
        <v>31304.382580238165</v>
      </c>
      <c r="CL14">
        <f t="shared" si="3"/>
        <v>31022.454202775407</v>
      </c>
      <c r="CM14">
        <f t="shared" si="3"/>
        <v>30775.670950442185</v>
      </c>
      <c r="CN14">
        <f t="shared" si="3"/>
        <v>30564.565610147714</v>
      </c>
      <c r="CO14">
        <f t="shared" si="3"/>
        <v>30388.242722510066</v>
      </c>
      <c r="CP14">
        <f t="shared" si="3"/>
        <v>30244.481600497904</v>
      </c>
      <c r="CQ14">
        <f t="shared" si="3"/>
        <v>30129.86553933928</v>
      </c>
      <c r="CR14">
        <f t="shared" si="3"/>
        <v>30039.978303101205</v>
      </c>
      <c r="CS14">
        <f t="shared" si="3"/>
        <v>29969.633922719011</v>
      </c>
      <c r="CT14">
        <f t="shared" si="3"/>
        <v>29913.136460527799</v>
      </c>
      <c r="CU14">
        <f t="shared" si="3"/>
        <v>29864.540332281027</v>
      </c>
      <c r="CV14">
        <f t="shared" si="3"/>
        <v>29817.921381228214</v>
      </c>
      <c r="CW14">
        <f t="shared" si="3"/>
        <v>29767.62628867451</v>
      </c>
      <c r="CX14">
        <f t="shared" si="3"/>
        <v>29708.491327004369</v>
      </c>
      <c r="CY14">
        <f t="shared" si="3"/>
        <v>29636.033505316809</v>
      </c>
      <c r="CZ14">
        <f t="shared" si="3"/>
        <v>29546.596365293291</v>
      </c>
      <c r="DA14">
        <f t="shared" si="3"/>
        <v>29437.451140922625</v>
      </c>
      <c r="DB14">
        <f>DA13*$B14</f>
        <v>29306.851055765903</v>
      </c>
      <c r="DC14">
        <f t="shared" si="13"/>
        <v>29154.043739884219</v>
      </c>
      <c r="DD14">
        <f t="shared" si="13"/>
        <v>28979.239944065273</v>
      </c>
      <c r="DE14">
        <f t="shared" si="13"/>
        <v>28783.548392877408</v>
      </c>
      <c r="DF14">
        <f t="shared" si="13"/>
        <v>28568.879448334144</v>
      </c>
      <c r="DG14">
        <f t="shared" si="13"/>
        <v>28337.824776471014</v>
      </c>
      <c r="DH14">
        <f t="shared" si="13"/>
        <v>28093.518905772096</v>
      </c>
      <c r="DI14">
        <f t="shared" si="13"/>
        <v>27839.489457114472</v>
      </c>
      <c r="DJ14">
        <f t="shared" si="13"/>
        <v>27579.501691310263</v>
      </c>
      <c r="DK14">
        <f t="shared" si="13"/>
        <v>27317.402777558014</v>
      </c>
      <c r="DL14">
        <f t="shared" si="13"/>
        <v>27056.971334533788</v>
      </c>
      <c r="DM14">
        <f t="shared" si="13"/>
        <v>26801.776786846953</v>
      </c>
      <c r="DN14">
        <f t="shared" si="13"/>
        <v>26555.052922250594</v>
      </c>
      <c r="DO14">
        <f t="shared" si="13"/>
        <v>26319.589508747864</v>
      </c>
      <c r="DP14">
        <f t="shared" si="13"/>
        <v>26097.645373618114</v>
      </c>
      <c r="DQ14">
        <f t="shared" si="13"/>
        <v>25890.884888667653</v>
      </c>
      <c r="DR14">
        <f t="shared" si="13"/>
        <v>25700.339703301648</v>
      </c>
      <c r="DS14">
        <f t="shared" si="13"/>
        <v>25526.396442424393</v>
      </c>
      <c r="DT14">
        <f t="shared" si="13"/>
        <v>25368.809918941195</v>
      </c>
      <c r="DU14">
        <f t="shared" si="13"/>
        <v>25226.740476172999</v>
      </c>
      <c r="DV14">
        <f t="shared" si="13"/>
        <v>25098.813313947318</v>
      </c>
      <c r="DW14">
        <f t="shared" si="13"/>
        <v>24983.196749038812</v>
      </c>
      <c r="DX14">
        <f t="shared" si="13"/>
        <v>24877.695427470931</v>
      </c>
      <c r="DY14">
        <f t="shared" si="13"/>
        <v>24779.854286053021</v>
      </c>
      <c r="DZ14">
        <f t="shared" si="13"/>
        <v>24687.068570559735</v>
      </c>
      <c r="EA14">
        <f t="shared" si="13"/>
        <v>24596.694994644789</v>
      </c>
      <c r="EB14">
        <f t="shared" si="13"/>
        <v>24506.159384128376</v>
      </c>
      <c r="EC14">
        <f t="shared" si="13"/>
        <v>24413.056477713315</v>
      </c>
      <c r="ED14">
        <f t="shared" si="13"/>
        <v>24315.238093474865</v>
      </c>
      <c r="EE14">
        <f t="shared" si="13"/>
        <v>24210.886434346536</v>
      </c>
      <c r="EF14">
        <f t="shared" si="13"/>
        <v>24098.570319989056</v>
      </c>
      <c r="EG14">
        <f t="shared" si="13"/>
        <v>23977.282882512234</v>
      </c>
      <c r="EH14">
        <f t="shared" si="13"/>
        <v>23846.46016281443</v>
      </c>
      <c r="EI14">
        <f t="shared" si="13"/>
        <v>23705.98089577871</v>
      </c>
      <c r="EJ14">
        <f t="shared" si="13"/>
        <v>23556.148568847857</v>
      </c>
      <c r="EK14">
        <f t="shared" si="13"/>
        <v>23397.65745869825</v>
      </c>
      <c r="EL14">
        <f t="shared" si="13"/>
        <v>23231.54490518567</v>
      </c>
      <c r="EM14">
        <f t="shared" si="13"/>
        <v>23059.132536887329</v>
      </c>
      <c r="EN14">
        <f t="shared" si="13"/>
        <v>22881.959369110042</v>
      </c>
      <c r="EO14">
        <f t="shared" si="13"/>
        <v>22701.70986476741</v>
      </c>
      <c r="EP14">
        <f t="shared" si="13"/>
        <v>22520.14004433791</v>
      </c>
      <c r="EQ14">
        <f t="shared" si="13"/>
        <v>22339.004628397837</v>
      </c>
      <c r="ER14">
        <f t="shared" si="13"/>
        <v>22159.987967501544</v>
      </c>
      <c r="ES14">
        <f t="shared" si="13"/>
        <v>21984.641233812014</v>
      </c>
      <c r="ET14">
        <f t="shared" si="13"/>
        <v>21814.327966509401</v>
      </c>
      <c r="EU14">
        <f t="shared" si="13"/>
        <v>21650.179640656737</v>
      </c>
      <c r="EV14">
        <f t="shared" si="13"/>
        <v>21493.062472389545</v>
      </c>
      <c r="EW14">
        <f t="shared" si="13"/>
        <v>21343.556190251173</v>
      </c>
      <c r="EX14">
        <f t="shared" si="13"/>
        <v>21201.945017425682</v>
      </c>
      <c r="EY14">
        <f t="shared" si="13"/>
        <v>21068.220635342972</v>
      </c>
      <c r="EZ14">
        <f t="shared" si="13"/>
        <v>20942.096456885516</v>
      </c>
      <c r="FA14">
        <f t="shared" si="13"/>
        <v>20823.03213029707</v>
      </c>
      <c r="FB14">
        <f t="shared" si="13"/>
        <v>20710.26684886538</v>
      </c>
      <c r="FC14">
        <f t="shared" si="13"/>
        <v>20602.85975991024</v>
      </c>
      <c r="FD14">
        <f t="shared" si="6"/>
        <v>20499.735561823603</v>
      </c>
      <c r="FE14">
        <f t="shared" si="6"/>
        <v>20399.733253020222</v>
      </c>
      <c r="FF14">
        <f t="shared" si="6"/>
        <v>20301.655960361015</v>
      </c>
      <c r="FG14">
        <f t="shared" si="6"/>
        <v>20204.319821496196</v>
      </c>
      <c r="FH14">
        <f t="shared" si="6"/>
        <v>20106.600021057318</v>
      </c>
      <c r="FI14">
        <f t="shared" si="6"/>
        <v>20007.472280126029</v>
      </c>
      <c r="FJ14">
        <f t="shared" si="6"/>
        <v>19906.048358865406</v>
      </c>
      <c r="FK14">
        <f t="shared" si="6"/>
        <v>19801.604439975927</v>
      </c>
      <c r="FL14">
        <f t="shared" si="6"/>
        <v>19693.601600905862</v>
      </c>
      <c r="FM14">
        <f t="shared" si="6"/>
        <v>19581.697940740883</v>
      </c>
      <c r="FN14">
        <f t="shared" si="6"/>
        <v>19465.752285526822</v>
      </c>
      <c r="FO14">
        <f t="shared" si="6"/>
        <v>19345.819738652706</v>
      </c>
      <c r="FP14">
        <f t="shared" si="6"/>
        <v>19222.139658379696</v>
      </c>
      <c r="FQ14">
        <f t="shared" si="6"/>
        <v>19095.116919460863</v>
      </c>
      <c r="FR14">
        <f t="shared" si="6"/>
        <v>18965.297541310152</v>
      </c>
      <c r="FS14">
        <f t="shared" si="6"/>
        <v>18833.339934651493</v>
      </c>
      <c r="FT14">
        <f t="shared" si="7"/>
        <v>18699.983129033844</v>
      </c>
      <c r="FU14">
        <f t="shared" si="7"/>
        <v>18566.013392977053</v>
      </c>
      <c r="FV14">
        <f t="shared" si="7"/>
        <v>18432.23064903</v>
      </c>
      <c r="FW14">
        <f t="shared" si="7"/>
        <v>18299.416021624016</v>
      </c>
      <c r="FX14">
        <f t="shared" si="7"/>
        <v>18168.301741752759</v>
      </c>
      <c r="FY14">
        <f t="shared" si="7"/>
        <v>18039.544476679046</v>
      </c>
      <c r="FZ14">
        <f t="shared" si="7"/>
        <v>17913.702963581491</v>
      </c>
      <c r="GA14">
        <f t="shared" si="7"/>
        <v>17791.220612594643</v>
      </c>
      <c r="GB14">
        <f t="shared" si="7"/>
        <v>17672.413516216286</v>
      </c>
      <c r="GC14">
        <f t="shared" si="7"/>
        <v>17557.464068529924</v>
      </c>
      <c r="GD14">
        <f t="shared" si="7"/>
        <v>17446.420168034074</v>
      </c>
      <c r="GE14">
        <f t="shared" si="7"/>
        <v>17339.199760687861</v>
      </c>
      <c r="GF14">
        <f t="shared" si="7"/>
        <v>17235.600282716641</v>
      </c>
      <c r="GG14">
        <f t="shared" si="7"/>
        <v>17135.31239237668</v>
      </c>
      <c r="GH14">
        <f t="shared" si="7"/>
        <v>17037.937241417185</v>
      </c>
      <c r="GI14">
        <f t="shared" si="7"/>
        <v>16943.006434284307</v>
      </c>
      <c r="GJ14">
        <f t="shared" si="7"/>
        <v>16850.00375854682</v>
      </c>
      <c r="GK14">
        <f t="shared" si="7"/>
        <v>16758.387744310538</v>
      </c>
      <c r="GL14">
        <f t="shared" si="8"/>
        <v>16667.614122833373</v>
      </c>
      <c r="GM14">
        <f t="shared" si="8"/>
        <v>16577.157302964399</v>
      </c>
      <c r="GN14">
        <f t="shared" si="8"/>
        <v>16486.530064922015</v>
      </c>
      <c r="GO14">
        <f t="shared" si="8"/>
        <v>16395.300779632416</v>
      </c>
      <c r="GP14">
        <f t="shared" si="8"/>
        <v>16303.107592850225</v>
      </c>
      <c r="GQ14">
        <f t="shared" si="8"/>
        <v>16209.669160348694</v>
      </c>
      <c r="GR14">
        <f t="shared" si="8"/>
        <v>16114.791677000718</v>
      </c>
      <c r="GS14">
        <f t="shared" si="8"/>
        <v>16018.372101881352</v>
      </c>
      <c r="GT14">
        <f t="shared" si="8"/>
        <v>15920.397637108392</v>
      </c>
      <c r="GU14">
        <f t="shared" si="8"/>
        <v>15820.941663932601</v>
      </c>
      <c r="GV14">
        <f t="shared" si="8"/>
        <v>15720.156470208187</v>
      </c>
      <c r="GW14">
        <f t="shared" si="8"/>
        <v>15618.263214323322</v>
      </c>
      <c r="GX14">
        <f t="shared" si="8"/>
        <v>15515.539658457486</v>
      </c>
    </row>
    <row r="15" spans="1:206">
      <c r="A15">
        <v>13</v>
      </c>
      <c r="B15">
        <v>0.99988404452690172</v>
      </c>
      <c r="E15" s="8">
        <v>51744</v>
      </c>
      <c r="F15">
        <f t="shared" si="9"/>
        <v>55645.546846011137</v>
      </c>
      <c r="G15">
        <f t="shared" si="9"/>
        <v>59252.803909820948</v>
      </c>
      <c r="H15">
        <f t="shared" si="9"/>
        <v>59969.607706274794</v>
      </c>
      <c r="I15">
        <f t="shared" si="9"/>
        <v>59114.883949275834</v>
      </c>
      <c r="J15">
        <f t="shared" si="0"/>
        <v>56098.012476301548</v>
      </c>
      <c r="K15">
        <f t="shared" si="0"/>
        <v>53804.156052936632</v>
      </c>
      <c r="L15">
        <f t="shared" si="0"/>
        <v>53653.239596147738</v>
      </c>
      <c r="M15">
        <f t="shared" si="0"/>
        <v>53976.017527153039</v>
      </c>
      <c r="N15">
        <f t="shared" si="0"/>
        <v>54715.441934621325</v>
      </c>
      <c r="O15">
        <f t="shared" si="0"/>
        <v>55143.069784993182</v>
      </c>
      <c r="P15">
        <f t="shared" si="0"/>
        <v>55726.498529330522</v>
      </c>
      <c r="Q15">
        <f t="shared" si="0"/>
        <v>55958.250628013295</v>
      </c>
      <c r="R15">
        <f t="shared" si="0"/>
        <v>55067.40581476855</v>
      </c>
      <c r="S15">
        <f t="shared" si="0"/>
        <v>54503.565908144563</v>
      </c>
      <c r="T15">
        <f t="shared" si="0"/>
        <v>53078.850582803381</v>
      </c>
      <c r="U15">
        <f t="shared" si="0"/>
        <v>51638.492765988478</v>
      </c>
      <c r="V15">
        <f t="shared" si="0"/>
        <v>50191.375613428187</v>
      </c>
      <c r="W15">
        <f t="shared" si="14"/>
        <v>48758.507193439</v>
      </c>
      <c r="X15">
        <f t="shared" si="14"/>
        <v>47375.683701971044</v>
      </c>
      <c r="Y15">
        <f t="shared" si="14"/>
        <v>46084.722973586518</v>
      </c>
      <c r="Z15">
        <f t="shared" si="14"/>
        <v>44928.726090941935</v>
      </c>
      <c r="AA15">
        <f t="shared" si="14"/>
        <v>43933.683873804461</v>
      </c>
      <c r="AB15">
        <f t="shared" si="14"/>
        <v>43114.802884227181</v>
      </c>
      <c r="AC15">
        <f t="shared" si="14"/>
        <v>42482.626013526788</v>
      </c>
      <c r="AD15">
        <f t="shared" si="14"/>
        <v>42044.185302246122</v>
      </c>
      <c r="AE15">
        <f t="shared" si="14"/>
        <v>41800.645483836764</v>
      </c>
      <c r="AF15">
        <f t="shared" si="14"/>
        <v>41761.966791231331</v>
      </c>
      <c r="AG15">
        <f t="shared" si="14"/>
        <v>41913.557128956221</v>
      </c>
      <c r="AH15">
        <f t="shared" si="14"/>
        <v>42214.711863486089</v>
      </c>
      <c r="AI15">
        <f t="shared" si="14"/>
        <v>42629.181163905392</v>
      </c>
      <c r="AJ15">
        <f t="shared" si="14"/>
        <v>43104.01049336548</v>
      </c>
      <c r="AK15">
        <f t="shared" si="14"/>
        <v>43587.52149814328</v>
      </c>
      <c r="AL15">
        <f t="shared" si="14"/>
        <v>44036.931318878378</v>
      </c>
      <c r="AM15">
        <f t="shared" si="14"/>
        <v>44415.958138644237</v>
      </c>
      <c r="AN15">
        <f t="shared" si="14"/>
        <v>44711.048311641083</v>
      </c>
      <c r="AO15">
        <f t="shared" si="14"/>
        <v>44913.532714782094</v>
      </c>
      <c r="AP15">
        <f t="shared" si="14"/>
        <v>45026.065863203308</v>
      </c>
      <c r="AQ15">
        <f t="shared" si="14"/>
        <v>45048.612946926158</v>
      </c>
      <c r="AR15">
        <f t="shared" si="14"/>
        <v>44977.35490742715</v>
      </c>
      <c r="AS15">
        <f t="shared" si="14"/>
        <v>44817.472258443129</v>
      </c>
      <c r="AT15">
        <f t="shared" si="14"/>
        <v>44568.743949643438</v>
      </c>
      <c r="AU15">
        <f t="shared" si="14"/>
        <v>44233.06454100804</v>
      </c>
      <c r="AV15">
        <f t="shared" si="14"/>
        <v>43815.310923947967</v>
      </c>
      <c r="AW15">
        <f t="shared" si="14"/>
        <v>43322.441059031858</v>
      </c>
      <c r="AX15">
        <f t="shared" si="14"/>
        <v>42765.066190228034</v>
      </c>
      <c r="AY15">
        <f t="shared" si="14"/>
        <v>42155.889954613143</v>
      </c>
      <c r="AZ15">
        <f t="shared" si="14"/>
        <v>41511.852951160799</v>
      </c>
      <c r="BA15">
        <f t="shared" si="14"/>
        <v>40844.40510381636</v>
      </c>
      <c r="BB15">
        <f t="shared" si="14"/>
        <v>40165.835218543361</v>
      </c>
      <c r="BC15">
        <f t="shared" si="14"/>
        <v>39493.302651900391</v>
      </c>
      <c r="BD15">
        <f t="shared" si="14"/>
        <v>38843.251547736989</v>
      </c>
      <c r="BE15">
        <f t="shared" si="14"/>
        <v>38232.40419255531</v>
      </c>
      <c r="BF15">
        <f t="shared" si="14"/>
        <v>37674.847967086862</v>
      </c>
      <c r="BG15">
        <f t="shared" si="14"/>
        <v>37185.207325810792</v>
      </c>
      <c r="BH15">
        <f t="shared" si="14"/>
        <v>36771.6291338503</v>
      </c>
      <c r="BI15">
        <f t="shared" si="14"/>
        <v>36440.030574682904</v>
      </c>
      <c r="BJ15">
        <f t="shared" si="14"/>
        <v>36192.065687859424</v>
      </c>
      <c r="BK15">
        <f t="shared" si="14"/>
        <v>36024.212322739972</v>
      </c>
      <c r="BL15">
        <f t="shared" si="14"/>
        <v>35929.471837812212</v>
      </c>
      <c r="BM15">
        <f t="shared" si="14"/>
        <v>35897.888661283025</v>
      </c>
      <c r="BN15">
        <f t="shared" si="14"/>
        <v>35917.237206801168</v>
      </c>
      <c r="BO15">
        <f t="shared" si="14"/>
        <v>35973.653798298496</v>
      </c>
      <c r="BP15">
        <f t="shared" si="14"/>
        <v>36052.915143868398</v>
      </c>
      <c r="BQ15">
        <f t="shared" si="14"/>
        <v>36140.674819312648</v>
      </c>
      <c r="BR15">
        <f t="shared" si="14"/>
        <v>36223.514394247439</v>
      </c>
      <c r="BS15">
        <f t="shared" si="14"/>
        <v>36289.229875242847</v>
      </c>
      <c r="BT15">
        <f t="shared" si="14"/>
        <v>36327.385501388839</v>
      </c>
      <c r="BU15">
        <f t="shared" si="2"/>
        <v>36329.414619308372</v>
      </c>
      <c r="BV15">
        <f t="shared" si="2"/>
        <v>36288.829782416164</v>
      </c>
      <c r="BW15">
        <f t="shared" si="2"/>
        <v>36201.312659920928</v>
      </c>
      <c r="BX15">
        <f t="shared" si="2"/>
        <v>36064.696050671919</v>
      </c>
      <c r="BY15">
        <f t="shared" si="2"/>
        <v>35878.855869385799</v>
      </c>
      <c r="BZ15">
        <f t="shared" si="2"/>
        <v>35645.586885482466</v>
      </c>
      <c r="CA15">
        <f t="shared" si="2"/>
        <v>35368.345065103247</v>
      </c>
      <c r="CB15">
        <f t="shared" si="2"/>
        <v>35052.019608949202</v>
      </c>
      <c r="CC15">
        <f t="shared" si="2"/>
        <v>34702.680740443437</v>
      </c>
      <c r="CD15">
        <f t="shared" si="2"/>
        <v>34327.282986506572</v>
      </c>
      <c r="CE15">
        <f t="shared" si="2"/>
        <v>33933.382567289991</v>
      </c>
      <c r="CF15">
        <f t="shared" si="2"/>
        <v>33528.874943716764</v>
      </c>
      <c r="CG15">
        <f t="shared" si="2"/>
        <v>33121.762889499609</v>
      </c>
      <c r="CH15">
        <f t="shared" si="2"/>
        <v>32719.87235288677</v>
      </c>
      <c r="CI15">
        <f t="shared" si="2"/>
        <v>32330.591709297514</v>
      </c>
      <c r="CJ15">
        <f t="shared" si="2"/>
        <v>31960.639540572418</v>
      </c>
      <c r="CK15">
        <f t="shared" si="2"/>
        <v>31615.805784861761</v>
      </c>
      <c r="CL15">
        <f t="shared" si="3"/>
        <v>31300.752665746026</v>
      </c>
      <c r="CM15">
        <f t="shared" si="3"/>
        <v>31018.856979421653</v>
      </c>
      <c r="CN15">
        <f t="shared" si="3"/>
        <v>30772.102342957209</v>
      </c>
      <c r="CO15">
        <f t="shared" si="3"/>
        <v>30561.021481482345</v>
      </c>
      <c r="CP15">
        <f t="shared" si="3"/>
        <v>30384.719039448551</v>
      </c>
      <c r="CQ15">
        <f t="shared" si="3"/>
        <v>30240.974587325305</v>
      </c>
      <c r="CR15">
        <f t="shared" si="3"/>
        <v>30126.37181652628</v>
      </c>
      <c r="CS15">
        <f t="shared" si="3"/>
        <v>30036.495003205207</v>
      </c>
      <c r="CT15">
        <f t="shared" si="3"/>
        <v>29966.158779638921</v>
      </c>
      <c r="CU15">
        <f t="shared" si="3"/>
        <v>29909.667868637665</v>
      </c>
      <c r="CV15">
        <f t="shared" si="3"/>
        <v>29861.077375377936</v>
      </c>
      <c r="CW15">
        <f t="shared" si="3"/>
        <v>29814.463830047647</v>
      </c>
      <c r="CX15">
        <f t="shared" si="3"/>
        <v>29764.174569485192</v>
      </c>
      <c r="CY15">
        <f t="shared" si="3"/>
        <v>29705.046464837509</v>
      </c>
      <c r="CZ15">
        <f t="shared" si="3"/>
        <v>29632.597045030943</v>
      </c>
      <c r="DA15">
        <f t="shared" si="3"/>
        <v>29543.170275733311</v>
      </c>
      <c r="DB15">
        <f>DA14*$B15</f>
        <v>29434.037707348773</v>
      </c>
      <c r="DC15">
        <f t="shared" si="13"/>
        <v>29303.452765986709</v>
      </c>
      <c r="DD15">
        <f t="shared" si="13"/>
        <v>29150.663168949632</v>
      </c>
      <c r="DE15">
        <f t="shared" si="13"/>
        <v>28975.87964258753</v>
      </c>
      <c r="DF15">
        <f t="shared" si="13"/>
        <v>28780.210782906066</v>
      </c>
      <c r="DG15">
        <f t="shared" si="13"/>
        <v>28565.566730401824</v>
      </c>
      <c r="DH15">
        <f t="shared" si="13"/>
        <v>28334.538850592482</v>
      </c>
      <c r="DI15">
        <f t="shared" si="13"/>
        <v>28090.261308496381</v>
      </c>
      <c r="DJ15">
        <f t="shared" si="13"/>
        <v>27836.261315943659</v>
      </c>
      <c r="DK15">
        <f t="shared" si="13"/>
        <v>27576.303697143831</v>
      </c>
      <c r="DL15">
        <f t="shared" si="13"/>
        <v>27314.235175195125</v>
      </c>
      <c r="DM15">
        <f t="shared" si="13"/>
        <v>27053.833930622084</v>
      </c>
      <c r="DN15">
        <f t="shared" si="13"/>
        <v>26798.66897413976</v>
      </c>
      <c r="DO15">
        <f t="shared" si="13"/>
        <v>26551.973718525845</v>
      </c>
      <c r="DP15">
        <f t="shared" si="13"/>
        <v>26316.537608294624</v>
      </c>
      <c r="DQ15">
        <f t="shared" si="13"/>
        <v>26094.619208802065</v>
      </c>
      <c r="DR15">
        <f t="shared" si="13"/>
        <v>25887.882698861453</v>
      </c>
      <c r="DS15">
        <f t="shared" si="13"/>
        <v>25697.359608252566</v>
      </c>
      <c r="DT15">
        <f t="shared" si="13"/>
        <v>25523.436517048416</v>
      </c>
      <c r="DU15">
        <f t="shared" si="13"/>
        <v>25365.868266585105</v>
      </c>
      <c r="DV15">
        <f t="shared" si="13"/>
        <v>25223.815297546356</v>
      </c>
      <c r="DW15">
        <f t="shared" si="13"/>
        <v>25095.902969175295</v>
      </c>
      <c r="DX15">
        <f t="shared" si="13"/>
        <v>24980.29981064027</v>
      </c>
      <c r="DY15">
        <f t="shared" si="13"/>
        <v>24874.810722528044</v>
      </c>
      <c r="DZ15">
        <f t="shared" si="13"/>
        <v>24776.980926325974</v>
      </c>
      <c r="EA15">
        <f t="shared" si="13"/>
        <v>24684.205969844224</v>
      </c>
      <c r="EB15">
        <f t="shared" si="13"/>
        <v>24593.842873240032</v>
      </c>
      <c r="EC15">
        <f t="shared" si="13"/>
        <v>24503.317760823167</v>
      </c>
      <c r="ED15">
        <f t="shared" si="13"/>
        <v>24410.225650199667</v>
      </c>
      <c r="EE15">
        <f t="shared" si="13"/>
        <v>24312.418608538239</v>
      </c>
      <c r="EF15">
        <f t="shared" si="13"/>
        <v>24208.079049555912</v>
      </c>
      <c r="EG15">
        <f t="shared" si="13"/>
        <v>24095.775958866609</v>
      </c>
      <c r="EH15">
        <f t="shared" si="13"/>
        <v>23974.502585331982</v>
      </c>
      <c r="EI15">
        <f t="shared" si="13"/>
        <v>23843.695035244531</v>
      </c>
      <c r="EJ15">
        <f t="shared" si="13"/>
        <v>23703.232057548681</v>
      </c>
      <c r="EK15">
        <f t="shared" si="13"/>
        <v>23553.417104496184</v>
      </c>
      <c r="EL15">
        <f t="shared" si="13"/>
        <v>23394.944372258236</v>
      </c>
      <c r="EM15">
        <f t="shared" si="13"/>
        <v>23228.851080405384</v>
      </c>
      <c r="EN15">
        <f t="shared" si="13"/>
        <v>23056.45870426478</v>
      </c>
      <c r="EO15">
        <f t="shared" si="13"/>
        <v>22879.306080685979</v>
      </c>
      <c r="EP15">
        <f t="shared" si="13"/>
        <v>22699.0774772599</v>
      </c>
      <c r="EQ15">
        <f t="shared" si="13"/>
        <v>22517.528710844828</v>
      </c>
      <c r="ER15">
        <f t="shared" si="13"/>
        <v>22336.414298547606</v>
      </c>
      <c r="ES15">
        <f t="shared" si="13"/>
        <v>22157.41839561292</v>
      </c>
      <c r="ET15">
        <f t="shared" si="13"/>
        <v>21982.09199433685</v>
      </c>
      <c r="EU15">
        <f t="shared" si="13"/>
        <v>21811.798475789725</v>
      </c>
      <c r="EV15">
        <f t="shared" si="13"/>
        <v>21647.669183833841</v>
      </c>
      <c r="EW15">
        <f t="shared" si="13"/>
        <v>21490.570234162227</v>
      </c>
      <c r="EX15">
        <f t="shared" si="13"/>
        <v>21341.081288095531</v>
      </c>
      <c r="EY15">
        <f t="shared" si="13"/>
        <v>21199.486535860582</v>
      </c>
      <c r="EZ15">
        <f t="shared" si="13"/>
        <v>21065.777659851861</v>
      </c>
      <c r="FA15">
        <f t="shared" si="13"/>
        <v>20939.668106183188</v>
      </c>
      <c r="FB15">
        <f t="shared" si="13"/>
        <v>20820.617585755059</v>
      </c>
      <c r="FC15">
        <f t="shared" si="13"/>
        <v>20707.865380074927</v>
      </c>
      <c r="FD15">
        <f t="shared" si="6"/>
        <v>20600.4707455596</v>
      </c>
      <c r="FE15">
        <f t="shared" si="6"/>
        <v>20497.358505288143</v>
      </c>
      <c r="FF15">
        <f t="shared" si="6"/>
        <v>20397.367792299789</v>
      </c>
      <c r="FG15">
        <f t="shared" si="6"/>
        <v>20299.301872239452</v>
      </c>
      <c r="FH15">
        <f t="shared" si="6"/>
        <v>20201.977020032664</v>
      </c>
      <c r="FI15">
        <f t="shared" si="6"/>
        <v>20104.268550739478</v>
      </c>
      <c r="FJ15">
        <f t="shared" si="6"/>
        <v>20005.152304212286</v>
      </c>
      <c r="FK15">
        <f t="shared" si="6"/>
        <v>19903.740143610437</v>
      </c>
      <c r="FL15">
        <f t="shared" si="6"/>
        <v>19799.308335564983</v>
      </c>
      <c r="FM15">
        <f t="shared" si="6"/>
        <v>19691.31802001522</v>
      </c>
      <c r="FN15">
        <f t="shared" si="6"/>
        <v>19579.427335692097</v>
      </c>
      <c r="FO15">
        <f t="shared" si="6"/>
        <v>19463.495125011341</v>
      </c>
      <c r="FP15">
        <f t="shared" si="6"/>
        <v>19343.576484972436</v>
      </c>
      <c r="FQ15">
        <f t="shared" si="6"/>
        <v>19219.910746081649</v>
      </c>
      <c r="FR15">
        <f t="shared" si="6"/>
        <v>19092.902736144599</v>
      </c>
      <c r="FS15">
        <f t="shared" si="6"/>
        <v>18963.0984112613</v>
      </c>
      <c r="FT15">
        <f t="shared" si="7"/>
        <v>18831.15610580935</v>
      </c>
      <c r="FU15">
        <f t="shared" si="7"/>
        <v>18697.814763643186</v>
      </c>
      <c r="FV15">
        <f t="shared" si="7"/>
        <v>18563.86056211052</v>
      </c>
      <c r="FW15">
        <f t="shared" si="7"/>
        <v>18430.093331004835</v>
      </c>
      <c r="FX15">
        <f t="shared" si="7"/>
        <v>18297.294104181805</v>
      </c>
      <c r="FY15">
        <f t="shared" si="7"/>
        <v>18166.195027728903</v>
      </c>
      <c r="FZ15">
        <f t="shared" si="7"/>
        <v>18037.452692764775</v>
      </c>
      <c r="GA15">
        <f t="shared" si="7"/>
        <v>17911.625771679406</v>
      </c>
      <c r="GB15">
        <f t="shared" si="7"/>
        <v>17789.157623191513</v>
      </c>
      <c r="GC15">
        <f t="shared" si="7"/>
        <v>17670.364303146223</v>
      </c>
      <c r="GD15">
        <f t="shared" si="7"/>
        <v>17555.428184477452</v>
      </c>
      <c r="GE15">
        <f t="shared" si="7"/>
        <v>17444.397160129618</v>
      </c>
      <c r="GF15">
        <f t="shared" si="7"/>
        <v>17337.189185576466</v>
      </c>
      <c r="GG15">
        <f t="shared" si="7"/>
        <v>17233.601720531726</v>
      </c>
      <c r="GH15">
        <f t="shared" si="7"/>
        <v>17133.325459121534</v>
      </c>
      <c r="GI15">
        <f t="shared" si="7"/>
        <v>17035.961599343736</v>
      </c>
      <c r="GJ15">
        <f t="shared" si="7"/>
        <v>16941.041799957511</v>
      </c>
      <c r="GK15">
        <f t="shared" si="7"/>
        <v>16848.04990838929</v>
      </c>
      <c r="GL15">
        <f t="shared" si="8"/>
        <v>16756.444517531283</v>
      </c>
      <c r="GM15">
        <f t="shared" si="8"/>
        <v>16665.681421752339</v>
      </c>
      <c r="GN15">
        <f t="shared" si="8"/>
        <v>16575.235090846709</v>
      </c>
      <c r="GO15">
        <f t="shared" si="8"/>
        <v>16484.618361528588</v>
      </c>
      <c r="GP15">
        <f t="shared" si="8"/>
        <v>16393.399654773926</v>
      </c>
      <c r="GQ15">
        <f t="shared" si="8"/>
        <v>16301.217158296324</v>
      </c>
      <c r="GR15">
        <f t="shared" si="8"/>
        <v>16207.78956049244</v>
      </c>
      <c r="GS15">
        <f t="shared" si="8"/>
        <v>16112.92307870793</v>
      </c>
      <c r="GT15">
        <f t="shared" si="8"/>
        <v>16016.514683966014</v>
      </c>
      <c r="GU15">
        <f t="shared" si="8"/>
        <v>15918.551579868468</v>
      </c>
      <c r="GV15">
        <f t="shared" si="8"/>
        <v>15819.107139157099</v>
      </c>
      <c r="GW15">
        <f t="shared" si="8"/>
        <v>15718.333632027505</v>
      </c>
      <c r="GX15">
        <f t="shared" si="8"/>
        <v>15616.452191223332</v>
      </c>
    </row>
    <row r="16" spans="1:206">
      <c r="A16">
        <v>14</v>
      </c>
      <c r="B16">
        <v>0.99987805125912077</v>
      </c>
      <c r="C16">
        <v>2.4361059262528926E-4</v>
      </c>
      <c r="E16" s="8">
        <v>49201</v>
      </c>
      <c r="F16">
        <f>E15*$B16</f>
        <v>51737.689884351945</v>
      </c>
      <c r="G16">
        <f t="shared" si="9"/>
        <v>55638.760941637731</v>
      </c>
      <c r="H16">
        <f t="shared" si="9"/>
        <v>59245.578104990578</v>
      </c>
      <c r="I16">
        <f t="shared" si="9"/>
        <v>59962.294488123989</v>
      </c>
      <c r="J16">
        <f t="shared" si="0"/>
        <v>59107.674963610996</v>
      </c>
      <c r="K16">
        <f t="shared" si="0"/>
        <v>56091.171394314239</v>
      </c>
      <c r="L16">
        <f t="shared" si="0"/>
        <v>53797.594703851908</v>
      </c>
      <c r="M16">
        <f t="shared" si="0"/>
        <v>53646.696651134895</v>
      </c>
      <c r="N16">
        <f t="shared" si="0"/>
        <v>53969.43521977793</v>
      </c>
      <c r="O16">
        <f t="shared" si="0"/>
        <v>54708.769455370748</v>
      </c>
      <c r="P16">
        <f t="shared" si="0"/>
        <v>55136.345157064687</v>
      </c>
      <c r="Q16">
        <f t="shared" si="0"/>
        <v>55719.702753001264</v>
      </c>
      <c r="R16">
        <f t="shared" si="0"/>
        <v>55951.426589807401</v>
      </c>
      <c r="S16">
        <f t="shared" si="0"/>
        <v>55060.690413965953</v>
      </c>
      <c r="T16">
        <f t="shared" si="0"/>
        <v>54496.919266908633</v>
      </c>
      <c r="U16">
        <f t="shared" si="0"/>
        <v>53072.377683807492</v>
      </c>
      <c r="V16">
        <f t="shared" si="0"/>
        <v>51632.195516814762</v>
      </c>
      <c r="W16">
        <f t="shared" si="14"/>
        <v>50185.254838369132</v>
      </c>
      <c r="X16">
        <f t="shared" si="14"/>
        <v>48752.561154879608</v>
      </c>
      <c r="Y16">
        <f t="shared" si="14"/>
        <v>47369.906296995294</v>
      </c>
      <c r="Z16">
        <f t="shared" si="14"/>
        <v>46079.102999646122</v>
      </c>
      <c r="AA16">
        <f t="shared" si="14"/>
        <v>44923.247089365839</v>
      </c>
      <c r="AB16">
        <f t="shared" si="14"/>
        <v>43928.326216373862</v>
      </c>
      <c r="AC16">
        <f t="shared" si="14"/>
        <v>43109.545088302191</v>
      </c>
      <c r="AD16">
        <f t="shared" si="14"/>
        <v>42477.445310775198</v>
      </c>
      <c r="AE16">
        <f t="shared" si="14"/>
        <v>42039.05806678722</v>
      </c>
      <c r="AF16">
        <f t="shared" si="14"/>
        <v>41795.547947752071</v>
      </c>
      <c r="AG16">
        <f t="shared" si="14"/>
        <v>41756.873971964502</v>
      </c>
      <c r="AH16">
        <f t="shared" si="14"/>
        <v>41908.445823438575</v>
      </c>
      <c r="AI16">
        <f t="shared" si="14"/>
        <v>42209.563832527754</v>
      </c>
      <c r="AJ16">
        <f t="shared" si="14"/>
        <v>42623.982588937739</v>
      </c>
      <c r="AK16">
        <f t="shared" si="14"/>
        <v>43098.754013558966</v>
      </c>
      <c r="AL16">
        <f t="shared" si="14"/>
        <v>43582.206054778537</v>
      </c>
      <c r="AM16">
        <f t="shared" si="14"/>
        <v>44031.561070551856</v>
      </c>
      <c r="AN16">
        <f t="shared" si="14"/>
        <v>44410.541668474281</v>
      </c>
      <c r="AO16">
        <f t="shared" si="14"/>
        <v>44705.59585559609</v>
      </c>
      <c r="AP16">
        <f t="shared" si="14"/>
        <v>44908.055566019088</v>
      </c>
      <c r="AQ16">
        <f t="shared" si="14"/>
        <v>45020.574991164547</v>
      </c>
      <c r="AR16">
        <f t="shared" si="14"/>
        <v>45043.119325298925</v>
      </c>
      <c r="AS16">
        <f t="shared" si="14"/>
        <v>44971.869975628113</v>
      </c>
      <c r="AT16">
        <f t="shared" si="14"/>
        <v>44812.006824131822</v>
      </c>
      <c r="AU16">
        <f t="shared" si="14"/>
        <v>44563.308847436208</v>
      </c>
      <c r="AV16">
        <f t="shared" si="14"/>
        <v>44227.670374482033</v>
      </c>
      <c r="AW16">
        <f t="shared" si="14"/>
        <v>43809.967701949558</v>
      </c>
      <c r="AX16">
        <f t="shared" si="14"/>
        <v>43317.157941892896</v>
      </c>
      <c r="AY16">
        <f t="shared" si="14"/>
        <v>42759.851044252515</v>
      </c>
      <c r="AZ16">
        <f t="shared" si="14"/>
        <v>42150.749096912536</v>
      </c>
      <c r="BA16">
        <f t="shared" si="14"/>
        <v>41506.790632961842</v>
      </c>
      <c r="BB16">
        <f t="shared" si="14"/>
        <v>40839.424180041991</v>
      </c>
      <c r="BC16">
        <f t="shared" si="14"/>
        <v>40160.937045512095</v>
      </c>
      <c r="BD16">
        <f t="shared" si="14"/>
        <v>39488.48649336883</v>
      </c>
      <c r="BE16">
        <f t="shared" si="14"/>
        <v>38838.514662119087</v>
      </c>
      <c r="BF16">
        <f t="shared" si="14"/>
        <v>38227.741799003241</v>
      </c>
      <c r="BG16">
        <f t="shared" si="14"/>
        <v>37670.253566814463</v>
      </c>
      <c r="BH16">
        <f t="shared" si="14"/>
        <v>37180.672636598079</v>
      </c>
      <c r="BI16">
        <f t="shared" si="14"/>
        <v>36767.14487997735</v>
      </c>
      <c r="BJ16">
        <f t="shared" si="14"/>
        <v>36435.586758836718</v>
      </c>
      <c r="BK16">
        <f t="shared" si="14"/>
        <v>36187.652111018971</v>
      </c>
      <c r="BL16">
        <f t="shared" si="14"/>
        <v>36019.819215406045</v>
      </c>
      <c r="BM16">
        <f t="shared" si="14"/>
        <v>35925.090283961137</v>
      </c>
      <c r="BN16">
        <f t="shared" si="14"/>
        <v>35893.510958960556</v>
      </c>
      <c r="BO16">
        <f t="shared" si="14"/>
        <v>35912.857144947935</v>
      </c>
      <c r="BP16">
        <f t="shared" si="14"/>
        <v>35969.266856512964</v>
      </c>
      <c r="BQ16">
        <f t="shared" si="14"/>
        <v>36048.518536261581</v>
      </c>
      <c r="BR16">
        <f t="shared" si="14"/>
        <v>36136.26750952391</v>
      </c>
      <c r="BS16">
        <f t="shared" si="14"/>
        <v>36219.096982276838</v>
      </c>
      <c r="BT16">
        <f t="shared" si="14"/>
        <v>36284.804449352087</v>
      </c>
      <c r="BU16">
        <f t="shared" si="2"/>
        <v>36322.955422467508</v>
      </c>
      <c r="BV16">
        <f t="shared" si="2"/>
        <v>36324.984292938665</v>
      </c>
      <c r="BW16">
        <f t="shared" si="2"/>
        <v>36284.404405316214</v>
      </c>
      <c r="BX16">
        <f t="shared" si="2"/>
        <v>36196.897955423876</v>
      </c>
      <c r="BY16">
        <f t="shared" si="2"/>
        <v>36060.298006398349</v>
      </c>
      <c r="BZ16">
        <f t="shared" si="2"/>
        <v>35874.480488088338</v>
      </c>
      <c r="CA16">
        <f t="shared" si="2"/>
        <v>35641.239951043877</v>
      </c>
      <c r="CB16">
        <f t="shared" si="2"/>
        <v>35364.031939955574</v>
      </c>
      <c r="CC16">
        <f t="shared" si="2"/>
        <v>35047.745059292618</v>
      </c>
      <c r="CD16">
        <f t="shared" si="2"/>
        <v>34698.448792222007</v>
      </c>
      <c r="CE16">
        <f t="shared" si="2"/>
        <v>34323.096817568563</v>
      </c>
      <c r="CF16">
        <f t="shared" si="2"/>
        <v>33929.244434012136</v>
      </c>
      <c r="CG16">
        <f t="shared" si="2"/>
        <v>33524.786139634278</v>
      </c>
      <c r="CH16">
        <f t="shared" si="2"/>
        <v>33117.723732219536</v>
      </c>
      <c r="CI16">
        <f t="shared" si="2"/>
        <v>32715.882205651607</v>
      </c>
      <c r="CJ16">
        <f t="shared" si="2"/>
        <v>32326.649034346687</v>
      </c>
      <c r="CK16">
        <f t="shared" si="2"/>
        <v>31956.74198082275</v>
      </c>
      <c r="CL16">
        <f t="shared" si="3"/>
        <v>31611.950277154414</v>
      </c>
      <c r="CM16">
        <f t="shared" si="3"/>
        <v>31296.935578369867</v>
      </c>
      <c r="CN16">
        <f t="shared" si="3"/>
        <v>31015.074268869499</v>
      </c>
      <c r="CO16">
        <f t="shared" si="3"/>
        <v>30768.349723822277</v>
      </c>
      <c r="CP16">
        <f t="shared" si="3"/>
        <v>30557.294603392696</v>
      </c>
      <c r="CQ16">
        <f t="shared" si="3"/>
        <v>30381.01366121972</v>
      </c>
      <c r="CR16">
        <f t="shared" si="3"/>
        <v>30237.286738551418</v>
      </c>
      <c r="CS16">
        <f t="shared" si="3"/>
        <v>30122.697943415995</v>
      </c>
      <c r="CT16">
        <f t="shared" si="3"/>
        <v>30032.832090459142</v>
      </c>
      <c r="CU16">
        <f t="shared" si="3"/>
        <v>29962.504444306756</v>
      </c>
      <c r="CV16">
        <f t="shared" si="3"/>
        <v>29906.020422300968</v>
      </c>
      <c r="CW16">
        <f t="shared" si="3"/>
        <v>29857.435854590713</v>
      </c>
      <c r="CX16">
        <f t="shared" si="3"/>
        <v>29810.827993723582</v>
      </c>
      <c r="CY16">
        <f t="shared" si="3"/>
        <v>29760.544865873133</v>
      </c>
      <c r="CZ16">
        <f t="shared" si="3"/>
        <v>29701.423971823362</v>
      </c>
      <c r="DA16">
        <f t="shared" si="3"/>
        <v>29628.983387132321</v>
      </c>
      <c r="DB16">
        <f>DA15*$B16</f>
        <v>29539.567523316604</v>
      </c>
      <c r="DC16">
        <f t="shared" si="13"/>
        <v>29430.448263511371</v>
      </c>
      <c r="DD16">
        <f t="shared" si="13"/>
        <v>29299.879246818484</v>
      </c>
      <c r="DE16">
        <f t="shared" si="13"/>
        <v>29147.108282280384</v>
      </c>
      <c r="DF16">
        <f t="shared" si="13"/>
        <v>28972.346070549247</v>
      </c>
      <c r="DG16">
        <f t="shared" si="13"/>
        <v>28776.701072438853</v>
      </c>
      <c r="DH16">
        <f t="shared" si="13"/>
        <v>28562.083195506551</v>
      </c>
      <c r="DI16">
        <f t="shared" si="13"/>
        <v>28331.08348925626</v>
      </c>
      <c r="DJ16">
        <f t="shared" si="13"/>
        <v>28086.835736498841</v>
      </c>
      <c r="DK16">
        <f t="shared" si="13"/>
        <v>27832.866718925394</v>
      </c>
      <c r="DL16">
        <f t="shared" si="13"/>
        <v>27572.940801629862</v>
      </c>
      <c r="DM16">
        <f t="shared" si="13"/>
        <v>27310.904238607429</v>
      </c>
      <c r="DN16">
        <f t="shared" si="13"/>
        <v>27050.534749638289</v>
      </c>
      <c r="DO16">
        <f t="shared" si="13"/>
        <v>26795.400910201126</v>
      </c>
      <c r="DP16">
        <f t="shared" si="13"/>
        <v>26548.735738763015</v>
      </c>
      <c r="DQ16">
        <f t="shared" si="13"/>
        <v>26313.328339668991</v>
      </c>
      <c r="DR16">
        <f t="shared" si="13"/>
        <v>26091.437002845829</v>
      </c>
      <c r="DS16">
        <f t="shared" si="13"/>
        <v>25884.725704162298</v>
      </c>
      <c r="DT16">
        <f t="shared" si="13"/>
        <v>25694.225847604419</v>
      </c>
      <c r="DU16">
        <f t="shared" si="13"/>
        <v>25520.323966102253</v>
      </c>
      <c r="DV16">
        <f t="shared" si="13"/>
        <v>25362.774930888685</v>
      </c>
      <c r="DW16">
        <f t="shared" si="13"/>
        <v>25220.73928503065</v>
      </c>
      <c r="DX16">
        <f t="shared" si="13"/>
        <v>25092.842555406976</v>
      </c>
      <c r="DY16">
        <f t="shared" si="13"/>
        <v>24977.253494531578</v>
      </c>
      <c r="DZ16">
        <f t="shared" si="13"/>
        <v>24871.777270680821</v>
      </c>
      <c r="EA16">
        <f t="shared" si="13"/>
        <v>24773.959404699221</v>
      </c>
      <c r="EB16">
        <f t="shared" si="13"/>
        <v>24681.195762006599</v>
      </c>
      <c r="EC16">
        <f t="shared" si="13"/>
        <v>24590.843685068259</v>
      </c>
      <c r="ED16">
        <f t="shared" si="13"/>
        <v>24500.329612074871</v>
      </c>
      <c r="EE16">
        <f t="shared" si="13"/>
        <v>24407.248853917048</v>
      </c>
      <c r="EF16">
        <f t="shared" si="13"/>
        <v>24309.453739701199</v>
      </c>
      <c r="EG16">
        <f t="shared" si="13"/>
        <v>24205.126904796714</v>
      </c>
      <c r="EH16">
        <f t="shared" si="13"/>
        <v>24092.837509327917</v>
      </c>
      <c r="EI16">
        <f t="shared" si="13"/>
        <v>23971.578924928494</v>
      </c>
      <c r="EJ16">
        <f t="shared" si="13"/>
        <v>23840.787326657075</v>
      </c>
      <c r="EK16">
        <f t="shared" si="13"/>
        <v>23700.341478244496</v>
      </c>
      <c r="EL16">
        <f t="shared" si="13"/>
        <v>23550.544794936886</v>
      </c>
      <c r="EM16">
        <f t="shared" si="13"/>
        <v>23392.0913882491</v>
      </c>
      <c r="EN16">
        <f t="shared" si="13"/>
        <v>23226.018351264058</v>
      </c>
      <c r="EO16">
        <f t="shared" si="13"/>
        <v>23053.646998156662</v>
      </c>
      <c r="EP16">
        <f t="shared" si="13"/>
        <v>22876.515978117248</v>
      </c>
      <c r="EQ16">
        <f t="shared" si="13"/>
        <v>22696.309353342429</v>
      </c>
      <c r="ER16">
        <f t="shared" si="13"/>
        <v>22514.782726570829</v>
      </c>
      <c r="ES16">
        <f t="shared" si="13"/>
        <v>22333.69040094814</v>
      </c>
      <c r="ET16">
        <f t="shared" si="13"/>
        <v>22154.716326338439</v>
      </c>
      <c r="EU16">
        <f t="shared" si="13"/>
        <v>21979.41130589625</v>
      </c>
      <c r="EV16">
        <f t="shared" si="13"/>
        <v>21809.13855442929</v>
      </c>
      <c r="EW16">
        <f t="shared" si="13"/>
        <v>21645.029277833903</v>
      </c>
      <c r="EX16">
        <f t="shared" si="13"/>
        <v>21487.949486181395</v>
      </c>
      <c r="EY16">
        <f t="shared" si="13"/>
        <v>21338.478770103447</v>
      </c>
      <c r="EZ16">
        <f t="shared" si="13"/>
        <v>21196.901285170246</v>
      </c>
      <c r="FA16">
        <f t="shared" si="13"/>
        <v>21063.208714790602</v>
      </c>
      <c r="FB16">
        <f t="shared" si="13"/>
        <v>20937.114540023209</v>
      </c>
      <c r="FC16">
        <f t="shared" si="13"/>
        <v>20818.078537656147</v>
      </c>
      <c r="FD16">
        <f t="shared" si="6"/>
        <v>20705.340081965529</v>
      </c>
      <c r="FE16">
        <f t="shared" si="6"/>
        <v>20597.958544090659</v>
      </c>
      <c r="FF16">
        <f t="shared" si="6"/>
        <v>20494.858878227071</v>
      </c>
      <c r="FG16">
        <f t="shared" si="6"/>
        <v>20394.880358980266</v>
      </c>
      <c r="FH16">
        <f t="shared" si="6"/>
        <v>20296.826397935405</v>
      </c>
      <c r="FI16">
        <f t="shared" si="6"/>
        <v>20199.513414371799</v>
      </c>
      <c r="FJ16">
        <f t="shared" si="6"/>
        <v>20101.816860503419</v>
      </c>
      <c r="FK16">
        <f t="shared" si="6"/>
        <v>20002.712701077689</v>
      </c>
      <c r="FL16">
        <f t="shared" si="6"/>
        <v>19901.312907561136</v>
      </c>
      <c r="FM16">
        <f t="shared" si="6"/>
        <v>19796.89383484318</v>
      </c>
      <c r="FN16">
        <f t="shared" si="6"/>
        <v>19688.916688576428</v>
      </c>
      <c r="FO16">
        <f t="shared" si="6"/>
        <v>19577.039649181374</v>
      </c>
      <c r="FP16">
        <f t="shared" si="6"/>
        <v>19461.121576287736</v>
      </c>
      <c r="FQ16">
        <f t="shared" si="6"/>
        <v>19341.217560175992</v>
      </c>
      <c r="FR16">
        <f t="shared" si="6"/>
        <v>19217.566902166353</v>
      </c>
      <c r="FS16">
        <f t="shared" si="6"/>
        <v>19090.574380696195</v>
      </c>
      <c r="FT16">
        <f t="shared" si="7"/>
        <v>18960.785885286878</v>
      </c>
      <c r="FU16">
        <f t="shared" si="7"/>
        <v>18828.859670032947</v>
      </c>
      <c r="FV16">
        <f t="shared" si="7"/>
        <v>18695.534588675568</v>
      </c>
      <c r="FW16">
        <f t="shared" si="7"/>
        <v>18561.596722689112</v>
      </c>
      <c r="FX16">
        <f t="shared" si="7"/>
        <v>18427.845804328834</v>
      </c>
      <c r="FY16">
        <f t="shared" si="7"/>
        <v>18295.062772204303</v>
      </c>
      <c r="FZ16">
        <f t="shared" si="7"/>
        <v>18163.979683118705</v>
      </c>
      <c r="GA16">
        <f t="shared" si="7"/>
        <v>18035.253048120223</v>
      </c>
      <c r="GB16">
        <f t="shared" si="7"/>
        <v>17909.44147146945</v>
      </c>
      <c r="GC16">
        <f t="shared" si="7"/>
        <v>17786.988257818062</v>
      </c>
      <c r="GD16">
        <f t="shared" si="7"/>
        <v>17668.209424468576</v>
      </c>
      <c r="GE16">
        <f t="shared" si="7"/>
        <v>17553.28732211476</v>
      </c>
      <c r="GF16">
        <f t="shared" si="7"/>
        <v>17442.269837860542</v>
      </c>
      <c r="GG16">
        <f t="shared" si="7"/>
        <v>17335.074937184902</v>
      </c>
      <c r="GH16">
        <f t="shared" si="7"/>
        <v>17231.500104501094</v>
      </c>
      <c r="GI16">
        <f t="shared" si="7"/>
        <v>17131.236071654719</v>
      </c>
      <c r="GJ16">
        <f t="shared" si="7"/>
        <v>17033.88408527703</v>
      </c>
      <c r="GK16">
        <f t="shared" si="7"/>
        <v>16938.975861240822</v>
      </c>
      <c r="GL16">
        <f t="shared" si="8"/>
        <v>16845.995309916692</v>
      </c>
      <c r="GM16">
        <f t="shared" si="8"/>
        <v>16754.401090220759</v>
      </c>
      <c r="GN16">
        <f t="shared" si="8"/>
        <v>16663.649062887063</v>
      </c>
      <c r="GO16">
        <f t="shared" si="8"/>
        <v>16573.213761797604</v>
      </c>
      <c r="GP16">
        <f t="shared" si="8"/>
        <v>16482.608083075524</v>
      </c>
      <c r="GQ16">
        <f t="shared" si="8"/>
        <v>16391.400500327298</v>
      </c>
      <c r="GR16">
        <f t="shared" si="8"/>
        <v>16299.229245389071</v>
      </c>
      <c r="GS16">
        <f t="shared" si="8"/>
        <v>16205.813040963101</v>
      </c>
      <c r="GT16">
        <f t="shared" si="8"/>
        <v>16110.958128026597</v>
      </c>
      <c r="GU16">
        <f t="shared" si="8"/>
        <v>16014.561490167031</v>
      </c>
      <c r="GV16">
        <f t="shared" si="8"/>
        <v>15916.610332546683</v>
      </c>
      <c r="GW16">
        <f t="shared" si="8"/>
        <v>15817.178018959645</v>
      </c>
      <c r="GX16">
        <f t="shared" si="8"/>
        <v>15716.416801032359</v>
      </c>
    </row>
    <row r="17" spans="1:206" ht="4.5" customHeight="1">
      <c r="A17">
        <v>15</v>
      </c>
      <c r="B17">
        <v>0.99987266553480481</v>
      </c>
      <c r="C17">
        <v>6.9951388679958106E-4</v>
      </c>
      <c r="E17" s="8">
        <v>47120</v>
      </c>
      <c r="F17">
        <f t="shared" si="9"/>
        <v>49194.735016977931</v>
      </c>
      <c r="G17">
        <f t="shared" si="9"/>
        <v>51731.101893280087</v>
      </c>
      <c r="H17">
        <f t="shared" si="9"/>
        <v>55631.676209769103</v>
      </c>
      <c r="I17">
        <f t="shared" si="9"/>
        <v>59238.034100987396</v>
      </c>
      <c r="J17">
        <f t="shared" si="0"/>
        <v>59954.65922142347</v>
      </c>
      <c r="K17">
        <f t="shared" si="0"/>
        <v>59100.148519430571</v>
      </c>
      <c r="L17">
        <f t="shared" si="0"/>
        <v>56084.029055002575</v>
      </c>
      <c r="M17">
        <f t="shared" si="0"/>
        <v>53790.744415901507</v>
      </c>
      <c r="N17">
        <f t="shared" si="0"/>
        <v>53639.865577707336</v>
      </c>
      <c r="O17">
        <f t="shared" si="0"/>
        <v>53962.563050607336</v>
      </c>
      <c r="P17">
        <f t="shared" si="0"/>
        <v>54701.803143470665</v>
      </c>
      <c r="Q17">
        <f t="shared" si="0"/>
        <v>55129.324400041296</v>
      </c>
      <c r="R17">
        <f t="shared" si="0"/>
        <v>55712.607714450372</v>
      </c>
      <c r="S17">
        <f t="shared" si="0"/>
        <v>55944.302044825679</v>
      </c>
      <c r="T17">
        <f t="shared" si="0"/>
        <v>55053.67929039881</v>
      </c>
      <c r="U17">
        <f t="shared" si="0"/>
        <v>54489.979930838999</v>
      </c>
      <c r="V17">
        <f t="shared" si="0"/>
        <v>53065.619740978487</v>
      </c>
      <c r="W17">
        <f t="shared" si="14"/>
        <v>51625.620958811771</v>
      </c>
      <c r="X17">
        <f t="shared" si="14"/>
        <v>50178.864525783603</v>
      </c>
      <c r="Y17">
        <f t="shared" si="14"/>
        <v>48746.353273578054</v>
      </c>
      <c r="Z17">
        <f t="shared" si="14"/>
        <v>47363.874475310622</v>
      </c>
      <c r="AA17">
        <f t="shared" si="14"/>
        <v>46073.235541708986</v>
      </c>
      <c r="AB17">
        <f t="shared" si="14"/>
        <v>44917.526811722884</v>
      </c>
      <c r="AC17">
        <f t="shared" si="14"/>
        <v>43922.732626448182</v>
      </c>
      <c r="AD17">
        <f t="shared" si="14"/>
        <v>43104.055757433562</v>
      </c>
      <c r="AE17">
        <f t="shared" si="14"/>
        <v>42472.03646799369</v>
      </c>
      <c r="AF17">
        <f t="shared" si="14"/>
        <v>42033.705045810973</v>
      </c>
      <c r="AG17">
        <f t="shared" si="14"/>
        <v>41790.225934006601</v>
      </c>
      <c r="AH17">
        <f t="shared" si="14"/>
        <v>41751.556882749057</v>
      </c>
      <c r="AI17">
        <f t="shared" si="14"/>
        <v>41903.109433902486</v>
      </c>
      <c r="AJ17">
        <f t="shared" si="14"/>
        <v>42204.18910029102</v>
      </c>
      <c r="AK17">
        <f t="shared" si="14"/>
        <v>42618.555086910288</v>
      </c>
      <c r="AL17">
        <f t="shared" si="14"/>
        <v>43093.266056766071</v>
      </c>
      <c r="AM17">
        <f t="shared" si="14"/>
        <v>43576.656537878524</v>
      </c>
      <c r="AN17">
        <f t="shared" si="14"/>
        <v>44025.954335271228</v>
      </c>
      <c r="AO17">
        <f t="shared" si="14"/>
        <v>44404.8866759019</v>
      </c>
      <c r="AP17">
        <f t="shared" si="14"/>
        <v>44699.903292456584</v>
      </c>
      <c r="AQ17">
        <f t="shared" si="14"/>
        <v>44902.337222780632</v>
      </c>
      <c r="AR17">
        <f t="shared" si="14"/>
        <v>45014.842320325268</v>
      </c>
      <c r="AS17">
        <f t="shared" si="14"/>
        <v>45037.383783788915</v>
      </c>
      <c r="AT17">
        <f t="shared" si="14"/>
        <v>44966.143506615939</v>
      </c>
      <c r="AU17">
        <f t="shared" si="14"/>
        <v>44806.300711208547</v>
      </c>
      <c r="AV17">
        <f t="shared" si="14"/>
        <v>44557.634402336793</v>
      </c>
      <c r="AW17">
        <f t="shared" si="14"/>
        <v>44222.038667728069</v>
      </c>
      <c r="AX17">
        <f t="shared" si="14"/>
        <v>43804.389183142011</v>
      </c>
      <c r="AY17">
        <f t="shared" si="14"/>
        <v>43311.642174752589</v>
      </c>
      <c r="AZ17">
        <f t="shared" si="14"/>
        <v>42754.406241487966</v>
      </c>
      <c r="BA17">
        <f t="shared" si="14"/>
        <v>42145.381853818704</v>
      </c>
      <c r="BB17">
        <f t="shared" si="14"/>
        <v>41501.505387974627</v>
      </c>
      <c r="BC17">
        <f t="shared" si="14"/>
        <v>40834.223913805145</v>
      </c>
      <c r="BD17">
        <f t="shared" si="14"/>
        <v>40155.823174071666</v>
      </c>
      <c r="BE17">
        <f t="shared" si="14"/>
        <v>39483.458248059826</v>
      </c>
      <c r="BF17">
        <f t="shared" si="14"/>
        <v>38833.569180625607</v>
      </c>
      <c r="BG17">
        <f t="shared" si="14"/>
        <v>38222.874089945646</v>
      </c>
      <c r="BH17">
        <f t="shared" si="14"/>
        <v>37665.456845222769</v>
      </c>
      <c r="BI17">
        <f t="shared" si="14"/>
        <v>37175.938255532303</v>
      </c>
      <c r="BJ17">
        <f t="shared" si="14"/>
        <v>36762.4631552473</v>
      </c>
      <c r="BK17">
        <f t="shared" si="14"/>
        <v>36430.94725288271</v>
      </c>
      <c r="BL17">
        <f t="shared" si="14"/>
        <v>36183.044175690746</v>
      </c>
      <c r="BM17">
        <f t="shared" si="14"/>
        <v>36015.232650989827</v>
      </c>
      <c r="BN17">
        <f t="shared" si="14"/>
        <v>35920.515781802736</v>
      </c>
      <c r="BO17">
        <f t="shared" si="14"/>
        <v>35888.940477938617</v>
      </c>
      <c r="BP17">
        <f t="shared" si="14"/>
        <v>35908.284200489754</v>
      </c>
      <c r="BQ17">
        <f t="shared" si="14"/>
        <v>35964.686729154324</v>
      </c>
      <c r="BR17">
        <f t="shared" si="14"/>
        <v>36043.928317432685</v>
      </c>
      <c r="BS17">
        <f t="shared" si="14"/>
        <v>36131.666117226436</v>
      </c>
      <c r="BT17">
        <f t="shared" si="14"/>
        <v>36214.485042932749</v>
      </c>
      <c r="BU17">
        <f t="shared" si="2"/>
        <v>36280.184143182814</v>
      </c>
      <c r="BV17">
        <f t="shared" si="2"/>
        <v>36318.330258364476</v>
      </c>
      <c r="BW17">
        <f t="shared" si="2"/>
        <v>36320.358870490498</v>
      </c>
      <c r="BX17">
        <f t="shared" si="2"/>
        <v>36279.784150086336</v>
      </c>
      <c r="BY17">
        <f t="shared" si="2"/>
        <v>36192.288842780996</v>
      </c>
      <c r="BZ17">
        <f t="shared" si="2"/>
        <v>36055.706287636924</v>
      </c>
      <c r="CA17">
        <f t="shared" si="2"/>
        <v>35869.912430301236</v>
      </c>
      <c r="CB17">
        <f t="shared" si="2"/>
        <v>35636.701592815814</v>
      </c>
      <c r="CC17">
        <f t="shared" si="2"/>
        <v>35359.528879861355</v>
      </c>
      <c r="CD17">
        <f t="shared" si="2"/>
        <v>35043.282273419194</v>
      </c>
      <c r="CE17">
        <f t="shared" si="2"/>
        <v>34694.030483801944</v>
      </c>
      <c r="CF17">
        <f t="shared" si="2"/>
        <v>34318.726304391457</v>
      </c>
      <c r="CG17">
        <f t="shared" si="2"/>
        <v>33924.924071817652</v>
      </c>
      <c r="CH17">
        <f t="shared" si="2"/>
        <v>33520.517278920401</v>
      </c>
      <c r="CI17">
        <f t="shared" si="2"/>
        <v>33113.50670457961</v>
      </c>
      <c r="CJ17">
        <f t="shared" si="2"/>
        <v>32711.716346287561</v>
      </c>
      <c r="CK17">
        <f t="shared" si="2"/>
        <v>32322.532737780344</v>
      </c>
      <c r="CL17">
        <f t="shared" si="3"/>
        <v>31952.67278617324</v>
      </c>
      <c r="CM17">
        <f t="shared" si="3"/>
        <v>31607.924986372094</v>
      </c>
      <c r="CN17">
        <f t="shared" si="3"/>
        <v>31292.950399815745</v>
      </c>
      <c r="CO17">
        <f t="shared" si="3"/>
        <v>31011.124980974484</v>
      </c>
      <c r="CP17">
        <f t="shared" si="3"/>
        <v>30764.431852465255</v>
      </c>
      <c r="CQ17">
        <f t="shared" si="3"/>
        <v>30553.403606626562</v>
      </c>
      <c r="CR17">
        <f t="shared" si="3"/>
        <v>30377.145111093079</v>
      </c>
      <c r="CS17">
        <f t="shared" si="3"/>
        <v>30233.436489815613</v>
      </c>
      <c r="CT17">
        <f t="shared" si="3"/>
        <v>30118.862285783132</v>
      </c>
      <c r="CU17">
        <f t="shared" si="3"/>
        <v>30029.007875846608</v>
      </c>
      <c r="CV17">
        <f t="shared" si="3"/>
        <v>29958.689184827432</v>
      </c>
      <c r="CW17">
        <f t="shared" si="3"/>
        <v>29902.212355184376</v>
      </c>
      <c r="CX17">
        <f t="shared" si="3"/>
        <v>29853.633973964068</v>
      </c>
      <c r="CY17">
        <f t="shared" si="3"/>
        <v>29807.032047883975</v>
      </c>
      <c r="CZ17">
        <f t="shared" si="3"/>
        <v>29756.75532280872</v>
      </c>
      <c r="DA17">
        <f t="shared" si="3"/>
        <v>29697.641956886375</v>
      </c>
      <c r="DB17">
        <f>DA16*$B17</f>
        <v>29625.210596378442</v>
      </c>
      <c r="DC17">
        <f t="shared" si="13"/>
        <v>29535.806118283926</v>
      </c>
      <c r="DD17">
        <f t="shared" si="13"/>
        <v>29426.70075312128</v>
      </c>
      <c r="DE17">
        <f t="shared" si="13"/>
        <v>29296.148362364307</v>
      </c>
      <c r="DF17">
        <f t="shared" si="13"/>
        <v>29143.396850835274</v>
      </c>
      <c r="DG17">
        <f t="shared" si="13"/>
        <v>28968.656892356903</v>
      </c>
      <c r="DH17">
        <f t="shared" si="13"/>
        <v>28773.036806597713</v>
      </c>
      <c r="DI17">
        <f t="shared" si="13"/>
        <v>28558.446257917993</v>
      </c>
      <c r="DJ17">
        <f t="shared" si="13"/>
        <v>28327.475965891754</v>
      </c>
      <c r="DK17">
        <f t="shared" si="13"/>
        <v>28083.259314291307</v>
      </c>
      <c r="DL17">
        <f t="shared" si="13"/>
        <v>27829.32263572689</v>
      </c>
      <c r="DM17">
        <f t="shared" si="13"/>
        <v>27569.429815959029</v>
      </c>
      <c r="DN17">
        <f t="shared" si="13"/>
        <v>27307.426619222209</v>
      </c>
      <c r="DO17">
        <f t="shared" si="13"/>
        <v>27047.0902842627</v>
      </c>
      <c r="DP17">
        <f t="shared" si="13"/>
        <v>26791.988932156535</v>
      </c>
      <c r="DQ17">
        <f t="shared" si="13"/>
        <v>26545.355169696111</v>
      </c>
      <c r="DR17">
        <f t="shared" si="13"/>
        <v>26309.977746077355</v>
      </c>
      <c r="DS17">
        <f t="shared" si="13"/>
        <v>26088.114663668897</v>
      </c>
      <c r="DT17">
        <f t="shared" si="13"/>
        <v>25881.429686458036</v>
      </c>
      <c r="DU17">
        <f t="shared" si="13"/>
        <v>25690.954087097511</v>
      </c>
      <c r="DV17">
        <f t="shared" si="13"/>
        <v>25517.074349298422</v>
      </c>
      <c r="DW17">
        <f t="shared" si="13"/>
        <v>25359.545375506994</v>
      </c>
      <c r="DX17">
        <f t="shared" si="13"/>
        <v>25217.527815681962</v>
      </c>
      <c r="DY17">
        <f t="shared" si="13"/>
        <v>25089.647371719955</v>
      </c>
      <c r="DZ17">
        <f t="shared" si="13"/>
        <v>24974.073029315809</v>
      </c>
      <c r="EA17">
        <f t="shared" si="13"/>
        <v>24868.610236223605</v>
      </c>
      <c r="EB17">
        <f t="shared" si="13"/>
        <v>24770.804825827654</v>
      </c>
      <c r="EC17">
        <f t="shared" si="13"/>
        <v>24678.052995143866</v>
      </c>
      <c r="ED17">
        <f t="shared" si="13"/>
        <v>24587.712423138921</v>
      </c>
      <c r="EE17">
        <f t="shared" si="13"/>
        <v>24497.209875706612</v>
      </c>
      <c r="EF17">
        <f t="shared" si="13"/>
        <v>24404.140969937347</v>
      </c>
      <c r="EG17">
        <f t="shared" si="13"/>
        <v>24306.358308410068</v>
      </c>
      <c r="EH17">
        <f t="shared" si="13"/>
        <v>24202.044757907312</v>
      </c>
      <c r="EI17">
        <f t="shared" si="13"/>
        <v>24089.769660748632</v>
      </c>
      <c r="EJ17">
        <f t="shared" si="13"/>
        <v>23968.526516746202</v>
      </c>
      <c r="EK17">
        <f t="shared" ref="DC17:FC22" si="15">EJ16*$B17</f>
        <v>23837.751572753004</v>
      </c>
      <c r="EL17">
        <f t="shared" si="15"/>
        <v>23697.323607937422</v>
      </c>
      <c r="EM17">
        <f t="shared" si="15"/>
        <v>23547.545998910369</v>
      </c>
      <c r="EN17">
        <f t="shared" si="15"/>
        <v>23389.112768802381</v>
      </c>
      <c r="EO17">
        <f t="shared" si="15"/>
        <v>23223.060878638687</v>
      </c>
      <c r="EP17">
        <f t="shared" si="15"/>
        <v>23050.711474345353</v>
      </c>
      <c r="EQ17">
        <f t="shared" si="15"/>
        <v>22873.603009189646</v>
      </c>
      <c r="ER17">
        <f t="shared" si="15"/>
        <v>22693.419330929017</v>
      </c>
      <c r="ES17">
        <f t="shared" si="15"/>
        <v>22511.915818753354</v>
      </c>
      <c r="ET17">
        <f t="shared" si="15"/>
        <v>22330.846552425101</v>
      </c>
      <c r="EU17">
        <f t="shared" si="15"/>
        <v>22151.895267383472</v>
      </c>
      <c r="EV17">
        <f t="shared" si="15"/>
        <v>21976.61256931231</v>
      </c>
      <c r="EW17">
        <f t="shared" si="15"/>
        <v>21806.361499435094</v>
      </c>
      <c r="EX17">
        <f t="shared" si="15"/>
        <v>21642.273119606674</v>
      </c>
      <c r="EY17">
        <f t="shared" si="15"/>
        <v>21485.213329625429</v>
      </c>
      <c r="EZ17">
        <f t="shared" si="15"/>
        <v>21335.761646321178</v>
      </c>
      <c r="FA17">
        <f t="shared" si="15"/>
        <v>21194.202189081305</v>
      </c>
      <c r="FB17">
        <f t="shared" si="15"/>
        <v>21060.52664237361</v>
      </c>
      <c r="FC17">
        <f t="shared" si="15"/>
        <v>20934.448523740524</v>
      </c>
      <c r="FD17">
        <f t="shared" si="6"/>
        <v>20815.427678759163</v>
      </c>
      <c r="FE17">
        <f t="shared" si="6"/>
        <v>20702.703578559507</v>
      </c>
      <c r="FF17">
        <f t="shared" si="6"/>
        <v>20595.335714055334</v>
      </c>
      <c r="FG17">
        <f t="shared" si="6"/>
        <v>20492.24917633256</v>
      </c>
      <c r="FH17">
        <f t="shared" si="6"/>
        <v>20392.283387797037</v>
      </c>
      <c r="FI17">
        <f t="shared" si="6"/>
        <v>20294.241912400863</v>
      </c>
      <c r="FJ17">
        <f t="shared" si="6"/>
        <v>20196.941320133978</v>
      </c>
      <c r="FK17">
        <f t="shared" si="6"/>
        <v>20099.257206404036</v>
      </c>
      <c r="FL17">
        <f t="shared" si="6"/>
        <v>20000.165666353445</v>
      </c>
      <c r="FM17">
        <f t="shared" si="6"/>
        <v>19898.77878452537</v>
      </c>
      <c r="FN17">
        <f t="shared" si="6"/>
        <v>19794.373007954193</v>
      </c>
      <c r="FO17">
        <f t="shared" si="6"/>
        <v>19686.409610899616</v>
      </c>
      <c r="FP17">
        <f t="shared" si="6"/>
        <v>19574.546817307539</v>
      </c>
      <c r="FQ17">
        <f t="shared" si="6"/>
        <v>19458.64350477972</v>
      </c>
      <c r="FR17">
        <f t="shared" si="6"/>
        <v>19338.754756581744</v>
      </c>
      <c r="FS17">
        <f t="shared" si="6"/>
        <v>19215.119843562512</v>
      </c>
      <c r="FT17">
        <f t="shared" si="7"/>
        <v>19088.143492617161</v>
      </c>
      <c r="FU17">
        <f t="shared" si="7"/>
        <v>18958.371523756494</v>
      </c>
      <c r="FV17">
        <f t="shared" si="7"/>
        <v>18826.46210725663</v>
      </c>
      <c r="FW17">
        <f t="shared" ref="FW17:GL17" si="16">FV16*$B17</f>
        <v>18693.154002777181</v>
      </c>
      <c r="FX17">
        <f t="shared" si="16"/>
        <v>18559.233191697258</v>
      </c>
      <c r="FY17">
        <f t="shared" si="16"/>
        <v>18425.499304438639</v>
      </c>
      <c r="FZ17">
        <f t="shared" si="16"/>
        <v>18292.733180170493</v>
      </c>
      <c r="GA17">
        <f t="shared" si="16"/>
        <v>18161.666782479937</v>
      </c>
      <c r="GB17">
        <f t="shared" si="16"/>
        <v>18032.956538818682</v>
      </c>
      <c r="GC17">
        <f t="shared" si="16"/>
        <v>17907.160982317735</v>
      </c>
      <c r="GD17">
        <f t="shared" si="16"/>
        <v>17784.723361180819</v>
      </c>
      <c r="GE17">
        <f t="shared" si="16"/>
        <v>17665.959652470556</v>
      </c>
      <c r="GF17">
        <f t="shared" si="16"/>
        <v>17551.052183661181</v>
      </c>
      <c r="GG17">
        <f t="shared" si="16"/>
        <v>17440.048835758949</v>
      </c>
      <c r="GH17">
        <f t="shared" si="16"/>
        <v>17332.867584688658</v>
      </c>
      <c r="GI17">
        <f t="shared" si="16"/>
        <v>17229.305940650778</v>
      </c>
      <c r="GJ17">
        <f t="shared" si="16"/>
        <v>17129.054674871404</v>
      </c>
      <c r="GK17">
        <f t="shared" si="16"/>
        <v>17031.715084756834</v>
      </c>
      <c r="GL17">
        <f t="shared" si="16"/>
        <v>16936.818945808576</v>
      </c>
      <c r="GM17">
        <f t="shared" si="8"/>
        <v>16843.850234113223</v>
      </c>
      <c r="GN17">
        <f t="shared" si="8"/>
        <v>16752.26767751827</v>
      </c>
      <c r="GO17">
        <f t="shared" si="8"/>
        <v>16661.527206045441</v>
      </c>
      <c r="GP17">
        <f t="shared" si="8"/>
        <v>16571.103420486681</v>
      </c>
      <c r="GQ17">
        <f t="shared" si="8"/>
        <v>16480.509278990245</v>
      </c>
      <c r="GR17">
        <f t="shared" si="8"/>
        <v>16389.313310110789</v>
      </c>
      <c r="GS17">
        <f t="shared" si="8"/>
        <v>16297.153791750015</v>
      </c>
      <c r="GT17">
        <f t="shared" si="8"/>
        <v>16203.749482426478</v>
      </c>
      <c r="GU17">
        <f t="shared" si="8"/>
        <v>16108.906647789583</v>
      </c>
      <c r="GV17">
        <f t="shared" si="8"/>
        <v>16012.522284544344</v>
      </c>
      <c r="GW17">
        <f t="shared" si="8"/>
        <v>15914.583599482268</v>
      </c>
      <c r="GX17">
        <f t="shared" si="8"/>
        <v>15815.163947055704</v>
      </c>
    </row>
    <row r="18" spans="1:206" ht="4.5" customHeight="1">
      <c r="A18">
        <v>16</v>
      </c>
      <c r="B18">
        <v>0.99978281643645206</v>
      </c>
      <c r="C18">
        <v>1.7570339126489287E-3</v>
      </c>
      <c r="E18" s="8">
        <v>46044</v>
      </c>
      <c r="F18">
        <f t="shared" si="9"/>
        <v>47109.766310485618</v>
      </c>
      <c r="G18">
        <f t="shared" si="9"/>
        <v>49184.050729119146</v>
      </c>
      <c r="H18">
        <f t="shared" si="9"/>
        <v>51719.866748224646</v>
      </c>
      <c r="I18">
        <f t="shared" si="9"/>
        <v>55619.593924083718</v>
      </c>
      <c r="J18">
        <f t="shared" si="0"/>
        <v>59225.168573643772</v>
      </c>
      <c r="K18">
        <f t="shared" si="0"/>
        <v>59941.63805488246</v>
      </c>
      <c r="L18">
        <f t="shared" si="0"/>
        <v>59087.31293856891</v>
      </c>
      <c r="M18">
        <f t="shared" si="0"/>
        <v>56071.848525714282</v>
      </c>
      <c r="N18">
        <f t="shared" si="0"/>
        <v>53779.061950343363</v>
      </c>
      <c r="O18">
        <f t="shared" si="0"/>
        <v>53628.21588055294</v>
      </c>
      <c r="P18">
        <f t="shared" si="0"/>
        <v>53950.843268865821</v>
      </c>
      <c r="Q18">
        <f t="shared" si="0"/>
        <v>54689.922810931464</v>
      </c>
      <c r="R18">
        <f t="shared" si="0"/>
        <v>55117.351216912102</v>
      </c>
      <c r="S18">
        <f t="shared" si="0"/>
        <v>55700.507851772403</v>
      </c>
      <c r="T18">
        <f t="shared" si="0"/>
        <v>55932.151861947379</v>
      </c>
      <c r="U18">
        <f t="shared" si="0"/>
        <v>55041.722536144094</v>
      </c>
      <c r="V18">
        <f t="shared" si="0"/>
        <v>54478.145602819961</v>
      </c>
      <c r="W18">
        <f t="shared" si="14"/>
        <v>53054.094760581262</v>
      </c>
      <c r="X18">
        <f t="shared" si="14"/>
        <v>51614.408722481559</v>
      </c>
      <c r="Y18">
        <f t="shared" si="14"/>
        <v>50167.966501171104</v>
      </c>
      <c r="Z18">
        <f t="shared" si="14"/>
        <v>48735.766366864133</v>
      </c>
      <c r="AA18">
        <f t="shared" si="14"/>
        <v>47353.587820268636</v>
      </c>
      <c r="AB18">
        <f t="shared" si="14"/>
        <v>46063.229192229854</v>
      </c>
      <c r="AC18">
        <f t="shared" si="14"/>
        <v>44907.771463184152</v>
      </c>
      <c r="AD18">
        <f t="shared" si="14"/>
        <v>43913.193330855604</v>
      </c>
      <c r="AE18">
        <f t="shared" si="14"/>
        <v>43094.694265000791</v>
      </c>
      <c r="AF18">
        <f t="shared" si="14"/>
        <v>42462.812239762432</v>
      </c>
      <c r="AG18">
        <f t="shared" si="14"/>
        <v>42024.576015960003</v>
      </c>
      <c r="AH18">
        <f t="shared" si="14"/>
        <v>41781.149783816778</v>
      </c>
      <c r="AI18">
        <f t="shared" si="14"/>
        <v>41742.48913084159</v>
      </c>
      <c r="AJ18">
        <f t="shared" si="14"/>
        <v>41894.008767271895</v>
      </c>
      <c r="AK18">
        <f t="shared" si="14"/>
        <v>42195.023044105568</v>
      </c>
      <c r="AL18">
        <f t="shared" si="14"/>
        <v>42609.299037243247</v>
      </c>
      <c r="AM18">
        <f t="shared" ref="AM18:BT18" si="17">AL17*$B18</f>
        <v>43083.906907678946</v>
      </c>
      <c r="AN18">
        <f t="shared" si="17"/>
        <v>43567.192404324123</v>
      </c>
      <c r="AO18">
        <f t="shared" si="17"/>
        <v>44016.392621620093</v>
      </c>
      <c r="AP18">
        <f t="shared" si="17"/>
        <v>44395.242664374688</v>
      </c>
      <c r="AQ18">
        <f t="shared" si="17"/>
        <v>44690.19520816928</v>
      </c>
      <c r="AR18">
        <f t="shared" si="17"/>
        <v>44892.585173170955</v>
      </c>
      <c r="AS18">
        <f t="shared" si="17"/>
        <v>45005.065836457594</v>
      </c>
      <c r="AT18">
        <f t="shared" si="17"/>
        <v>45027.602404285877</v>
      </c>
      <c r="AU18">
        <f t="shared" si="17"/>
        <v>44956.377599330168</v>
      </c>
      <c r="AV18">
        <f t="shared" si="17"/>
        <v>44796.569519150689</v>
      </c>
      <c r="AW18">
        <f t="shared" si="17"/>
        <v>44547.957216514027</v>
      </c>
      <c r="AX18">
        <f t="shared" si="17"/>
        <v>44212.434367782858</v>
      </c>
      <c r="AY18">
        <f t="shared" si="17"/>
        <v>43794.875589800176</v>
      </c>
      <c r="AZ18">
        <f t="shared" si="17"/>
        <v>43302.235597961961</v>
      </c>
      <c r="BA18">
        <f t="shared" si="17"/>
        <v>42745.120687183065</v>
      </c>
      <c r="BB18">
        <f t="shared" si="17"/>
        <v>42136.2285696006</v>
      </c>
      <c r="BC18">
        <f t="shared" si="17"/>
        <v>41492.49194314186</v>
      </c>
      <c r="BD18">
        <f t="shared" si="17"/>
        <v>40825.355391540827</v>
      </c>
      <c r="BE18">
        <f t="shared" si="17"/>
        <v>40147.101989297516</v>
      </c>
      <c r="BF18">
        <f t="shared" si="17"/>
        <v>39474.883089896313</v>
      </c>
      <c r="BG18">
        <f t="shared" si="17"/>
        <v>38825.135167685672</v>
      </c>
      <c r="BH18">
        <f t="shared" si="17"/>
        <v>38214.572709941749</v>
      </c>
      <c r="BI18">
        <f t="shared" si="17"/>
        <v>37657.27652708246</v>
      </c>
      <c r="BJ18">
        <f t="shared" si="17"/>
        <v>37167.864252783729</v>
      </c>
      <c r="BK18">
        <f t="shared" si="17"/>
        <v>36754.478952494443</v>
      </c>
      <c r="BL18">
        <f t="shared" si="17"/>
        <v>36423.035049934901</v>
      </c>
      <c r="BM18">
        <f t="shared" si="17"/>
        <v>36175.18581321666</v>
      </c>
      <c r="BN18">
        <f t="shared" si="17"/>
        <v>36007.410734420679</v>
      </c>
      <c r="BO18">
        <f t="shared" si="17"/>
        <v>35912.714436180766</v>
      </c>
      <c r="BP18">
        <f t="shared" si="17"/>
        <v>35881.145989953657</v>
      </c>
      <c r="BQ18">
        <f t="shared" si="17"/>
        <v>35900.485511366198</v>
      </c>
      <c r="BR18">
        <f t="shared" si="17"/>
        <v>35956.875790328602</v>
      </c>
      <c r="BS18">
        <f t="shared" si="17"/>
        <v>36036.10016863644</v>
      </c>
      <c r="BT18">
        <f t="shared" si="17"/>
        <v>36123.818913222174</v>
      </c>
      <c r="BU18">
        <f t="shared" si="2"/>
        <v>36206.619852019074</v>
      </c>
      <c r="BV18">
        <f t="shared" ref="BV18:CV27" si="18">BU17*$B18</f>
        <v>36272.304683504422</v>
      </c>
      <c r="BW18">
        <f t="shared" si="18"/>
        <v>36310.442513976857</v>
      </c>
      <c r="BX18">
        <f t="shared" si="18"/>
        <v>36312.470685521665</v>
      </c>
      <c r="BY18">
        <f t="shared" si="18"/>
        <v>36271.904777279873</v>
      </c>
      <c r="BZ18">
        <f t="shared" si="18"/>
        <v>36184.428472517167</v>
      </c>
      <c r="CA18">
        <f t="shared" si="18"/>
        <v>36047.875580859138</v>
      </c>
      <c r="CB18">
        <f t="shared" si="18"/>
        <v>35862.122074895473</v>
      </c>
      <c r="CC18">
        <f t="shared" si="18"/>
        <v>35628.961886970792</v>
      </c>
      <c r="CD18">
        <f t="shared" si="18"/>
        <v>35351.84937137385</v>
      </c>
      <c r="CE18">
        <f t="shared" si="18"/>
        <v>35035.671448496636</v>
      </c>
      <c r="CF18">
        <f t="shared" si="18"/>
        <v>34686.495510627632</v>
      </c>
      <c r="CG18">
        <f t="shared" si="18"/>
        <v>34311.272841116246</v>
      </c>
      <c r="CH18">
        <f t="shared" si="18"/>
        <v>33917.556135914638</v>
      </c>
      <c r="CI18">
        <f t="shared" si="18"/>
        <v>33513.237173525791</v>
      </c>
      <c r="CJ18">
        <f t="shared" si="18"/>
        <v>33106.31499519194</v>
      </c>
      <c r="CK18">
        <f t="shared" si="18"/>
        <v>32704.611899161704</v>
      </c>
      <c r="CL18">
        <f t="shared" si="3"/>
        <v>32315.512814937458</v>
      </c>
      <c r="CM18">
        <f t="shared" si="3"/>
        <v>31945.733190832656</v>
      </c>
      <c r="CN18">
        <f t="shared" si="3"/>
        <v>31601.060264587199</v>
      </c>
      <c r="CO18">
        <f t="shared" si="3"/>
        <v>31286.154085333983</v>
      </c>
      <c r="CP18">
        <f t="shared" si="3"/>
        <v>31004.389874341487</v>
      </c>
      <c r="CQ18">
        <f t="shared" si="3"/>
        <v>30757.750323525008</v>
      </c>
      <c r="CR18">
        <f t="shared" si="3"/>
        <v>30546.767909552756</v>
      </c>
      <c r="CS18">
        <f t="shared" si="3"/>
        <v>30370.547694467441</v>
      </c>
      <c r="CT18">
        <f t="shared" si="3"/>
        <v>30226.870284340454</v>
      </c>
      <c r="CU18">
        <f t="shared" si="3"/>
        <v>30112.320963941896</v>
      </c>
      <c r="CV18">
        <f t="shared" si="3"/>
        <v>30022.486068906321</v>
      </c>
      <c r="CW18">
        <f t="shared" si="3"/>
        <v>29952.182649951046</v>
      </c>
      <c r="CX18">
        <f t="shared" si="3"/>
        <v>29895.71808614711</v>
      </c>
      <c r="CY18">
        <f t="shared" si="3"/>
        <v>29847.150255352746</v>
      </c>
      <c r="CZ18">
        <f t="shared" si="3"/>
        <v>29800.558450445027</v>
      </c>
      <c r="DA18">
        <f t="shared" si="3"/>
        <v>29750.292644648089</v>
      </c>
      <c r="DB18">
        <f>DA17*$B18</f>
        <v>29691.192117177208</v>
      </c>
      <c r="DC18">
        <f t="shared" si="15"/>
        <v>29618.776487570263</v>
      </c>
      <c r="DD18">
        <f t="shared" si="15"/>
        <v>29529.391426658898</v>
      </c>
      <c r="DE18">
        <f t="shared" si="15"/>
        <v>29420.309757388259</v>
      </c>
      <c r="DF18">
        <f t="shared" si="15"/>
        <v>29289.785720464741</v>
      </c>
      <c r="DG18">
        <f t="shared" si="15"/>
        <v>29137.067384053316</v>
      </c>
      <c r="DH18">
        <f t="shared" si="15"/>
        <v>28962.365376221824</v>
      </c>
      <c r="DI18">
        <f t="shared" si="15"/>
        <v>28766.787775929959</v>
      </c>
      <c r="DJ18">
        <f t="shared" si="15"/>
        <v>28552.243832790307</v>
      </c>
      <c r="DK18">
        <f t="shared" si="15"/>
        <v>28321.323703715163</v>
      </c>
      <c r="DL18">
        <f t="shared" si="15"/>
        <v>28077.160091957387</v>
      </c>
      <c r="DM18">
        <f t="shared" si="15"/>
        <v>27823.278564265736</v>
      </c>
      <c r="DN18">
        <f t="shared" si="15"/>
        <v>27563.442188946614</v>
      </c>
      <c r="DO18">
        <f t="shared" si="15"/>
        <v>27301.495894997723</v>
      </c>
      <c r="DP18">
        <f t="shared" si="15"/>
        <v>27041.216100811162</v>
      </c>
      <c r="DQ18">
        <f t="shared" si="15"/>
        <v>26786.170152525712</v>
      </c>
      <c r="DR18">
        <f t="shared" si="15"/>
        <v>26539.58995486471</v>
      </c>
      <c r="DS18">
        <f t="shared" si="15"/>
        <v>26304.263651353594</v>
      </c>
      <c r="DT18">
        <f t="shared" si="15"/>
        <v>26082.448753959994</v>
      </c>
      <c r="DU18">
        <f t="shared" si="15"/>
        <v>25875.808665329016</v>
      </c>
      <c r="DV18">
        <f t="shared" si="15"/>
        <v>25685.374434137928</v>
      </c>
      <c r="DW18">
        <f t="shared" si="15"/>
        <v>25511.532460159924</v>
      </c>
      <c r="DX18">
        <f t="shared" si="15"/>
        <v>25354.037699072385</v>
      </c>
      <c r="DY18">
        <f t="shared" si="15"/>
        <v>25212.050983127083</v>
      </c>
      <c r="DZ18">
        <f t="shared" si="15"/>
        <v>25084.198312695604</v>
      </c>
      <c r="EA18">
        <f t="shared" si="15"/>
        <v>24968.649071138996</v>
      </c>
      <c r="EB18">
        <f t="shared" si="15"/>
        <v>24863.209182832019</v>
      </c>
      <c r="EC18">
        <f t="shared" si="15"/>
        <v>24765.425014163629</v>
      </c>
      <c r="ED18">
        <f t="shared" si="15"/>
        <v>24672.693327652956</v>
      </c>
      <c r="EE18">
        <f t="shared" si="15"/>
        <v>24582.372376135372</v>
      </c>
      <c r="EF18">
        <f t="shared" si="15"/>
        <v>24491.889484368825</v>
      </c>
      <c r="EG18">
        <f t="shared" si="15"/>
        <v>24398.840791636168</v>
      </c>
      <c r="EH18">
        <f t="shared" si="15"/>
        <v>24301.079366895774</v>
      </c>
      <c r="EI18">
        <f t="shared" si="15"/>
        <v>24196.788471581644</v>
      </c>
      <c r="EJ18">
        <f t="shared" si="15"/>
        <v>24084.53775872866</v>
      </c>
      <c r="EK18">
        <f t="shared" si="15"/>
        <v>23963.320946744301</v>
      </c>
      <c r="EL18">
        <f t="shared" si="15"/>
        <v>23832.574404919462</v>
      </c>
      <c r="EM18">
        <f t="shared" si="15"/>
        <v>23692.176938749701</v>
      </c>
      <c r="EN18">
        <f t="shared" si="15"/>
        <v>23542.431858957516</v>
      </c>
      <c r="EO18">
        <f t="shared" si="15"/>
        <v>23384.033037943027</v>
      </c>
      <c r="EP18">
        <f t="shared" si="15"/>
        <v>23218.017211520575</v>
      </c>
      <c r="EQ18">
        <f t="shared" si="15"/>
        <v>23045.705238685041</v>
      </c>
      <c r="ER18">
        <f t="shared" si="15"/>
        <v>22868.635238576931</v>
      </c>
      <c r="ES18">
        <f t="shared" si="15"/>
        <v>22688.490693249638</v>
      </c>
      <c r="ET18">
        <f t="shared" si="15"/>
        <v>22507.026600653546</v>
      </c>
      <c r="EU18">
        <f t="shared" si="15"/>
        <v>22325.996659593802</v>
      </c>
      <c r="EV18">
        <f t="shared" si="15"/>
        <v>22147.084239829961</v>
      </c>
      <c r="EW18">
        <f t="shared" si="15"/>
        <v>21971.839610279796</v>
      </c>
      <c r="EX18">
        <f t="shared" si="15"/>
        <v>21801.625516136632</v>
      </c>
      <c r="EY18">
        <f t="shared" si="15"/>
        <v>21637.57277360728</v>
      </c>
      <c r="EZ18">
        <f t="shared" si="15"/>
        <v>21480.547094430913</v>
      </c>
      <c r="FA18">
        <f t="shared" si="15"/>
        <v>21331.127869575819</v>
      </c>
      <c r="FB18">
        <f t="shared" si="15"/>
        <v>21189.599156723325</v>
      </c>
      <c r="FC18">
        <f t="shared" si="15"/>
        <v>21055.952642147222</v>
      </c>
      <c r="FD18">
        <f t="shared" si="6"/>
        <v>20929.901905609226</v>
      </c>
      <c r="FE18">
        <f t="shared" si="6"/>
        <v>20810.906909999114</v>
      </c>
      <c r="FF18">
        <f t="shared" si="6"/>
        <v>20698.207291621238</v>
      </c>
      <c r="FG18">
        <f t="shared" si="6"/>
        <v>20590.862745652488</v>
      </c>
      <c r="FH18">
        <f t="shared" si="6"/>
        <v>20487.798596631332</v>
      </c>
      <c r="FI18">
        <f t="shared" si="6"/>
        <v>20387.854519021996</v>
      </c>
      <c r="FJ18">
        <f t="shared" si="6"/>
        <v>20289.834336622826</v>
      </c>
      <c r="FK18">
        <f t="shared" si="6"/>
        <v>20192.554876445301</v>
      </c>
      <c r="FL18">
        <f t="shared" si="6"/>
        <v>20094.891978099284</v>
      </c>
      <c r="FM18">
        <f t="shared" si="6"/>
        <v>19995.821959102475</v>
      </c>
      <c r="FN18">
        <f t="shared" si="6"/>
        <v>19894.457096838694</v>
      </c>
      <c r="FO18">
        <f t="shared" si="6"/>
        <v>19790.073995486127</v>
      </c>
      <c r="FP18">
        <f t="shared" si="6"/>
        <v>19682.134046306855</v>
      </c>
      <c r="FQ18">
        <f t="shared" si="6"/>
        <v>19570.295547474921</v>
      </c>
      <c r="FR18">
        <f t="shared" si="6"/>
        <v>19454.417407241544</v>
      </c>
      <c r="FS18">
        <f t="shared" ref="FS18:GK32" si="19">FR17*$B18</f>
        <v>19334.55469690913</v>
      </c>
      <c r="FT18">
        <f t="shared" si="19"/>
        <v>19210.946635360888</v>
      </c>
      <c r="FU18">
        <f t="shared" si="19"/>
        <v>19083.997861591921</v>
      </c>
      <c r="FV18">
        <f t="shared" si="19"/>
        <v>18954.254077069898</v>
      </c>
      <c r="FW18">
        <f t="shared" si="19"/>
        <v>18822.373309127175</v>
      </c>
      <c r="FX18">
        <f t="shared" si="19"/>
        <v>18689.094156976906</v>
      </c>
      <c r="FY18">
        <f t="shared" si="19"/>
        <v>18555.202431295969</v>
      </c>
      <c r="FZ18">
        <f t="shared" si="19"/>
        <v>18421.497588839553</v>
      </c>
      <c r="GA18">
        <f t="shared" si="19"/>
        <v>18288.760299191392</v>
      </c>
      <c r="GB18">
        <f t="shared" si="19"/>
        <v>18157.722366968148</v>
      </c>
      <c r="GC18">
        <f t="shared" si="19"/>
        <v>18029.040077056277</v>
      </c>
      <c r="GD18">
        <f t="shared" si="19"/>
        <v>17903.271841282567</v>
      </c>
      <c r="GE18">
        <f t="shared" si="19"/>
        <v>17780.860811584524</v>
      </c>
      <c r="GF18">
        <f t="shared" si="19"/>
        <v>17662.122896399738</v>
      </c>
      <c r="GG18">
        <f t="shared" si="19"/>
        <v>17547.240383603916</v>
      </c>
      <c r="GH18">
        <f t="shared" si="19"/>
        <v>17436.26114380435</v>
      </c>
      <c r="GI18">
        <f t="shared" si="19"/>
        <v>17329.103170740113</v>
      </c>
      <c r="GJ18">
        <f t="shared" si="19"/>
        <v>17225.564018589132</v>
      </c>
      <c r="GK18">
        <f t="shared" si="19"/>
        <v>17125.334525736907</v>
      </c>
      <c r="GL18">
        <f>GK17*$B18</f>
        <v>17028.016076181393</v>
      </c>
      <c r="GM18">
        <f t="shared" si="8"/>
        <v>16933.140547114759</v>
      </c>
      <c r="GN18">
        <f t="shared" si="8"/>
        <v>16840.192026695509</v>
      </c>
      <c r="GO18">
        <f t="shared" si="8"/>
        <v>16748.629360326559</v>
      </c>
      <c r="GP18">
        <f t="shared" si="8"/>
        <v>16657.908596192679</v>
      </c>
      <c r="GQ18">
        <f t="shared" si="8"/>
        <v>16567.504449193897</v>
      </c>
      <c r="GR18">
        <f t="shared" si="8"/>
        <v>16476.929983255948</v>
      </c>
      <c r="GS18">
        <f t="shared" si="8"/>
        <v>16385.753820641996</v>
      </c>
      <c r="GT18">
        <f t="shared" si="8"/>
        <v>16293.614317813834</v>
      </c>
      <c r="GU18">
        <f t="shared" si="8"/>
        <v>16200.230294371046</v>
      </c>
      <c r="GV18">
        <f t="shared" si="8"/>
        <v>16105.408058038955</v>
      </c>
      <c r="GW18">
        <f t="shared" si="8"/>
        <v>16009.044627893196</v>
      </c>
      <c r="GX18">
        <f t="shared" si="8"/>
        <v>15911.127213503751</v>
      </c>
    </row>
    <row r="19" spans="1:206" ht="4.5" customHeight="1">
      <c r="A19">
        <v>17</v>
      </c>
      <c r="B19">
        <v>0.99986853925198838</v>
      </c>
      <c r="C19">
        <v>3.7640907199879832E-3</v>
      </c>
      <c r="E19" s="8">
        <v>45641</v>
      </c>
      <c r="F19">
        <f t="shared" si="9"/>
        <v>46037.947021318556</v>
      </c>
      <c r="G19">
        <f t="shared" si="9"/>
        <v>47103.573225367792</v>
      </c>
      <c r="H19">
        <f t="shared" si="9"/>
        <v>49177.584957020052</v>
      </c>
      <c r="I19">
        <f t="shared" si="9"/>
        <v>51713.067615854859</v>
      </c>
      <c r="J19">
        <f t="shared" ref="J19:Y34" si="20">I18*$B19</f>
        <v>55612.282130662352</v>
      </c>
      <c r="K19">
        <f t="shared" si="20"/>
        <v>59217.382788681964</v>
      </c>
      <c r="L19">
        <f t="shared" si="20"/>
        <v>59933.758082306726</v>
      </c>
      <c r="M19">
        <f t="shared" si="20"/>
        <v>59079.545276212011</v>
      </c>
      <c r="N19">
        <f t="shared" si="20"/>
        <v>56064.4772785647</v>
      </c>
      <c r="O19">
        <f t="shared" si="20"/>
        <v>53771.992114632005</v>
      </c>
      <c r="P19">
        <f t="shared" si="20"/>
        <v>53621.165875178755</v>
      </c>
      <c r="Q19">
        <f t="shared" si="20"/>
        <v>53943.750850653836</v>
      </c>
      <c r="R19">
        <f t="shared" si="20"/>
        <v>54682.733232770042</v>
      </c>
      <c r="S19">
        <f t="shared" si="20"/>
        <v>55110.10544869271</v>
      </c>
      <c r="T19">
        <f t="shared" si="20"/>
        <v>55693.185421345581</v>
      </c>
      <c r="U19">
        <f t="shared" si="20"/>
        <v>55924.798979425708</v>
      </c>
      <c r="V19">
        <f t="shared" si="20"/>
        <v>55034.486710127647</v>
      </c>
      <c r="W19">
        <f t="shared" si="20"/>
        <v>54470.983865048729</v>
      </c>
      <c r="X19">
        <f t="shared" si="20"/>
        <v>53047.120229598957</v>
      </c>
      <c r="Y19">
        <f t="shared" si="20"/>
        <v>51607.623453702727</v>
      </c>
      <c r="Z19">
        <f t="shared" ref="W19:BT24" si="21">Y18*$B19</f>
        <v>50161.371382768637</v>
      </c>
      <c r="AA19">
        <f t="shared" si="21"/>
        <v>48729.359526562628</v>
      </c>
      <c r="AB19">
        <f t="shared" si="21"/>
        <v>47347.362682192746</v>
      </c>
      <c r="AC19">
        <f t="shared" si="21"/>
        <v>46057.173685664413</v>
      </c>
      <c r="AD19">
        <f t="shared" si="21"/>
        <v>44901.867853956064</v>
      </c>
      <c r="AE19">
        <f t="shared" si="21"/>
        <v>43907.420469612749</v>
      </c>
      <c r="AF19">
        <f t="shared" si="21"/>
        <v>43089.029004257383</v>
      </c>
      <c r="AG19">
        <f t="shared" si="21"/>
        <v>42457.230046702716</v>
      </c>
      <c r="AH19">
        <f t="shared" si="21"/>
        <v>42019.051433762077</v>
      </c>
      <c r="AI19">
        <f t="shared" si="21"/>
        <v>41775.657202613409</v>
      </c>
      <c r="AJ19">
        <f t="shared" si="21"/>
        <v>41737.00163199658</v>
      </c>
      <c r="AK19">
        <f t="shared" si="21"/>
        <v>41888.501349542144</v>
      </c>
      <c r="AL19">
        <f t="shared" si="21"/>
        <v>42189.476054813822</v>
      </c>
      <c r="AM19">
        <f t="shared" si="21"/>
        <v>42603.697586919559</v>
      </c>
      <c r="AN19">
        <f t="shared" si="21"/>
        <v>43078.243065049595</v>
      </c>
      <c r="AO19">
        <f t="shared" si="21"/>
        <v>43561.465028621882</v>
      </c>
      <c r="AP19">
        <f t="shared" si="21"/>
        <v>44010.60619372128</v>
      </c>
      <c r="AQ19">
        <f t="shared" si="21"/>
        <v>44389.406432565869</v>
      </c>
      <c r="AR19">
        <f t="shared" si="21"/>
        <v>44684.320201678427</v>
      </c>
      <c r="AS19">
        <f t="shared" si="21"/>
        <v>44886.683560343918</v>
      </c>
      <c r="AT19">
        <f t="shared" si="21"/>
        <v>44999.149436838423</v>
      </c>
      <c r="AU19">
        <f t="shared" si="21"/>
        <v>45021.683041992641</v>
      </c>
      <c r="AV19">
        <f t="shared" si="21"/>
        <v>44950.467600303069</v>
      </c>
      <c r="AW19">
        <f t="shared" si="21"/>
        <v>44790.680528613346</v>
      </c>
      <c r="AX19">
        <f t="shared" si="21"/>
        <v>44542.100908735956</v>
      </c>
      <c r="AY19">
        <f t="shared" si="21"/>
        <v>44206.622168089452</v>
      </c>
      <c r="AZ19">
        <f t="shared" si="21"/>
        <v>43789.118282696065</v>
      </c>
      <c r="BA19">
        <f t="shared" si="21"/>
        <v>43296.543053679678</v>
      </c>
      <c r="BB19">
        <f t="shared" si="21"/>
        <v>42739.501381643684</v>
      </c>
      <c r="BC19">
        <f t="shared" si="21"/>
        <v>42130.689309474452</v>
      </c>
      <c r="BD19">
        <f t="shared" si="21"/>
        <v>41487.037309114152</v>
      </c>
      <c r="BE19">
        <f t="shared" si="21"/>
        <v>40819.988459783213</v>
      </c>
      <c r="BF19">
        <f t="shared" si="21"/>
        <v>40141.824221239505</v>
      </c>
      <c r="BG19">
        <f t="shared" si="21"/>
        <v>39469.693692237641</v>
      </c>
      <c r="BH19">
        <f t="shared" si="21"/>
        <v>38820.031186374872</v>
      </c>
      <c r="BI19">
        <f t="shared" si="21"/>
        <v>38209.548993628356</v>
      </c>
      <c r="BJ19">
        <f t="shared" si="21"/>
        <v>37652.326073342127</v>
      </c>
      <c r="BK19">
        <f t="shared" si="21"/>
        <v>37162.978137547063</v>
      </c>
      <c r="BL19">
        <f t="shared" si="21"/>
        <v>36749.647181198568</v>
      </c>
      <c r="BM19">
        <f t="shared" si="21"/>
        <v>36418.246850502379</v>
      </c>
      <c r="BN19">
        <f t="shared" si="21"/>
        <v>36170.430196230198</v>
      </c>
      <c r="BO19">
        <f t="shared" si="21"/>
        <v>36002.677173271572</v>
      </c>
      <c r="BP19">
        <f t="shared" si="21"/>
        <v>35907.993323877861</v>
      </c>
      <c r="BQ19">
        <f t="shared" si="21"/>
        <v>35876.4290276623</v>
      </c>
      <c r="BR19">
        <f t="shared" si="21"/>
        <v>35895.766006686892</v>
      </c>
      <c r="BS19">
        <f t="shared" si="21"/>
        <v>35952.148872541045</v>
      </c>
      <c r="BT19">
        <f t="shared" si="21"/>
        <v>36031.362835952852</v>
      </c>
      <c r="BU19">
        <f>BT18*$B19</f>
        <v>36119.070048966809</v>
      </c>
      <c r="BV19">
        <f>BU18*$B19</f>
        <v>36201.860102690356</v>
      </c>
      <c r="BW19">
        <f>BV18*$B19</f>
        <v>36267.536299198626</v>
      </c>
      <c r="BX19">
        <f>BW18*$B19</f>
        <v>36305.66911604334</v>
      </c>
      <c r="BY19">
        <f t="shared" si="18"/>
        <v>36307.697020963198</v>
      </c>
      <c r="BZ19">
        <f t="shared" si="18"/>
        <v>36267.136445546043</v>
      </c>
      <c r="CA19">
        <f t="shared" si="18"/>
        <v>36179.671640483801</v>
      </c>
      <c r="CB19">
        <f t="shared" si="18"/>
        <v>36043.136700171046</v>
      </c>
      <c r="CC19">
        <f t="shared" si="18"/>
        <v>35857.407613502226</v>
      </c>
      <c r="CD19">
        <f t="shared" si="18"/>
        <v>35624.278076990253</v>
      </c>
      <c r="CE19">
        <f t="shared" si="18"/>
        <v>35347.201990811896</v>
      </c>
      <c r="CF19">
        <f t="shared" si="18"/>
        <v>35031.065632920931</v>
      </c>
      <c r="CG19">
        <f t="shared" si="18"/>
        <v>34681.935597981901</v>
      </c>
      <c r="CH19">
        <f t="shared" si="18"/>
        <v>34306.762255523325</v>
      </c>
      <c r="CI19">
        <f t="shared" si="18"/>
        <v>33913.097308614284</v>
      </c>
      <c r="CJ19">
        <f t="shared" si="18"/>
        <v>33508.83149829867</v>
      </c>
      <c r="CK19">
        <f t="shared" si="18"/>
        <v>33101.962814258761</v>
      </c>
      <c r="CL19">
        <f t="shared" si="18"/>
        <v>32700.312526418009</v>
      </c>
      <c r="CM19">
        <f t="shared" si="18"/>
        <v>32311.264593450425</v>
      </c>
      <c r="CN19">
        <f t="shared" si="18"/>
        <v>31941.53358085161</v>
      </c>
      <c r="CO19">
        <f t="shared" si="18"/>
        <v>31596.905965566857</v>
      </c>
      <c r="CP19">
        <f t="shared" si="18"/>
        <v>31282.041184115518</v>
      </c>
      <c r="CQ19">
        <f t="shared" si="18"/>
        <v>31000.314014056963</v>
      </c>
      <c r="CR19">
        <f t="shared" si="18"/>
        <v>30753.706886660322</v>
      </c>
      <c r="CS19">
        <f t="shared" si="18"/>
        <v>30542.752208594029</v>
      </c>
      <c r="CT19">
        <f t="shared" si="18"/>
        <v>30366.555159550004</v>
      </c>
      <c r="CU19">
        <f t="shared" si="18"/>
        <v>30222.896637362825</v>
      </c>
      <c r="CV19">
        <f t="shared" si="18"/>
        <v>30108.362375703611</v>
      </c>
      <c r="CW19">
        <f t="shared" ref="CW19:CW50" si="22">CV18*$B19</f>
        <v>30018.539290430534</v>
      </c>
      <c r="CX19">
        <f t="shared" ref="CX19:DB28" si="23">CW18*$B19</f>
        <v>29948.245113615303</v>
      </c>
      <c r="CY19">
        <f t="shared" si="23"/>
        <v>29891.787972685161</v>
      </c>
      <c r="CZ19">
        <f t="shared" si="23"/>
        <v>29843.226526654162</v>
      </c>
      <c r="DA19">
        <f t="shared" si="23"/>
        <v>29796.640846739967</v>
      </c>
      <c r="DB19">
        <f t="shared" si="23"/>
        <v>29746.38164892346</v>
      </c>
      <c r="DC19">
        <f t="shared" ref="DC19:DL19" si="24">DB18*$B19</f>
        <v>29687.288890852127</v>
      </c>
      <c r="DD19">
        <f t="shared" si="24"/>
        <v>29614.882781058019</v>
      </c>
      <c r="DE19">
        <f t="shared" si="24"/>
        <v>29525.509470773621</v>
      </c>
      <c r="DF19">
        <f t="shared" si="24"/>
        <v>29416.442141460819</v>
      </c>
      <c r="DG19">
        <f t="shared" si="24"/>
        <v>29285.935263324827</v>
      </c>
      <c r="DH19">
        <f t="shared" si="24"/>
        <v>29133.237003380145</v>
      </c>
      <c r="DI19">
        <f t="shared" si="24"/>
        <v>28958.557962005281</v>
      </c>
      <c r="DJ19">
        <f t="shared" si="24"/>
        <v>28763.006072491044</v>
      </c>
      <c r="DK19">
        <f t="shared" si="24"/>
        <v>28548.490333458638</v>
      </c>
      <c r="DL19">
        <f t="shared" si="24"/>
        <v>28317.600561316394</v>
      </c>
      <c r="DM19">
        <f t="shared" si="15"/>
        <v>28073.469047489656</v>
      </c>
      <c r="DN19">
        <f t="shared" si="15"/>
        <v>27819.620895253542</v>
      </c>
      <c r="DO19">
        <f t="shared" si="15"/>
        <v>27559.818678218679</v>
      </c>
      <c r="DP19">
        <f t="shared" si="15"/>
        <v>27297.906819925531</v>
      </c>
      <c r="DQ19">
        <f t="shared" si="15"/>
        <v>27037.661242315404</v>
      </c>
      <c r="DR19">
        <f t="shared" si="15"/>
        <v>26782.648822561096</v>
      </c>
      <c r="DS19">
        <f t="shared" si="15"/>
        <v>26536.101040517322</v>
      </c>
      <c r="DT19">
        <f t="shared" si="15"/>
        <v>26300.805673178093</v>
      </c>
      <c r="DU19">
        <f t="shared" si="15"/>
        <v>26079.019935736822</v>
      </c>
      <c r="DV19">
        <f t="shared" si="15"/>
        <v>25872.407012166466</v>
      </c>
      <c r="DW19">
        <f t="shared" si="15"/>
        <v>25681.997815601859</v>
      </c>
      <c r="DX19">
        <f t="shared" si="15"/>
        <v>25508.178695019789</v>
      </c>
      <c r="DY19">
        <f t="shared" si="15"/>
        <v>25350.704638311352</v>
      </c>
      <c r="DZ19">
        <f t="shared" si="15"/>
        <v>25208.736588045933</v>
      </c>
      <c r="EA19">
        <f t="shared" si="15"/>
        <v>25080.900725222145</v>
      </c>
      <c r="EB19">
        <f t="shared" si="15"/>
        <v>24965.366673855264</v>
      </c>
      <c r="EC19">
        <f t="shared" si="15"/>
        <v>24859.940646754876</v>
      </c>
      <c r="ED19">
        <f t="shared" si="15"/>
        <v>24762.169332866441</v>
      </c>
      <c r="EE19">
        <f t="shared" si="15"/>
        <v>24669.449836932643</v>
      </c>
      <c r="EF19">
        <f t="shared" si="15"/>
        <v>24579.140759074904</v>
      </c>
      <c r="EG19">
        <f t="shared" si="15"/>
        <v>24488.669762256992</v>
      </c>
      <c r="EH19">
        <f t="shared" si="15"/>
        <v>24395.633301775084</v>
      </c>
      <c r="EI19">
        <f t="shared" si="15"/>
        <v>24297.884728824713</v>
      </c>
      <c r="EJ19">
        <f t="shared" si="15"/>
        <v>24193.607543669692</v>
      </c>
      <c r="EK19">
        <f t="shared" si="15"/>
        <v>24081.371587379384</v>
      </c>
      <c r="EL19">
        <f t="shared" si="15"/>
        <v>23960.170710647799</v>
      </c>
      <c r="EM19">
        <f t="shared" si="15"/>
        <v>23829.441356861149</v>
      </c>
      <c r="EN19">
        <f t="shared" si="15"/>
        <v>23689.06234744731</v>
      </c>
      <c r="EO19">
        <f t="shared" si="15"/>
        <v>23539.336953255326</v>
      </c>
      <c r="EP19">
        <f t="shared" si="15"/>
        <v>23380.95895546833</v>
      </c>
      <c r="EQ19">
        <f t="shared" si="15"/>
        <v>23214.964953610601</v>
      </c>
      <c r="ER19">
        <f t="shared" si="15"/>
        <v>23042.675633035909</v>
      </c>
      <c r="ES19">
        <f t="shared" si="15"/>
        <v>22865.628910682462</v>
      </c>
      <c r="ET19">
        <f t="shared" si="15"/>
        <v>22685.508047291849</v>
      </c>
      <c r="EU19">
        <f t="shared" si="15"/>
        <v>22504.067810101107</v>
      </c>
      <c r="EV19">
        <f t="shared" si="15"/>
        <v>22323.061667372825</v>
      </c>
      <c r="EW19">
        <f t="shared" si="15"/>
        <v>22144.172767569515</v>
      </c>
      <c r="EX19">
        <f t="shared" si="15"/>
        <v>21968.951175809438</v>
      </c>
      <c r="EY19">
        <f t="shared" si="15"/>
        <v>21798.759458138411</v>
      </c>
      <c r="EZ19">
        <f t="shared" si="15"/>
        <v>21634.728282105305</v>
      </c>
      <c r="FA19">
        <f t="shared" si="15"/>
        <v>21477.723245642181</v>
      </c>
      <c r="FB19">
        <f t="shared" si="15"/>
        <v>21328.323663550153</v>
      </c>
      <c r="FC19">
        <f t="shared" si="15"/>
        <v>21186.813556168116</v>
      </c>
      <c r="FD19">
        <f t="shared" ref="FD19:FS34" si="25">FC18*$B19</f>
        <v>21053.184610862787</v>
      </c>
      <c r="FE19">
        <f t="shared" si="25"/>
        <v>20927.150445048905</v>
      </c>
      <c r="FF19">
        <f t="shared" si="25"/>
        <v>20808.171092609926</v>
      </c>
      <c r="FG19">
        <f t="shared" si="25"/>
        <v>20695.486289808181</v>
      </c>
      <c r="FH19">
        <f t="shared" si="25"/>
        <v>20588.155855433739</v>
      </c>
      <c r="FI19">
        <f t="shared" si="25"/>
        <v>20485.105255302708</v>
      </c>
      <c r="FJ19">
        <f t="shared" si="25"/>
        <v>20385.174316416575</v>
      </c>
      <c r="FK19">
        <f t="shared" si="25"/>
        <v>20287.167019823901</v>
      </c>
      <c r="FL19">
        <f t="shared" si="25"/>
        <v>20189.900348076979</v>
      </c>
      <c r="FM19">
        <f t="shared" si="25"/>
        <v>20092.25028856863</v>
      </c>
      <c r="FN19">
        <f t="shared" si="25"/>
        <v>19993.193293390625</v>
      </c>
      <c r="FO19">
        <f t="shared" si="25"/>
        <v>19891.841756627458</v>
      </c>
      <c r="FP19">
        <f t="shared" si="25"/>
        <v>19787.472377555474</v>
      </c>
      <c r="FQ19">
        <f t="shared" si="25"/>
        <v>19679.546618242664</v>
      </c>
      <c r="FR19">
        <f t="shared" si="25"/>
        <v>19567.722821783442</v>
      </c>
      <c r="FS19">
        <f t="shared" si="25"/>
        <v>19451.85991497706</v>
      </c>
      <c r="FT19">
        <f t="shared" si="19"/>
        <v>19332.012961886201</v>
      </c>
      <c r="FU19">
        <f t="shared" si="19"/>
        <v>19208.421149946193</v>
      </c>
      <c r="FV19">
        <f t="shared" si="19"/>
        <v>19081.489064957983</v>
      </c>
      <c r="FW19">
        <f t="shared" si="19"/>
        <v>18951.762336650925</v>
      </c>
      <c r="FX19">
        <f t="shared" si="19"/>
        <v>18819.898905852602</v>
      </c>
      <c r="FY19">
        <f t="shared" si="19"/>
        <v>18686.637274679371</v>
      </c>
      <c r="FZ19">
        <f t="shared" si="19"/>
        <v>18552.763150504845</v>
      </c>
      <c r="GA19">
        <f t="shared" si="19"/>
        <v>18419.075884987029</v>
      </c>
      <c r="GB19">
        <f t="shared" si="19"/>
        <v>18286.356045082255</v>
      </c>
      <c r="GC19">
        <f t="shared" si="19"/>
        <v>18155.335339203601</v>
      </c>
      <c r="GD19">
        <f t="shared" si="19"/>
        <v>18026.669965961817</v>
      </c>
      <c r="GE19">
        <f t="shared" si="19"/>
        <v>17900.918263774456</v>
      </c>
      <c r="GF19">
        <f t="shared" si="19"/>
        <v>17778.523326321942</v>
      </c>
      <c r="GG19">
        <f t="shared" si="19"/>
        <v>17659.801020512303</v>
      </c>
      <c r="GH19">
        <f t="shared" si="19"/>
        <v>17544.933610257547</v>
      </c>
      <c r="GI19">
        <f t="shared" si="19"/>
        <v>17433.968959871858</v>
      </c>
      <c r="GJ19">
        <f t="shared" si="19"/>
        <v>17326.825073874916</v>
      </c>
      <c r="GK19">
        <f t="shared" si="19"/>
        <v>17223.299533058325</v>
      </c>
      <c r="GL19">
        <f>GK18*$B19</f>
        <v>17123.083216450206</v>
      </c>
      <c r="GM19">
        <f t="shared" ref="GL19:GX34" si="26">GL18*$B19</f>
        <v>17025.777560450864</v>
      </c>
      <c r="GN19">
        <f t="shared" si="26"/>
        <v>16930.91450379225</v>
      </c>
      <c r="GO19">
        <f t="shared" si="26"/>
        <v>16837.978202455022</v>
      </c>
      <c r="GP19">
        <f t="shared" si="26"/>
        <v>16746.42757298268</v>
      </c>
      <c r="GQ19">
        <f t="shared" si="26"/>
        <v>16655.718735068316</v>
      </c>
      <c r="GR19">
        <f t="shared" si="26"/>
        <v>16565.326472666318</v>
      </c>
      <c r="GS19">
        <f t="shared" si="26"/>
        <v>16474.763913715415</v>
      </c>
      <c r="GT19">
        <f t="shared" si="26"/>
        <v>16383.599737188</v>
      </c>
      <c r="GU19">
        <f t="shared" si="26"/>
        <v>16291.472347087802</v>
      </c>
      <c r="GV19">
        <f t="shared" si="26"/>
        <v>16198.100599978587</v>
      </c>
      <c r="GW19">
        <f t="shared" si="26"/>
        <v>16103.290829048612</v>
      </c>
      <c r="GX19">
        <f t="shared" si="26"/>
        <v>16006.940066911462</v>
      </c>
    </row>
    <row r="20" spans="1:206" ht="4.5" customHeight="1">
      <c r="A20">
        <v>18</v>
      </c>
      <c r="B20">
        <v>0.99967003233683094</v>
      </c>
      <c r="C20">
        <v>7.1401471015180313E-3</v>
      </c>
      <c r="E20" s="8">
        <v>45459</v>
      </c>
      <c r="F20">
        <f t="shared" si="9"/>
        <v>45625.9399458853</v>
      </c>
      <c r="G20">
        <f t="shared" si="9"/>
        <v>46022.755987522833</v>
      </c>
      <c r="H20">
        <f t="shared" si="9"/>
        <v>47088.030569383707</v>
      </c>
      <c r="I20">
        <f t="shared" si="9"/>
        <v>49161.357944231488</v>
      </c>
      <c r="J20">
        <f t="shared" si="20"/>
        <v>51696.003975778352</v>
      </c>
      <c r="K20">
        <f t="shared" si="20"/>
        <v>55593.931875884198</v>
      </c>
      <c r="L20">
        <f t="shared" si="20"/>
        <v>59197.842967264194</v>
      </c>
      <c r="M20">
        <f t="shared" si="20"/>
        <v>59913.981880207364</v>
      </c>
      <c r="N20">
        <f t="shared" si="20"/>
        <v>59060.050936716128</v>
      </c>
      <c r="O20">
        <f t="shared" si="20"/>
        <v>56045.977814010294</v>
      </c>
      <c r="P20">
        <f t="shared" si="20"/>
        <v>53754.249096049993</v>
      </c>
      <c r="Q20">
        <f t="shared" si="20"/>
        <v>53603.472624378519</v>
      </c>
      <c r="R20">
        <f t="shared" si="20"/>
        <v>53925.951157243071</v>
      </c>
      <c r="S20">
        <f t="shared" si="20"/>
        <v>54664.689699069531</v>
      </c>
      <c r="T20">
        <f t="shared" si="20"/>
        <v>55091.920895980802</v>
      </c>
      <c r="U20">
        <f t="shared" si="20"/>
        <v>55674.808471097655</v>
      </c>
      <c r="V20">
        <f t="shared" si="20"/>
        <v>55906.345604193266</v>
      </c>
      <c r="W20">
        <f t="shared" si="21"/>
        <v>55016.327109154197</v>
      </c>
      <c r="X20">
        <f t="shared" si="21"/>
        <v>54453.010201792262</v>
      </c>
      <c r="Y20">
        <f t="shared" si="21"/>
        <v>53029.616395298945</v>
      </c>
      <c r="Z20">
        <f t="shared" si="21"/>
        <v>51590.59460679</v>
      </c>
      <c r="AA20">
        <f t="shared" si="21"/>
        <v>50144.819752272109</v>
      </c>
      <c r="AB20">
        <f t="shared" si="21"/>
        <v>48713.280413671921</v>
      </c>
      <c r="AC20">
        <f t="shared" si="21"/>
        <v>47331.739583571289</v>
      </c>
      <c r="AD20">
        <f t="shared" si="21"/>
        <v>46041.976307691184</v>
      </c>
      <c r="AE20">
        <f t="shared" si="21"/>
        <v>44887.051689548367</v>
      </c>
      <c r="AF20">
        <f t="shared" si="21"/>
        <v>43892.932440684606</v>
      </c>
      <c r="AG20">
        <f t="shared" si="21"/>
        <v>43074.811018048626</v>
      </c>
      <c r="AH20">
        <f t="shared" si="21"/>
        <v>42443.220533719577</v>
      </c>
      <c r="AI20">
        <f t="shared" si="21"/>
        <v>42005.186505551901</v>
      </c>
      <c r="AJ20">
        <f t="shared" si="21"/>
        <v>41761.87258662891</v>
      </c>
      <c r="AK20">
        <f t="shared" si="21"/>
        <v>41723.229771100385</v>
      </c>
      <c r="AL20">
        <f t="shared" si="21"/>
        <v>41874.679498638179</v>
      </c>
      <c r="AM20">
        <f t="shared" si="21"/>
        <v>42175.55489198969</v>
      </c>
      <c r="AN20">
        <f t="shared" si="21"/>
        <v>42589.63974438444</v>
      </c>
      <c r="AO20">
        <f t="shared" si="21"/>
        <v>43064.028637851989</v>
      </c>
      <c r="AP20">
        <f t="shared" si="21"/>
        <v>43547.091153802168</v>
      </c>
      <c r="AQ20">
        <f t="shared" si="21"/>
        <v>43996.084116840881</v>
      </c>
      <c r="AR20">
        <f t="shared" si="21"/>
        <v>44374.759363855854</v>
      </c>
      <c r="AS20">
        <f t="shared" si="21"/>
        <v>44669.575820961181</v>
      </c>
      <c r="AT20">
        <f t="shared" si="21"/>
        <v>44871.872406262104</v>
      </c>
      <c r="AU20">
        <f t="shared" si="21"/>
        <v>44984.301172654152</v>
      </c>
      <c r="AV20">
        <f t="shared" si="21"/>
        <v>45006.827342447337</v>
      </c>
      <c r="AW20">
        <f t="shared" si="21"/>
        <v>44935.635399550643</v>
      </c>
      <c r="AX20">
        <f t="shared" si="21"/>
        <v>44775.901052427565</v>
      </c>
      <c r="AY20">
        <f t="shared" si="21"/>
        <v>44527.403455786458</v>
      </c>
      <c r="AZ20">
        <f t="shared" si="21"/>
        <v>44192.035412276047</v>
      </c>
      <c r="BA20">
        <f t="shared" si="21"/>
        <v>43774.669289664089</v>
      </c>
      <c r="BB20">
        <f t="shared" si="21"/>
        <v>43282.256594544953</v>
      </c>
      <c r="BC20">
        <f t="shared" si="21"/>
        <v>42725.398728247776</v>
      </c>
      <c r="BD20">
        <f t="shared" si="21"/>
        <v>42116.7875443753</v>
      </c>
      <c r="BE20">
        <f t="shared" si="21"/>
        <v>41473.347928361458</v>
      </c>
      <c r="BF20">
        <f t="shared" si="21"/>
        <v>40806.519183580553</v>
      </c>
      <c r="BG20">
        <f t="shared" si="21"/>
        <v>40128.578717305878</v>
      </c>
      <c r="BH20">
        <f t="shared" si="21"/>
        <v>39456.669969644012</v>
      </c>
      <c r="BI20">
        <f t="shared" si="21"/>
        <v>38807.221831400151</v>
      </c>
      <c r="BJ20">
        <f t="shared" si="21"/>
        <v>38196.941078036187</v>
      </c>
      <c r="BK20">
        <f t="shared" si="21"/>
        <v>37639.902023294824</v>
      </c>
      <c r="BL20">
        <f t="shared" si="21"/>
        <v>37150.715556494615</v>
      </c>
      <c r="BM20">
        <f t="shared" si="21"/>
        <v>36737.5209859959</v>
      </c>
      <c r="BN20">
        <f t="shared" si="21"/>
        <v>36406.230006692407</v>
      </c>
      <c r="BO20">
        <f t="shared" si="21"/>
        <v>36158.495123902525</v>
      </c>
      <c r="BP20">
        <f t="shared" si="21"/>
        <v>35990.79745401688</v>
      </c>
      <c r="BQ20">
        <f t="shared" si="21"/>
        <v>35896.144847231692</v>
      </c>
      <c r="BR20">
        <f t="shared" si="21"/>
        <v>35864.590966213189</v>
      </c>
      <c r="BS20">
        <f t="shared" si="21"/>
        <v>35883.921564659999</v>
      </c>
      <c r="BT20">
        <f t="shared" si="21"/>
        <v>35940.285825991668</v>
      </c>
      <c r="BU20">
        <f t="shared" ref="BU20:BU34" si="27">BT19*$B20</f>
        <v>36019.473651357075</v>
      </c>
      <c r="BV20">
        <f t="shared" si="18"/>
        <v>36107.15192382691</v>
      </c>
      <c r="BW20">
        <f t="shared" si="18"/>
        <v>36189.914659509901</v>
      </c>
      <c r="BX20">
        <f t="shared" si="18"/>
        <v>36255.569184997083</v>
      </c>
      <c r="BY20">
        <f t="shared" si="18"/>
        <v>36293.689419245333</v>
      </c>
      <c r="BZ20">
        <f t="shared" si="18"/>
        <v>36295.716655022137</v>
      </c>
      <c r="CA20">
        <f t="shared" si="18"/>
        <v>36255.169463283273</v>
      </c>
      <c r="CB20">
        <f t="shared" si="18"/>
        <v>36167.733518778368</v>
      </c>
      <c r="CC20">
        <f t="shared" si="18"/>
        <v>36031.243630580808</v>
      </c>
      <c r="CD20">
        <f t="shared" si="18"/>
        <v>35845.575828504698</v>
      </c>
      <c r="CE20">
        <f t="shared" si="18"/>
        <v>35612.523217201102</v>
      </c>
      <c r="CF20">
        <f t="shared" si="18"/>
        <v>35335.538557171421</v>
      </c>
      <c r="CG20">
        <f t="shared" si="18"/>
        <v>35019.506514055713</v>
      </c>
      <c r="CH20">
        <f t="shared" si="18"/>
        <v>34670.491680738458</v>
      </c>
      <c r="CI20">
        <f t="shared" si="18"/>
        <v>34295.442133350974</v>
      </c>
      <c r="CJ20">
        <f t="shared" si="18"/>
        <v>33901.907083144535</v>
      </c>
      <c r="CK20">
        <f t="shared" si="18"/>
        <v>33497.774667473648</v>
      </c>
      <c r="CL20">
        <f t="shared" si="18"/>
        <v>33091.04023694263</v>
      </c>
      <c r="CM20">
        <f t="shared" si="18"/>
        <v>32689.522480708769</v>
      </c>
      <c r="CN20">
        <f t="shared" si="18"/>
        <v>32300.602920978487</v>
      </c>
      <c r="CO20">
        <f t="shared" si="18"/>
        <v>31930.993907657899</v>
      </c>
      <c r="CP20">
        <f t="shared" si="18"/>
        <v>31586.480008342027</v>
      </c>
      <c r="CQ20">
        <f t="shared" si="18"/>
        <v>31271.719122086837</v>
      </c>
      <c r="CR20">
        <f t="shared" si="18"/>
        <v>30990.084912884238</v>
      </c>
      <c r="CS20">
        <f t="shared" si="18"/>
        <v>30743.559157865144</v>
      </c>
      <c r="CT20">
        <f t="shared" si="18"/>
        <v>30532.674088021009</v>
      </c>
      <c r="CU20">
        <f t="shared" si="18"/>
        <v>30356.535178305512</v>
      </c>
      <c r="CV20">
        <f t="shared" si="18"/>
        <v>30212.924058785193</v>
      </c>
      <c r="CW20">
        <f t="shared" si="22"/>
        <v>30098.427589728653</v>
      </c>
      <c r="CX20">
        <f t="shared" si="23"/>
        <v>30008.634143169122</v>
      </c>
      <c r="CY20">
        <f t="shared" si="23"/>
        <v>29938.363161159148</v>
      </c>
      <c r="CZ20">
        <f t="shared" si="23"/>
        <v>29881.924649259869</v>
      </c>
      <c r="DA20">
        <f t="shared" si="23"/>
        <v>29833.379226935736</v>
      </c>
      <c r="DB20">
        <f t="shared" si="23"/>
        <v>29786.80891878948</v>
      </c>
      <c r="DC20">
        <f t="shared" si="15"/>
        <v>29736.566304883028</v>
      </c>
      <c r="DD20">
        <f t="shared" si="15"/>
        <v>29677.493045510986</v>
      </c>
      <c r="DE20">
        <f t="shared" si="15"/>
        <v>29605.110827391727</v>
      </c>
      <c r="DF20">
        <f t="shared" si="15"/>
        <v>29515.767007409675</v>
      </c>
      <c r="DG20">
        <f t="shared" si="15"/>
        <v>29406.735666788652</v>
      </c>
      <c r="DH20">
        <f t="shared" si="15"/>
        <v>29276.271851702266</v>
      </c>
      <c r="DI20">
        <f t="shared" si="15"/>
        <v>29123.623977245588</v>
      </c>
      <c r="DJ20">
        <f t="shared" si="15"/>
        <v>28949.002574305814</v>
      </c>
      <c r="DK20">
        <f t="shared" si="15"/>
        <v>28753.515210591588</v>
      </c>
      <c r="DL20">
        <f t="shared" si="15"/>
        <v>28539.070254816303</v>
      </c>
      <c r="DM20">
        <f t="shared" si="15"/>
        <v>28308.256668832622</v>
      </c>
      <c r="DN20">
        <f t="shared" si="15"/>
        <v>28064.205710511007</v>
      </c>
      <c r="DO20">
        <f t="shared" si="15"/>
        <v>27810.441319956484</v>
      </c>
      <c r="DP20">
        <f t="shared" si="15"/>
        <v>27550.724829252064</v>
      </c>
      <c r="DQ20">
        <f t="shared" si="15"/>
        <v>27288.899393402753</v>
      </c>
      <c r="DR20">
        <f t="shared" si="15"/>
        <v>27028.739688417721</v>
      </c>
      <c r="DS20">
        <f t="shared" si="15"/>
        <v>26773.811414515636</v>
      </c>
      <c r="DT20">
        <f t="shared" si="15"/>
        <v>26527.344985267366</v>
      </c>
      <c r="DU20">
        <f t="shared" si="15"/>
        <v>26292.127257790649</v>
      </c>
      <c r="DV20">
        <f t="shared" si="15"/>
        <v>26070.414702470887</v>
      </c>
      <c r="DW20">
        <f t="shared" si="15"/>
        <v>25863.869954484104</v>
      </c>
      <c r="DX20">
        <f t="shared" si="15"/>
        <v>25673.523586797131</v>
      </c>
      <c r="DY20">
        <f t="shared" si="15"/>
        <v>25499.761820904096</v>
      </c>
      <c r="DZ20">
        <f t="shared" si="15"/>
        <v>25342.339725542159</v>
      </c>
      <c r="EA20">
        <f t="shared" si="15"/>
        <v>25200.418520142532</v>
      </c>
      <c r="EB20">
        <f t="shared" si="15"/>
        <v>25072.624839019667</v>
      </c>
      <c r="EC20">
        <f t="shared" si="15"/>
        <v>24957.128910153733</v>
      </c>
      <c r="ED20">
        <f t="shared" si="15"/>
        <v>24851.737670233146</v>
      </c>
      <c r="EE20">
        <f t="shared" si="15"/>
        <v>24753.998617716679</v>
      </c>
      <c r="EF20">
        <f t="shared" si="15"/>
        <v>24661.309716218282</v>
      </c>
      <c r="EG20">
        <f t="shared" si="15"/>
        <v>24571.030437435929</v>
      </c>
      <c r="EH20">
        <f t="shared" si="15"/>
        <v>24480.589293121422</v>
      </c>
      <c r="EI20">
        <f t="shared" si="15"/>
        <v>24387.583531662967</v>
      </c>
      <c r="EJ20">
        <f t="shared" si="15"/>
        <v>24289.86721258079</v>
      </c>
      <c r="EK20">
        <f t="shared" si="15"/>
        <v>24185.624435524878</v>
      </c>
      <c r="EL20">
        <f t="shared" si="15"/>
        <v>24073.425513470793</v>
      </c>
      <c r="EM20">
        <f t="shared" si="15"/>
        <v>23952.264629109275</v>
      </c>
      <c r="EN20">
        <f t="shared" si="15"/>
        <v>23821.578411782</v>
      </c>
      <c r="EO20">
        <f t="shared" si="15"/>
        <v>23681.245722901858</v>
      </c>
      <c r="EP20">
        <f t="shared" si="15"/>
        <v>23531.569733248311</v>
      </c>
      <c r="EQ20">
        <f t="shared" si="15"/>
        <v>23373.243995079141</v>
      </c>
      <c r="ER20">
        <f t="shared" si="15"/>
        <v>23207.304765874305</v>
      </c>
      <c r="ES20">
        <f t="shared" si="15"/>
        <v>23035.072295204114</v>
      </c>
      <c r="ET20">
        <f t="shared" si="15"/>
        <v>22858.083992543914</v>
      </c>
      <c r="EU20">
        <f t="shared" si="15"/>
        <v>22678.022563213683</v>
      </c>
      <c r="EV20">
        <f t="shared" si="15"/>
        <v>22496.642195434011</v>
      </c>
      <c r="EW20">
        <f t="shared" si="15"/>
        <v>22315.695778879664</v>
      </c>
      <c r="EX20">
        <f t="shared" si="15"/>
        <v>22136.865906628587</v>
      </c>
      <c r="EY20">
        <f t="shared" si="15"/>
        <v>21961.702132327682</v>
      </c>
      <c r="EZ20">
        <f t="shared" si="15"/>
        <v>21791.566572420026</v>
      </c>
      <c r="FA20">
        <f t="shared" si="15"/>
        <v>21627.589521370763</v>
      </c>
      <c r="FB20">
        <f t="shared" si="15"/>
        <v>21470.636291492625</v>
      </c>
      <c r="FC20">
        <f t="shared" si="15"/>
        <v>21321.286006431579</v>
      </c>
      <c r="FD20">
        <f t="shared" si="25"/>
        <v>21179.822592808989</v>
      </c>
      <c r="FE20">
        <f t="shared" si="25"/>
        <v>21046.237740734472</v>
      </c>
      <c r="FF20">
        <f t="shared" si="25"/>
        <v>20920.245162119765</v>
      </c>
      <c r="FG20">
        <f t="shared" si="25"/>
        <v>20801.305069019676</v>
      </c>
      <c r="FH20">
        <f t="shared" si="25"/>
        <v>20688.657448558984</v>
      </c>
      <c r="FI20">
        <f t="shared" si="25"/>
        <v>20581.362429757162</v>
      </c>
      <c r="FJ20">
        <f t="shared" si="25"/>
        <v>20478.345832991843</v>
      </c>
      <c r="FK20">
        <f t="shared" si="25"/>
        <v>20378.447868084091</v>
      </c>
      <c r="FL20">
        <f t="shared" si="25"/>
        <v>20280.472910730048</v>
      </c>
      <c r="FM20">
        <f t="shared" si="25"/>
        <v>20183.238333839508</v>
      </c>
      <c r="FN20">
        <f t="shared" si="25"/>
        <v>20085.620495693103</v>
      </c>
      <c r="FO20">
        <f t="shared" si="25"/>
        <v>19986.596186120318</v>
      </c>
      <c r="FP20">
        <f t="shared" si="25"/>
        <v>19885.278092086894</v>
      </c>
      <c r="FQ20">
        <f t="shared" si="25"/>
        <v>19780.94315153503</v>
      </c>
      <c r="FR20">
        <f t="shared" si="25"/>
        <v>19673.053004232817</v>
      </c>
      <c r="FS20">
        <f t="shared" si="25"/>
        <v>19561.266106010396</v>
      </c>
      <c r="FT20">
        <f t="shared" si="19"/>
        <v>19445.441430216622</v>
      </c>
      <c r="FU20">
        <f t="shared" si="19"/>
        <v>19325.634022744813</v>
      </c>
      <c r="FV20">
        <f t="shared" si="19"/>
        <v>19202.082992106178</v>
      </c>
      <c r="FW20">
        <f t="shared" si="19"/>
        <v>19075.192790601432</v>
      </c>
      <c r="FX20">
        <f t="shared" si="19"/>
        <v>18945.508867919765</v>
      </c>
      <c r="FY20">
        <f t="shared" si="19"/>
        <v>18813.68894778956</v>
      </c>
      <c r="FZ20">
        <f t="shared" si="19"/>
        <v>18680.471288645356</v>
      </c>
      <c r="GA20">
        <f t="shared" si="19"/>
        <v>18546.641338602745</v>
      </c>
      <c r="GB20">
        <f t="shared" si="19"/>
        <v>18412.998185559525</v>
      </c>
      <c r="GC20">
        <f t="shared" si="19"/>
        <v>18280.322138910182</v>
      </c>
      <c r="GD20">
        <f t="shared" si="19"/>
        <v>18149.344665627672</v>
      </c>
      <c r="GE20">
        <f t="shared" si="19"/>
        <v>18020.72174779843</v>
      </c>
      <c r="GF20">
        <f t="shared" si="19"/>
        <v>17895.011539606377</v>
      </c>
      <c r="GG20">
        <f t="shared" si="19"/>
        <v>17772.656988525359</v>
      </c>
      <c r="GH20">
        <f t="shared" si="19"/>
        <v>17653.973857237535</v>
      </c>
      <c r="GI20">
        <f t="shared" si="19"/>
        <v>17539.144349513714</v>
      </c>
      <c r="GJ20">
        <f t="shared" si="19"/>
        <v>17428.216313874407</v>
      </c>
      <c r="GK20">
        <f t="shared" si="19"/>
        <v>17321.107781895149</v>
      </c>
      <c r="GL20">
        <f t="shared" si="26"/>
        <v>17217.616401159343</v>
      </c>
      <c r="GM20">
        <f t="shared" si="26"/>
        <v>17117.433152695026</v>
      </c>
      <c r="GN20">
        <f t="shared" si="26"/>
        <v>17020.159604415607</v>
      </c>
      <c r="GO20">
        <f t="shared" si="26"/>
        <v>16925.327849498117</v>
      </c>
      <c r="GP20">
        <f t="shared" si="26"/>
        <v>16832.422214135066</v>
      </c>
      <c r="GQ20">
        <f t="shared" si="26"/>
        <v>16740.901793409994</v>
      </c>
      <c r="GR20">
        <f t="shared" si="26"/>
        <v>16650.222886478903</v>
      </c>
      <c r="GS20">
        <f t="shared" si="26"/>
        <v>16559.860450600499</v>
      </c>
      <c r="GT20">
        <f t="shared" si="26"/>
        <v>16469.327774365545</v>
      </c>
      <c r="GU20">
        <f t="shared" si="26"/>
        <v>16378.193679068423</v>
      </c>
      <c r="GV20">
        <f t="shared" si="26"/>
        <v>16286.09668802785</v>
      </c>
      <c r="GW20">
        <f t="shared" si="26"/>
        <v>16192.755750575834</v>
      </c>
      <c r="GX20">
        <f t="shared" si="26"/>
        <v>16097.97726380442</v>
      </c>
    </row>
    <row r="21" spans="1:206" ht="4.5" customHeight="1">
      <c r="A21">
        <v>19</v>
      </c>
      <c r="B21">
        <v>0.99977898110288432</v>
      </c>
      <c r="C21">
        <v>1.0927025177474866E-2</v>
      </c>
      <c r="E21" s="8">
        <v>45245</v>
      </c>
      <c r="F21">
        <f t="shared" si="9"/>
        <v>45448.952701956019</v>
      </c>
      <c r="G21">
        <f t="shared" si="9"/>
        <v>45615.855750958595</v>
      </c>
      <c r="H21">
        <f t="shared" si="9"/>
        <v>46012.58408875225</v>
      </c>
      <c r="I21">
        <f t="shared" si="9"/>
        <v>47077.623224799914</v>
      </c>
      <c r="J21">
        <f t="shared" si="20"/>
        <v>49150.492355117945</v>
      </c>
      <c r="K21">
        <f t="shared" si="20"/>
        <v>51684.578181994337</v>
      </c>
      <c r="L21">
        <f t="shared" si="20"/>
        <v>55581.644566374664</v>
      </c>
      <c r="M21">
        <f t="shared" si="20"/>
        <v>59184.759125299941</v>
      </c>
      <c r="N21">
        <f t="shared" si="20"/>
        <v>59900.739758010393</v>
      </c>
      <c r="O21">
        <f t="shared" si="20"/>
        <v>59046.997549394502</v>
      </c>
      <c r="P21">
        <f t="shared" si="20"/>
        <v>56033.590593806068</v>
      </c>
      <c r="Q21">
        <f t="shared" si="20"/>
        <v>53742.368391199503</v>
      </c>
      <c r="R21">
        <f t="shared" si="20"/>
        <v>53591.625243977505</v>
      </c>
      <c r="S21">
        <f t="shared" si="20"/>
        <v>53914.032502992384</v>
      </c>
      <c r="T21">
        <f t="shared" si="20"/>
        <v>54652.607769641072</v>
      </c>
      <c r="U21">
        <f t="shared" si="20"/>
        <v>55079.744540384389</v>
      </c>
      <c r="V21">
        <f t="shared" si="20"/>
        <v>55662.503286332249</v>
      </c>
      <c r="W21">
        <f t="shared" si="21"/>
        <v>55893.989245346056</v>
      </c>
      <c r="X21">
        <f t="shared" si="21"/>
        <v>55004.167461213176</v>
      </c>
      <c r="Y21">
        <f t="shared" si="21"/>
        <v>54440.975057532836</v>
      </c>
      <c r="Z21">
        <f t="shared" si="21"/>
        <v>53017.895847968786</v>
      </c>
      <c r="AA21">
        <f t="shared" si="21"/>
        <v>51579.192110468466</v>
      </c>
      <c r="AB21">
        <f t="shared" si="21"/>
        <v>50133.736799514401</v>
      </c>
      <c r="AC21">
        <f t="shared" si="21"/>
        <v>48702.513858160004</v>
      </c>
      <c r="AD21">
        <f t="shared" si="21"/>
        <v>47321.278374689959</v>
      </c>
      <c r="AE21">
        <f t="shared" si="21"/>
        <v>46031.800160866631</v>
      </c>
      <c r="AF21">
        <f t="shared" si="21"/>
        <v>44877.130802889165</v>
      </c>
      <c r="AG21">
        <f t="shared" si="21"/>
        <v>43883.231273165395</v>
      </c>
      <c r="AH21">
        <f t="shared" si="21"/>
        <v>43065.290670823953</v>
      </c>
      <c r="AI21">
        <f t="shared" si="21"/>
        <v>42433.839779927177</v>
      </c>
      <c r="AJ21">
        <f t="shared" si="21"/>
        <v>41995.902565557306</v>
      </c>
      <c r="AK21">
        <f t="shared" si="21"/>
        <v>41752.642423608326</v>
      </c>
      <c r="AL21">
        <f t="shared" si="21"/>
        <v>41714.008148872272</v>
      </c>
      <c r="AM21">
        <f t="shared" si="21"/>
        <v>41865.424403158315</v>
      </c>
      <c r="AN21">
        <f t="shared" si="21"/>
        <v>42166.233297362218</v>
      </c>
      <c r="AO21">
        <f t="shared" si="21"/>
        <v>42580.226629179582</v>
      </c>
      <c r="AP21">
        <f t="shared" si="21"/>
        <v>43054.510673737095</v>
      </c>
      <c r="AQ21">
        <f t="shared" si="21"/>
        <v>43537.466423742757</v>
      </c>
      <c r="AR21">
        <f t="shared" si="21"/>
        <v>43986.360150851971</v>
      </c>
      <c r="AS21">
        <f t="shared" si="21"/>
        <v>44364.951703481478</v>
      </c>
      <c r="AT21">
        <f t="shared" si="21"/>
        <v>44659.703000578607</v>
      </c>
      <c r="AU21">
        <f t="shared" si="21"/>
        <v>44861.954874511357</v>
      </c>
      <c r="AV21">
        <f t="shared" si="21"/>
        <v>44974.358792021456</v>
      </c>
      <c r="AW21">
        <f t="shared" si="21"/>
        <v>44996.879983105435</v>
      </c>
      <c r="AX21">
        <f t="shared" si="21"/>
        <v>44925.703774973445</v>
      </c>
      <c r="AY21">
        <f t="shared" si="21"/>
        <v>44766.004732159599</v>
      </c>
      <c r="AZ21">
        <f t="shared" si="21"/>
        <v>44517.562058183234</v>
      </c>
      <c r="BA21">
        <f t="shared" si="21"/>
        <v>44182.268137347928</v>
      </c>
      <c r="BB21">
        <f t="shared" si="21"/>
        <v>43764.994260536085</v>
      </c>
      <c r="BC21">
        <f t="shared" si="21"/>
        <v>43272.690397927749</v>
      </c>
      <c r="BD21">
        <f t="shared" si="21"/>
        <v>42715.955607742027</v>
      </c>
      <c r="BE21">
        <f t="shared" si="21"/>
        <v>42107.478938442189</v>
      </c>
      <c r="BF21">
        <f t="shared" si="21"/>
        <v>41464.181534742638</v>
      </c>
      <c r="BG21">
        <f t="shared" si="21"/>
        <v>40797.500171715466</v>
      </c>
      <c r="BH21">
        <f t="shared" si="21"/>
        <v>40119.709543094963</v>
      </c>
      <c r="BI21">
        <f t="shared" si="21"/>
        <v>39447.94929996346</v>
      </c>
      <c r="BJ21">
        <f t="shared" si="21"/>
        <v>38798.644702030855</v>
      </c>
      <c r="BK21">
        <f t="shared" si="21"/>
        <v>38188.498832245925</v>
      </c>
      <c r="BL21">
        <f t="shared" si="21"/>
        <v>37631.582893662096</v>
      </c>
      <c r="BM21">
        <f t="shared" si="21"/>
        <v>37142.504546315264</v>
      </c>
      <c r="BN21">
        <f t="shared" si="21"/>
        <v>36729.401299624813</v>
      </c>
      <c r="BO21">
        <f t="shared" si="21"/>
        <v>36398.183541888189</v>
      </c>
      <c r="BP21">
        <f t="shared" si="21"/>
        <v>36150.503413188875</v>
      </c>
      <c r="BQ21">
        <f t="shared" si="21"/>
        <v>35982.842807657282</v>
      </c>
      <c r="BR21">
        <f t="shared" si="21"/>
        <v>35888.211120886852</v>
      </c>
      <c r="BS21">
        <f t="shared" si="21"/>
        <v>35856.664213872333</v>
      </c>
      <c r="BT21">
        <f t="shared" si="21"/>
        <v>35875.990539891594</v>
      </c>
      <c r="BU21">
        <f t="shared" si="27"/>
        <v>35932.342343656383</v>
      </c>
      <c r="BV21">
        <f t="shared" si="18"/>
        <v>36011.512667015966</v>
      </c>
      <c r="BW21">
        <f t="shared" si="18"/>
        <v>36099.171560930721</v>
      </c>
      <c r="BX21">
        <f t="shared" si="18"/>
        <v>36181.916004485145</v>
      </c>
      <c r="BY21">
        <f t="shared" si="18"/>
        <v>36247.556019081516</v>
      </c>
      <c r="BZ21">
        <f t="shared" si="18"/>
        <v>36285.667828037629</v>
      </c>
      <c r="CA21">
        <f t="shared" si="18"/>
        <v>36287.69461575702</v>
      </c>
      <c r="CB21">
        <f t="shared" si="18"/>
        <v>36247.156385713759</v>
      </c>
      <c r="CC21">
        <f t="shared" si="18"/>
        <v>36159.739766204875</v>
      </c>
      <c r="CD21">
        <f t="shared" si="18"/>
        <v>36023.280044851868</v>
      </c>
      <c r="CE21">
        <f t="shared" si="18"/>
        <v>35837.653278868602</v>
      </c>
      <c r="CF21">
        <f t="shared" si="18"/>
        <v>35604.65217659613</v>
      </c>
      <c r="CG21">
        <f t="shared" si="18"/>
        <v>35327.728735410528</v>
      </c>
      <c r="CH21">
        <f t="shared" si="18"/>
        <v>35011.766541348443</v>
      </c>
      <c r="CI21">
        <f t="shared" si="18"/>
        <v>34662.828846904726</v>
      </c>
      <c r="CJ21">
        <f t="shared" si="18"/>
        <v>34287.862192554567</v>
      </c>
      <c r="CK21">
        <f t="shared" si="18"/>
        <v>33894.414121030903</v>
      </c>
      <c r="CL21">
        <f t="shared" si="18"/>
        <v>33490.371026260815</v>
      </c>
      <c r="CM21">
        <f t="shared" si="18"/>
        <v>33083.72649172505</v>
      </c>
      <c r="CN21">
        <f t="shared" si="18"/>
        <v>32682.297478502845</v>
      </c>
      <c r="CO21">
        <f t="shared" si="18"/>
        <v>32293.463877344719</v>
      </c>
      <c r="CP21">
        <f t="shared" si="18"/>
        <v>31923.936554600623</v>
      </c>
      <c r="CQ21">
        <f t="shared" si="18"/>
        <v>31579.498799366818</v>
      </c>
      <c r="CR21">
        <f t="shared" si="18"/>
        <v>31264.807481215561</v>
      </c>
      <c r="CS21">
        <f t="shared" si="18"/>
        <v>30983.235518495272</v>
      </c>
      <c r="CT21">
        <f t="shared" si="18"/>
        <v>30736.764250326662</v>
      </c>
      <c r="CU21">
        <f t="shared" si="18"/>
        <v>30525.925790068082</v>
      </c>
      <c r="CV21">
        <f t="shared" si="18"/>
        <v>30349.825810380149</v>
      </c>
      <c r="CW21">
        <f t="shared" si="22"/>
        <v>30206.24643163108</v>
      </c>
      <c r="CX21">
        <f t="shared" si="23"/>
        <v>30091.775268457855</v>
      </c>
      <c r="CY21">
        <f t="shared" si="23"/>
        <v>30002.00166794685</v>
      </c>
      <c r="CZ21">
        <f t="shared" si="23"/>
        <v>29931.74621715182</v>
      </c>
      <c r="DA21">
        <f t="shared" si="23"/>
        <v>29875.320179230195</v>
      </c>
      <c r="DB21">
        <f t="shared" si="23"/>
        <v>29826.785486361765</v>
      </c>
      <c r="DC21">
        <f t="shared" si="15"/>
        <v>29780.225471133654</v>
      </c>
      <c r="DD21">
        <f t="shared" si="15"/>
        <v>29729.993961794316</v>
      </c>
      <c r="DE21">
        <f t="shared" si="15"/>
        <v>29670.933758728908</v>
      </c>
      <c r="DF21">
        <f t="shared" si="15"/>
        <v>29598.567538447671</v>
      </c>
      <c r="DG21">
        <f t="shared" si="15"/>
        <v>29509.243465138174</v>
      </c>
      <c r="DH21">
        <f t="shared" si="15"/>
        <v>29400.236222503805</v>
      </c>
      <c r="DI21">
        <f t="shared" si="15"/>
        <v>29269.801242385944</v>
      </c>
      <c r="DJ21">
        <f t="shared" si="15"/>
        <v>29117.187105994126</v>
      </c>
      <c r="DK21">
        <f t="shared" si="15"/>
        <v>28942.604297684244</v>
      </c>
      <c r="DL21">
        <f t="shared" si="15"/>
        <v>28747.160140371543</v>
      </c>
      <c r="DM21">
        <f t="shared" si="15"/>
        <v>28532.762580983876</v>
      </c>
      <c r="DN21">
        <f t="shared" si="15"/>
        <v>28302.000009164411</v>
      </c>
      <c r="DO21">
        <f t="shared" si="15"/>
        <v>28058.002990716443</v>
      </c>
      <c r="DP21">
        <f t="shared" si="15"/>
        <v>27804.294686887646</v>
      </c>
      <c r="DQ21">
        <f t="shared" si="15"/>
        <v>27544.635598435565</v>
      </c>
      <c r="DR21">
        <f t="shared" si="15"/>
        <v>27282.868030955324</v>
      </c>
      <c r="DS21">
        <f t="shared" si="15"/>
        <v>27022.765826181359</v>
      </c>
      <c r="DT21">
        <f t="shared" si="15"/>
        <v>26767.893896245216</v>
      </c>
      <c r="DU21">
        <f t="shared" si="15"/>
        <v>26521.481940735313</v>
      </c>
      <c r="DV21">
        <f t="shared" si="15"/>
        <v>26286.316200821308</v>
      </c>
      <c r="DW21">
        <f t="shared" si="15"/>
        <v>26064.652648166</v>
      </c>
      <c r="DX21">
        <f t="shared" si="15"/>
        <v>25858.153550471619</v>
      </c>
      <c r="DY21">
        <f t="shared" si="15"/>
        <v>25667.849252928903</v>
      </c>
      <c r="DZ21">
        <f t="shared" si="15"/>
        <v>25494.125891669726</v>
      </c>
      <c r="EA21">
        <f t="shared" si="15"/>
        <v>25336.738589565688</v>
      </c>
      <c r="EB21">
        <f t="shared" si="15"/>
        <v>25194.848751434358</v>
      </c>
      <c r="EC21">
        <f t="shared" si="15"/>
        <v>25067.083315129952</v>
      </c>
      <c r="ED21">
        <f t="shared" si="15"/>
        <v>24951.612913046836</v>
      </c>
      <c r="EE21">
        <f t="shared" si="15"/>
        <v>24846.244966581864</v>
      </c>
      <c r="EF21">
        <f t="shared" si="15"/>
        <v>24748.52751624299</v>
      </c>
      <c r="EG21">
        <f t="shared" si="15"/>
        <v>24655.859100743375</v>
      </c>
      <c r="EH21">
        <f t="shared" si="15"/>
        <v>24565.599775387651</v>
      </c>
      <c r="EI21">
        <f t="shared" si="15"/>
        <v>24475.178620275114</v>
      </c>
      <c r="EJ21">
        <f t="shared" si="15"/>
        <v>24382.193414847483</v>
      </c>
      <c r="EK21">
        <f t="shared" si="15"/>
        <v>24284.49869291838</v>
      </c>
      <c r="EL21">
        <f t="shared" si="15"/>
        <v>24180.278955486083</v>
      </c>
      <c r="EM21">
        <f t="shared" si="15"/>
        <v>24068.104831514011</v>
      </c>
      <c r="EN21">
        <f t="shared" si="15"/>
        <v>23946.970725997526</v>
      </c>
      <c r="EO21">
        <f t="shared" si="15"/>
        <v>23816.313392793872</v>
      </c>
      <c r="EP21">
        <f t="shared" si="15"/>
        <v>23676.011720089857</v>
      </c>
      <c r="EQ21">
        <f t="shared" si="15"/>
        <v>23526.368811658467</v>
      </c>
      <c r="ER21">
        <f t="shared" si="15"/>
        <v>23368.078066469334</v>
      </c>
      <c r="ES21">
        <f t="shared" si="15"/>
        <v>23202.175512969923</v>
      </c>
      <c r="ET21">
        <f t="shared" si="15"/>
        <v>23029.981108930449</v>
      </c>
      <c r="EU21">
        <f t="shared" si="15"/>
        <v>22853.031924029703</v>
      </c>
      <c r="EV21">
        <f t="shared" si="15"/>
        <v>22673.010291677998</v>
      </c>
      <c r="EW21">
        <f t="shared" si="15"/>
        <v>22491.670012387171</v>
      </c>
      <c r="EX21">
        <f t="shared" si="15"/>
        <v>22310.763588410249</v>
      </c>
      <c r="EY21">
        <f t="shared" si="15"/>
        <v>22131.973240940308</v>
      </c>
      <c r="EZ21">
        <f t="shared" si="15"/>
        <v>21956.84818114361</v>
      </c>
      <c r="FA21">
        <f t="shared" si="15"/>
        <v>21786.750224409767</v>
      </c>
      <c r="FB21">
        <f t="shared" si="15"/>
        <v>21622.809415387477</v>
      </c>
      <c r="FC21">
        <f t="shared" si="15"/>
        <v>21465.890875139106</v>
      </c>
      <c r="FD21">
        <f t="shared" si="25"/>
        <v>21316.573599313349</v>
      </c>
      <c r="FE21">
        <f t="shared" si="25"/>
        <v>21175.141451778421</v>
      </c>
      <c r="FF21">
        <f t="shared" si="25"/>
        <v>21041.586124480582</v>
      </c>
      <c r="FG21">
        <f t="shared" si="25"/>
        <v>20915.621392606645</v>
      </c>
      <c r="FH21">
        <f t="shared" si="25"/>
        <v>20796.707587514753</v>
      </c>
      <c r="FI21">
        <f t="shared" si="25"/>
        <v>20684.0848643069</v>
      </c>
      <c r="FJ21">
        <f t="shared" si="25"/>
        <v>20576.8135597318</v>
      </c>
      <c r="FK21">
        <f t="shared" si="25"/>
        <v>20473.819731581083</v>
      </c>
      <c r="FL21">
        <f t="shared" si="25"/>
        <v>20373.94384601136</v>
      </c>
      <c r="FM21">
        <f t="shared" si="25"/>
        <v>20275.990542974334</v>
      </c>
      <c r="FN21">
        <f t="shared" si="25"/>
        <v>20178.777456762742</v>
      </c>
      <c r="FO21">
        <f t="shared" si="25"/>
        <v>20081.18119400326</v>
      </c>
      <c r="FP21">
        <f t="shared" si="25"/>
        <v>19982.178770674163</v>
      </c>
      <c r="FQ21">
        <f t="shared" si="25"/>
        <v>19880.883069854142</v>
      </c>
      <c r="FR21">
        <f t="shared" si="25"/>
        <v>19776.57118929577</v>
      </c>
      <c r="FS21">
        <f t="shared" si="25"/>
        <v>19668.704887754924</v>
      </c>
      <c r="FT21">
        <f t="shared" si="19"/>
        <v>19556.94269654946</v>
      </c>
      <c r="FU21">
        <f t="shared" si="19"/>
        <v>19441.143620197789</v>
      </c>
      <c r="FV21">
        <f t="shared" si="19"/>
        <v>19321.362692427043</v>
      </c>
      <c r="FW21">
        <f t="shared" si="19"/>
        <v>19197.838968900938</v>
      </c>
      <c r="FX21">
        <f t="shared" si="19"/>
        <v>19070.976812528585</v>
      </c>
      <c r="FY21">
        <f t="shared" si="19"/>
        <v>18941.321552444482</v>
      </c>
      <c r="FZ21">
        <f t="shared" si="19"/>
        <v>18809.530767007644</v>
      </c>
      <c r="GA21">
        <f t="shared" si="19"/>
        <v>18676.34255148354</v>
      </c>
      <c r="GB21">
        <f t="shared" si="19"/>
        <v>18542.542180388886</v>
      </c>
      <c r="GC21">
        <f t="shared" si="19"/>
        <v>18408.928565007958</v>
      </c>
      <c r="GD21">
        <f t="shared" si="19"/>
        <v>18276.281842272121</v>
      </c>
      <c r="GE21">
        <f t="shared" si="19"/>
        <v>18145.333317486304</v>
      </c>
      <c r="GF21">
        <f t="shared" si="19"/>
        <v>18016.738827752502</v>
      </c>
      <c r="GG21">
        <f t="shared" si="19"/>
        <v>17891.05640389202</v>
      </c>
      <c r="GH21">
        <f t="shared" si="19"/>
        <v>17768.72889547894</v>
      </c>
      <c r="GI21">
        <f t="shared" si="19"/>
        <v>17650.071995405899</v>
      </c>
      <c r="GJ21">
        <f t="shared" si="19"/>
        <v>17535.267867173232</v>
      </c>
      <c r="GK21">
        <f t="shared" si="19"/>
        <v>17424.36434872602</v>
      </c>
      <c r="GL21">
        <f t="shared" si="26"/>
        <v>17317.279489756373</v>
      </c>
      <c r="GM21">
        <f t="shared" si="26"/>
        <v>17213.810982571398</v>
      </c>
      <c r="GN21">
        <f t="shared" si="26"/>
        <v>17113.649876498166</v>
      </c>
      <c r="GO21">
        <f t="shared" si="26"/>
        <v>17016.397827511108</v>
      </c>
      <c r="GP21">
        <f t="shared" si="26"/>
        <v>16921.587032203501</v>
      </c>
      <c r="GQ21">
        <f t="shared" si="26"/>
        <v>16828.70193074151</v>
      </c>
      <c r="GR21">
        <f t="shared" si="26"/>
        <v>16737.201737758893</v>
      </c>
      <c r="GS21">
        <f t="shared" si="26"/>
        <v>16646.542872579805</v>
      </c>
      <c r="GT21">
        <f t="shared" si="26"/>
        <v>16556.200408507317</v>
      </c>
      <c r="GU21">
        <f t="shared" si="26"/>
        <v>16465.68774170462</v>
      </c>
      <c r="GV21">
        <f t="shared" si="26"/>
        <v>16374.573788764728</v>
      </c>
      <c r="GW21">
        <f t="shared" si="26"/>
        <v>16282.497152899543</v>
      </c>
      <c r="GX21">
        <f t="shared" si="26"/>
        <v>16189.176845558579</v>
      </c>
    </row>
    <row r="22" spans="1:206" ht="4.5" customHeight="1">
      <c r="A22">
        <v>20</v>
      </c>
      <c r="B22">
        <v>0.9997579917717202</v>
      </c>
      <c r="C22">
        <v>1.6062665045298415E-2</v>
      </c>
      <c r="E22" s="8">
        <v>45453</v>
      </c>
      <c r="F22">
        <f t="shared" si="9"/>
        <v>45234.05033771148</v>
      </c>
      <c r="G22">
        <f t="shared" si="9"/>
        <v>45437.953681435443</v>
      </c>
      <c r="H22">
        <f t="shared" si="9"/>
        <v>45604.816338526842</v>
      </c>
      <c r="I22">
        <f t="shared" si="9"/>
        <v>46001.448664798358</v>
      </c>
      <c r="J22">
        <f t="shared" si="20"/>
        <v>47066.23005261166</v>
      </c>
      <c r="K22">
        <f t="shared" si="20"/>
        <v>49138.597531544001</v>
      </c>
      <c r="L22">
        <f t="shared" si="20"/>
        <v>51672.070088799126</v>
      </c>
      <c r="M22">
        <f t="shared" si="20"/>
        <v>55568.193351048278</v>
      </c>
      <c r="N22">
        <f t="shared" si="20"/>
        <v>59170.435926602862</v>
      </c>
      <c r="O22">
        <f t="shared" si="20"/>
        <v>59886.243286108911</v>
      </c>
      <c r="P22">
        <f t="shared" si="20"/>
        <v>59032.707690132331</v>
      </c>
      <c r="Q22">
        <f t="shared" si="20"/>
        <v>56020.030003822307</v>
      </c>
      <c r="R22">
        <f t="shared" si="20"/>
        <v>53729.362295841587</v>
      </c>
      <c r="S22">
        <f t="shared" si="20"/>
        <v>53578.655629701578</v>
      </c>
      <c r="T22">
        <f t="shared" si="20"/>
        <v>53900.984863506914</v>
      </c>
      <c r="U22">
        <f t="shared" si="20"/>
        <v>54639.381388863869</v>
      </c>
      <c r="V22">
        <f t="shared" si="20"/>
        <v>55066.414788994065</v>
      </c>
      <c r="W22">
        <f t="shared" si="21"/>
        <v>55649.032502530303</v>
      </c>
      <c r="X22">
        <f t="shared" si="21"/>
        <v>55880.4624400373</v>
      </c>
      <c r="Y22">
        <f t="shared" si="21"/>
        <v>54990.856000097883</v>
      </c>
      <c r="Z22">
        <f t="shared" si="21"/>
        <v>54427.799893613337</v>
      </c>
      <c r="AA22">
        <f t="shared" si="21"/>
        <v>53005.065080927496</v>
      </c>
      <c r="AB22">
        <f t="shared" si="21"/>
        <v>51566.709521569712</v>
      </c>
      <c r="AC22">
        <f t="shared" si="21"/>
        <v>50121.604022694504</v>
      </c>
      <c r="AD22">
        <f t="shared" si="21"/>
        <v>48690.727449068421</v>
      </c>
      <c r="AE22">
        <f t="shared" si="21"/>
        <v>47309.826235950568</v>
      </c>
      <c r="AF22">
        <f t="shared" si="21"/>
        <v>46020.66008646517</v>
      </c>
      <c r="AG22">
        <f t="shared" si="21"/>
        <v>44866.270167973278</v>
      </c>
      <c r="AH22">
        <f t="shared" si="21"/>
        <v>43872.611170113785</v>
      </c>
      <c r="AI22">
        <f t="shared" si="21"/>
        <v>43054.86851612835</v>
      </c>
      <c r="AJ22">
        <f t="shared" si="21"/>
        <v>42423.570441542928</v>
      </c>
      <c r="AK22">
        <f t="shared" si="21"/>
        <v>41985.739211582404</v>
      </c>
      <c r="AL22">
        <f t="shared" si="21"/>
        <v>41742.537940589391</v>
      </c>
      <c r="AM22">
        <f t="shared" si="21"/>
        <v>41703.913015665712</v>
      </c>
      <c r="AN22">
        <f t="shared" si="21"/>
        <v>41855.292625972324</v>
      </c>
      <c r="AO22">
        <f t="shared" si="21"/>
        <v>42156.028721948693</v>
      </c>
      <c r="AP22">
        <f t="shared" si="21"/>
        <v>42569.921863973301</v>
      </c>
      <c r="AQ22">
        <f t="shared" si="21"/>
        <v>43044.091127889493</v>
      </c>
      <c r="AR22">
        <f t="shared" si="21"/>
        <v>43526.929998629756</v>
      </c>
      <c r="AS22">
        <f t="shared" si="21"/>
        <v>43975.715089763384</v>
      </c>
      <c r="AT22">
        <f t="shared" si="21"/>
        <v>44354.215020121999</v>
      </c>
      <c r="AU22">
        <f t="shared" si="21"/>
        <v>44648.894984979932</v>
      </c>
      <c r="AV22">
        <f t="shared" si="21"/>
        <v>44851.097912295008</v>
      </c>
      <c r="AW22">
        <f t="shared" si="21"/>
        <v>44963.474627132178</v>
      </c>
      <c r="AX22">
        <f t="shared" si="21"/>
        <v>44985.990367902603</v>
      </c>
      <c r="AY22">
        <f t="shared" si="21"/>
        <v>44914.831384998637</v>
      </c>
      <c r="AZ22">
        <f t="shared" si="21"/>
        <v>44755.170990667204</v>
      </c>
      <c r="BA22">
        <f t="shared" si="21"/>
        <v>44506.788441862198</v>
      </c>
      <c r="BB22">
        <f t="shared" si="21"/>
        <v>44171.575664914628</v>
      </c>
      <c r="BC22">
        <f t="shared" si="21"/>
        <v>43754.402771814413</v>
      </c>
      <c r="BD22">
        <f t="shared" si="21"/>
        <v>43262.218050791649</v>
      </c>
      <c r="BE22">
        <f t="shared" si="21"/>
        <v>42705.61799500612</v>
      </c>
      <c r="BF22">
        <f t="shared" si="21"/>
        <v>42097.288582066969</v>
      </c>
      <c r="BG22">
        <f t="shared" si="21"/>
        <v>41454.14686163234</v>
      </c>
      <c r="BH22">
        <f t="shared" si="21"/>
        <v>40787.626840980665</v>
      </c>
      <c r="BI22">
        <f t="shared" si="21"/>
        <v>40110.000243269336</v>
      </c>
      <c r="BJ22">
        <f t="shared" si="21"/>
        <v>39438.402571644103</v>
      </c>
      <c r="BK22">
        <f t="shared" si="21"/>
        <v>38789.255110766862</v>
      </c>
      <c r="BL22">
        <f t="shared" si="21"/>
        <v>38179.25690130287</v>
      </c>
      <c r="BM22">
        <f t="shared" si="21"/>
        <v>37622.475740958638</v>
      </c>
      <c r="BN22">
        <f t="shared" si="21"/>
        <v>37133.515754596134</v>
      </c>
      <c r="BO22">
        <f t="shared" si="21"/>
        <v>36720.512482290513</v>
      </c>
      <c r="BP22">
        <f t="shared" si="21"/>
        <v>36389.374881976612</v>
      </c>
      <c r="BQ22">
        <f t="shared" si="21"/>
        <v>36141.754693906427</v>
      </c>
      <c r="BR22">
        <f t="shared" si="21"/>
        <v>35974.134663620927</v>
      </c>
      <c r="BS22">
        <f t="shared" si="21"/>
        <v>35879.525878497356</v>
      </c>
      <c r="BT22">
        <f t="shared" si="21"/>
        <v>35847.986606093909</v>
      </c>
      <c r="BU22">
        <f t="shared" si="27"/>
        <v>35867.308254983254</v>
      </c>
      <c r="BV22">
        <f t="shared" si="18"/>
        <v>35923.646421147852</v>
      </c>
      <c r="BW22">
        <f t="shared" si="18"/>
        <v>36002.797584637745</v>
      </c>
      <c r="BX22">
        <f t="shared" si="18"/>
        <v>36090.435264378895</v>
      </c>
      <c r="BY22">
        <f t="shared" si="18"/>
        <v>36173.159683097132</v>
      </c>
      <c r="BZ22">
        <f t="shared" si="18"/>
        <v>36238.783812269867</v>
      </c>
      <c r="CA22">
        <f t="shared" si="18"/>
        <v>36276.886397854614</v>
      </c>
      <c r="CB22">
        <f t="shared" si="18"/>
        <v>36278.912695074701</v>
      </c>
      <c r="CC22">
        <f t="shared" si="18"/>
        <v>36238.38427561667</v>
      </c>
      <c r="CD22">
        <f t="shared" si="18"/>
        <v>36150.988811648996</v>
      </c>
      <c r="CE22">
        <f t="shared" si="18"/>
        <v>36014.562114671389</v>
      </c>
      <c r="CF22">
        <f t="shared" si="18"/>
        <v>35828.980271892877</v>
      </c>
      <c r="CG22">
        <f t="shared" si="18"/>
        <v>35596.035557804353</v>
      </c>
      <c r="CH22">
        <f t="shared" si="18"/>
        <v>35319.179134370119</v>
      </c>
      <c r="CI22">
        <f t="shared" si="18"/>
        <v>35003.293405758828</v>
      </c>
      <c r="CJ22">
        <f t="shared" si="18"/>
        <v>34654.440157108322</v>
      </c>
      <c r="CK22">
        <f t="shared" si="18"/>
        <v>34279.564247773844</v>
      </c>
      <c r="CL22">
        <f t="shared" si="18"/>
        <v>33886.211393920887</v>
      </c>
      <c r="CM22">
        <f t="shared" si="18"/>
        <v>33482.266080904315</v>
      </c>
      <c r="CN22">
        <f t="shared" si="18"/>
        <v>33075.719957691894</v>
      </c>
      <c r="CO22">
        <f t="shared" si="18"/>
        <v>32674.38809359396</v>
      </c>
      <c r="CP22">
        <f t="shared" si="18"/>
        <v>32285.648593366746</v>
      </c>
      <c r="CQ22">
        <f t="shared" si="18"/>
        <v>31916.210699275329</v>
      </c>
      <c r="CR22">
        <f t="shared" si="18"/>
        <v>31571.856300812418</v>
      </c>
      <c r="CS22">
        <f t="shared" si="18"/>
        <v>31257.241140549522</v>
      </c>
      <c r="CT22">
        <f t="shared" si="18"/>
        <v>30975.737320561064</v>
      </c>
      <c r="CU22">
        <f t="shared" si="18"/>
        <v>30729.325700467387</v>
      </c>
      <c r="CV22">
        <f t="shared" si="18"/>
        <v>30518.538264851028</v>
      </c>
      <c r="CW22">
        <f t="shared" si="22"/>
        <v>30342.48090280718</v>
      </c>
      <c r="CX22">
        <f t="shared" si="23"/>
        <v>30198.936271449176</v>
      </c>
      <c r="CY22">
        <f t="shared" si="23"/>
        <v>30084.492811239343</v>
      </c>
      <c r="CZ22">
        <f t="shared" si="23"/>
        <v>29994.740936678343</v>
      </c>
      <c r="DA22">
        <f t="shared" si="23"/>
        <v>29924.502488280486</v>
      </c>
      <c r="DB22">
        <f t="shared" si="23"/>
        <v>29868.09010592433</v>
      </c>
      <c r="DC22">
        <f t="shared" si="15"/>
        <v>29819.567158850929</v>
      </c>
      <c r="DD22">
        <f t="shared" si="15"/>
        <v>29773.018411529611</v>
      </c>
      <c r="DE22">
        <f t="shared" si="15"/>
        <v>29722.799058628854</v>
      </c>
      <c r="DF22">
        <f t="shared" si="15"/>
        <v>29663.753148618551</v>
      </c>
      <c r="DG22">
        <f t="shared" si="15"/>
        <v>29591.404441558072</v>
      </c>
      <c r="DH22">
        <f t="shared" si="15"/>
        <v>29502.101985409299</v>
      </c>
      <c r="DI22">
        <f t="shared" si="15"/>
        <v>29393.121123424589</v>
      </c>
      <c r="DJ22">
        <f t="shared" si="15"/>
        <v>29262.717709645171</v>
      </c>
      <c r="DK22">
        <f t="shared" si="15"/>
        <v>29110.140507130112</v>
      </c>
      <c r="DL22">
        <f t="shared" si="15"/>
        <v>28935.599949296356</v>
      </c>
      <c r="DM22">
        <f t="shared" si="15"/>
        <v>28740.203091077896</v>
      </c>
      <c r="DN22">
        <f t="shared" si="15"/>
        <v>28525.857417663723</v>
      </c>
      <c r="DO22">
        <f t="shared" si="15"/>
        <v>28295.150692285417</v>
      </c>
      <c r="DP22">
        <f t="shared" si="15"/>
        <v>28051.21272312359</v>
      </c>
      <c r="DQ22">
        <f t="shared" si="15"/>
        <v>27797.565818791903</v>
      </c>
      <c r="DR22">
        <f t="shared" si="15"/>
        <v>27537.969569975776</v>
      </c>
      <c r="DS22">
        <f t="shared" si="15"/>
        <v>27276.265352400762</v>
      </c>
      <c r="DT22">
        <f t="shared" si="15"/>
        <v>27016.226094500544</v>
      </c>
      <c r="DU22">
        <f t="shared" si="15"/>
        <v>26761.415845668605</v>
      </c>
      <c r="DV22">
        <f t="shared" si="15"/>
        <v>26515.063523879482</v>
      </c>
      <c r="DW22">
        <f t="shared" si="15"/>
        <v>26279.954696009543</v>
      </c>
      <c r="DX22">
        <f t="shared" si="15"/>
        <v>26058.344787757891</v>
      </c>
      <c r="DY22">
        <f t="shared" si="15"/>
        <v>25851.895664544281</v>
      </c>
      <c r="DZ22">
        <f t="shared" si="15"/>
        <v>25661.637422207448</v>
      </c>
      <c r="EA22">
        <f t="shared" si="15"/>
        <v>25487.956103431141</v>
      </c>
      <c r="EB22">
        <f t="shared" si="15"/>
        <v>25330.606890349238</v>
      </c>
      <c r="EC22">
        <f t="shared" si="15"/>
        <v>25188.751390726247</v>
      </c>
      <c r="ED22">
        <f t="shared" si="15"/>
        <v>25061.016874708715</v>
      </c>
      <c r="EE22">
        <f t="shared" si="15"/>
        <v>24945.574417413027</v>
      </c>
      <c r="EF22">
        <f t="shared" si="15"/>
        <v>24840.231970858094</v>
      </c>
      <c r="EG22">
        <f t="shared" si="15"/>
        <v>24742.538168946248</v>
      </c>
      <c r="EH22">
        <f t="shared" si="15"/>
        <v>24649.892179965689</v>
      </c>
      <c r="EI22">
        <f t="shared" si="15"/>
        <v>24559.654698109378</v>
      </c>
      <c r="EJ22">
        <f t="shared" si="15"/>
        <v>24469.255425660391</v>
      </c>
      <c r="EK22">
        <f t="shared" ref="DC22:FC27" si="28">EJ21*$B22</f>
        <v>24376.29272341758</v>
      </c>
      <c r="EL22">
        <f t="shared" si="28"/>
        <v>24278.621644415045</v>
      </c>
      <c r="EM22">
        <f t="shared" si="28"/>
        <v>24174.427129016753</v>
      </c>
      <c r="EN22">
        <f t="shared" si="28"/>
        <v>24062.280152105683</v>
      </c>
      <c r="EO22">
        <f t="shared" si="28"/>
        <v>23941.175362039459</v>
      </c>
      <c r="EP22">
        <f t="shared" si="28"/>
        <v>23810.549648985525</v>
      </c>
      <c r="EQ22">
        <f t="shared" si="28"/>
        <v>23670.281930440746</v>
      </c>
      <c r="ER22">
        <f t="shared" si="28"/>
        <v>23520.6752368245</v>
      </c>
      <c r="ES22">
        <f t="shared" si="28"/>
        <v>23362.422799298165</v>
      </c>
      <c r="ET22">
        <f t="shared" si="28"/>
        <v>23196.560395581793</v>
      </c>
      <c r="EU22">
        <f t="shared" si="28"/>
        <v>23024.407664004961</v>
      </c>
      <c r="EV22">
        <f t="shared" si="28"/>
        <v>22847.501302262946</v>
      </c>
      <c r="EW22">
        <f t="shared" si="28"/>
        <v>22667.523236627538</v>
      </c>
      <c r="EX22">
        <f t="shared" si="28"/>
        <v>22486.226843176421</v>
      </c>
      <c r="EY22">
        <f t="shared" si="28"/>
        <v>22305.364200042648</v>
      </c>
      <c r="EZ22">
        <f t="shared" si="28"/>
        <v>22126.617121307932</v>
      </c>
      <c r="FA22">
        <f t="shared" si="28"/>
        <v>21951.534443216682</v>
      </c>
      <c r="FB22">
        <f t="shared" si="28"/>
        <v>21781.477651587982</v>
      </c>
      <c r="FC22">
        <f t="shared" si="28"/>
        <v>21617.576517590427</v>
      </c>
      <c r="FD22">
        <f t="shared" si="25"/>
        <v>21460.695952919967</v>
      </c>
      <c r="FE22">
        <f t="shared" si="25"/>
        <v>21311.414813103584</v>
      </c>
      <c r="FF22">
        <f t="shared" si="25"/>
        <v>21170.016893312102</v>
      </c>
      <c r="FG22">
        <f t="shared" si="25"/>
        <v>21036.493887502398</v>
      </c>
      <c r="FH22">
        <f t="shared" si="25"/>
        <v>20910.55964013005</v>
      </c>
      <c r="FI22">
        <f t="shared" si="25"/>
        <v>20791.674613157444</v>
      </c>
      <c r="FJ22">
        <f t="shared" si="25"/>
        <v>20679.079145575299</v>
      </c>
      <c r="FK22">
        <f t="shared" si="25"/>
        <v>20571.833801538563</v>
      </c>
      <c r="FL22">
        <f t="shared" si="25"/>
        <v>20468.864898741722</v>
      </c>
      <c r="FM22">
        <f t="shared" si="25"/>
        <v>20369.013183958115</v>
      </c>
      <c r="FN22">
        <f t="shared" si="25"/>
        <v>20271.083586426412</v>
      </c>
      <c r="FO22">
        <f t="shared" si="25"/>
        <v>20173.89402658158</v>
      </c>
      <c r="FP22">
        <f t="shared" si="25"/>
        <v>20076.321382920734</v>
      </c>
      <c r="FQ22">
        <f t="shared" si="25"/>
        <v>19977.342918992701</v>
      </c>
      <c r="FR22">
        <f t="shared" si="25"/>
        <v>19876.071732565768</v>
      </c>
      <c r="FS22">
        <f t="shared" si="25"/>
        <v>19771.785096340798</v>
      </c>
      <c r="FT22">
        <f t="shared" si="19"/>
        <v>19663.94489933248</v>
      </c>
      <c r="FU22">
        <f t="shared" si="19"/>
        <v>19552.2097554969</v>
      </c>
      <c r="FV22">
        <f t="shared" si="19"/>
        <v>19436.43870347453</v>
      </c>
      <c r="FW22">
        <f t="shared" si="19"/>
        <v>19316.686763673897</v>
      </c>
      <c r="FX22">
        <f t="shared" si="19"/>
        <v>19193.192933905273</v>
      </c>
      <c r="FY22">
        <f t="shared" si="19"/>
        <v>19066.36147921862</v>
      </c>
      <c r="FZ22">
        <f t="shared" si="19"/>
        <v>18936.737596774296</v>
      </c>
      <c r="GA22">
        <f t="shared" si="19"/>
        <v>18804.978705791946</v>
      </c>
      <c r="GB22">
        <f t="shared" si="19"/>
        <v>18671.822722911907</v>
      </c>
      <c r="GC22">
        <f t="shared" si="19"/>
        <v>18538.054732608005</v>
      </c>
      <c r="GD22">
        <f t="shared" si="19"/>
        <v>18404.47345282141</v>
      </c>
      <c r="GE22">
        <f t="shared" si="19"/>
        <v>18271.85883168393</v>
      </c>
      <c r="GF22">
        <f t="shared" si="19"/>
        <v>18140.941997518592</v>
      </c>
      <c r="GG22">
        <f t="shared" si="19"/>
        <v>18012.378628709419</v>
      </c>
      <c r="GH22">
        <f t="shared" si="19"/>
        <v>17886.726621029662</v>
      </c>
      <c r="GI22">
        <f t="shared" si="19"/>
        <v>17764.42871688016</v>
      </c>
      <c r="GJ22">
        <f t="shared" si="19"/>
        <v>17645.800532753281</v>
      </c>
      <c r="GK22">
        <f t="shared" si="19"/>
        <v>17531.024188064286</v>
      </c>
      <c r="GL22">
        <f t="shared" si="26"/>
        <v>17420.147509181083</v>
      </c>
      <c r="GM22">
        <f t="shared" si="26"/>
        <v>17313.08856562843</v>
      </c>
      <c r="GN22">
        <f t="shared" si="26"/>
        <v>17209.645098673562</v>
      </c>
      <c r="GO22">
        <f t="shared" si="26"/>
        <v>17109.508232412154</v>
      </c>
      <c r="GP22">
        <f t="shared" si="26"/>
        <v>17012.279719221169</v>
      </c>
      <c r="GQ22">
        <f t="shared" si="26"/>
        <v>16917.491868906156</v>
      </c>
      <c r="GR22">
        <f t="shared" si="26"/>
        <v>16824.629246403001</v>
      </c>
      <c r="GS22">
        <f t="shared" si="26"/>
        <v>16733.151197219977</v>
      </c>
      <c r="GT22">
        <f t="shared" si="26"/>
        <v>16642.514272232227</v>
      </c>
      <c r="GU22">
        <f t="shared" si="26"/>
        <v>16552.193671779409</v>
      </c>
      <c r="GV22">
        <f t="shared" si="26"/>
        <v>16461.70290978684</v>
      </c>
      <c r="GW22">
        <f t="shared" si="26"/>
        <v>16370.611007173273</v>
      </c>
      <c r="GX22">
        <f t="shared" si="26"/>
        <v>16278.556654611599</v>
      </c>
    </row>
    <row r="23" spans="1:206" ht="4.5" customHeight="1">
      <c r="A23">
        <v>21</v>
      </c>
      <c r="B23">
        <v>0.999739362741904</v>
      </c>
      <c r="C23">
        <v>1.9414983276644194E-2</v>
      </c>
      <c r="E23" s="8">
        <v>46041</v>
      </c>
      <c r="F23">
        <f t="shared" si="9"/>
        <v>45441.153254707766</v>
      </c>
      <c r="G23">
        <f t="shared" si="9"/>
        <v>45222.260658858882</v>
      </c>
      <c r="H23">
        <f t="shared" si="9"/>
        <v>45426.110857774423</v>
      </c>
      <c r="I23">
        <f t="shared" si="9"/>
        <v>45592.930024240399</v>
      </c>
      <c r="J23">
        <f t="shared" si="20"/>
        <v>45989.458973349923</v>
      </c>
      <c r="K23">
        <f t="shared" si="20"/>
        <v>47053.962839461834</v>
      </c>
      <c r="L23">
        <f t="shared" si="20"/>
        <v>49125.790182216697</v>
      </c>
      <c r="M23">
        <f t="shared" si="20"/>
        <v>51658.602422131036</v>
      </c>
      <c r="N23">
        <f t="shared" si="20"/>
        <v>55553.710209495912</v>
      </c>
      <c r="O23">
        <f t="shared" si="20"/>
        <v>59155.01390642261</v>
      </c>
      <c r="P23">
        <f t="shared" si="20"/>
        <v>59870.634699861148</v>
      </c>
      <c r="Q23">
        <f t="shared" si="20"/>
        <v>59017.32156706199</v>
      </c>
      <c r="R23">
        <f t="shared" si="20"/>
        <v>56005.429096803658</v>
      </c>
      <c r="S23">
        <f t="shared" si="20"/>
        <v>53715.358422173551</v>
      </c>
      <c r="T23">
        <f t="shared" si="20"/>
        <v>53564.691035805779</v>
      </c>
      <c r="U23">
        <f t="shared" si="20"/>
        <v>53886.936258603419</v>
      </c>
      <c r="V23">
        <f t="shared" si="20"/>
        <v>54625.140330314614</v>
      </c>
      <c r="W23">
        <f t="shared" si="21"/>
        <v>55052.062429630285</v>
      </c>
      <c r="X23">
        <f t="shared" si="21"/>
        <v>55634.528291283146</v>
      </c>
      <c r="Y23">
        <f t="shared" si="21"/>
        <v>55865.897909525789</v>
      </c>
      <c r="Z23">
        <f t="shared" si="21"/>
        <v>54976.523334169666</v>
      </c>
      <c r="AA23">
        <f t="shared" si="21"/>
        <v>54413.613981084869</v>
      </c>
      <c r="AB23">
        <f t="shared" si="21"/>
        <v>52991.249986099603</v>
      </c>
      <c r="AC23">
        <f t="shared" si="21"/>
        <v>51553.269315790974</v>
      </c>
      <c r="AD23">
        <f t="shared" si="21"/>
        <v>50108.540465250655</v>
      </c>
      <c r="AE23">
        <f t="shared" si="21"/>
        <v>48678.036831371399</v>
      </c>
      <c r="AF23">
        <f t="shared" si="21"/>
        <v>47297.495532559435</v>
      </c>
      <c r="AG23">
        <f t="shared" si="21"/>
        <v>46008.665387804467</v>
      </c>
      <c r="AH23">
        <f t="shared" si="21"/>
        <v>44854.5763463357</v>
      </c>
      <c r="AI23">
        <f t="shared" si="21"/>
        <v>43861.176333032898</v>
      </c>
      <c r="AJ23">
        <f t="shared" si="21"/>
        <v>43043.64681325062</v>
      </c>
      <c r="AK23">
        <f t="shared" si="21"/>
        <v>42412.513278464401</v>
      </c>
      <c r="AL23">
        <f t="shared" si="21"/>
        <v>41974.796163635161</v>
      </c>
      <c r="AM23">
        <f t="shared" si="21"/>
        <v>41731.658279954587</v>
      </c>
      <c r="AN23">
        <f t="shared" si="21"/>
        <v>41693.043422125433</v>
      </c>
      <c r="AO23">
        <f t="shared" si="21"/>
        <v>41844.383577265486</v>
      </c>
      <c r="AP23">
        <f t="shared" si="21"/>
        <v>42145.041290210385</v>
      </c>
      <c r="AQ23">
        <f t="shared" si="21"/>
        <v>42558.826556261316</v>
      </c>
      <c r="AR23">
        <f t="shared" si="21"/>
        <v>43032.872234000686</v>
      </c>
      <c r="AS23">
        <f t="shared" si="21"/>
        <v>43515.585258941574</v>
      </c>
      <c r="AT23">
        <f t="shared" si="21"/>
        <v>43964.253379959577</v>
      </c>
      <c r="AU23">
        <f t="shared" si="21"/>
        <v>44342.654659134154</v>
      </c>
      <c r="AV23">
        <f t="shared" si="21"/>
        <v>44637.25781941403</v>
      </c>
      <c r="AW23">
        <f t="shared" si="21"/>
        <v>44839.408045112556</v>
      </c>
      <c r="AX23">
        <f t="shared" si="21"/>
        <v>44951.755470390897</v>
      </c>
      <c r="AY23">
        <f t="shared" si="21"/>
        <v>44974.265342720377</v>
      </c>
      <c r="AZ23">
        <f t="shared" si="21"/>
        <v>44903.124906498604</v>
      </c>
      <c r="BA23">
        <f t="shared" si="21"/>
        <v>44743.506125614578</v>
      </c>
      <c r="BB23">
        <f t="shared" si="21"/>
        <v>44495.18831455605</v>
      </c>
      <c r="BC23">
        <f t="shared" si="21"/>
        <v>44160.062906547544</v>
      </c>
      <c r="BD23">
        <f t="shared" si="21"/>
        <v>43742.998744246339</v>
      </c>
      <c r="BE23">
        <f t="shared" si="21"/>
        <v>43250.942304899741</v>
      </c>
      <c r="BF23">
        <f t="shared" si="21"/>
        <v>42694.487319826607</v>
      </c>
      <c r="BG23">
        <f t="shared" si="21"/>
        <v>42086.31646019766</v>
      </c>
      <c r="BH23">
        <f t="shared" si="21"/>
        <v>41443.342366457618</v>
      </c>
      <c r="BI23">
        <f t="shared" si="21"/>
        <v>40776.99606575659</v>
      </c>
      <c r="BJ23">
        <f t="shared" si="21"/>
        <v>40099.546082783701</v>
      </c>
      <c r="BK23">
        <f t="shared" si="21"/>
        <v>39428.123454534143</v>
      </c>
      <c r="BL23">
        <f t="shared" si="21"/>
        <v>38779.145185671208</v>
      </c>
      <c r="BM23">
        <f t="shared" si="21"/>
        <v>38169.305964467974</v>
      </c>
      <c r="BN23">
        <f t="shared" si="21"/>
        <v>37612.669922038731</v>
      </c>
      <c r="BO23">
        <f t="shared" si="21"/>
        <v>37123.837376866388</v>
      </c>
      <c r="BP23">
        <f t="shared" si="21"/>
        <v>36710.941748601246</v>
      </c>
      <c r="BQ23">
        <f t="shared" si="21"/>
        <v>36379.890455083543</v>
      </c>
      <c r="BR23">
        <f t="shared" si="21"/>
        <v>36132.334806060229</v>
      </c>
      <c r="BS23">
        <f t="shared" si="21"/>
        <v>35964.758463799822</v>
      </c>
      <c r="BT23">
        <f t="shared" si="21"/>
        <v>35870.174337250603</v>
      </c>
      <c r="BU23">
        <f t="shared" si="27"/>
        <v>35838.643285156635</v>
      </c>
      <c r="BV23">
        <f t="shared" si="18"/>
        <v>35857.959898104389</v>
      </c>
      <c r="BW23">
        <f t="shared" si="18"/>
        <v>35914.283380443834</v>
      </c>
      <c r="BX23">
        <f t="shared" si="18"/>
        <v>35993.4139141915</v>
      </c>
      <c r="BY23">
        <f t="shared" si="18"/>
        <v>36081.028752288097</v>
      </c>
      <c r="BZ23">
        <f t="shared" si="18"/>
        <v>36163.73160994066</v>
      </c>
      <c r="CA23">
        <f t="shared" si="18"/>
        <v>36229.3386350203</v>
      </c>
      <c r="CB23">
        <f t="shared" si="18"/>
        <v>36267.43128965162</v>
      </c>
      <c r="CC23">
        <f t="shared" si="18"/>
        <v>36269.457058743152</v>
      </c>
      <c r="CD23">
        <f t="shared" si="18"/>
        <v>36228.939202501242</v>
      </c>
      <c r="CE23">
        <f t="shared" si="18"/>
        <v>36141.566517047671</v>
      </c>
      <c r="CF23">
        <f t="shared" si="18"/>
        <v>36005.175377950291</v>
      </c>
      <c r="CG23">
        <f t="shared" si="18"/>
        <v>35819.641904714437</v>
      </c>
      <c r="CH23">
        <f t="shared" si="18"/>
        <v>35586.757904697479</v>
      </c>
      <c r="CI23">
        <f t="shared" si="18"/>
        <v>35309.973640362332</v>
      </c>
      <c r="CJ23">
        <f t="shared" si="18"/>
        <v>34994.170243341221</v>
      </c>
      <c r="CK23">
        <f t="shared" si="18"/>
        <v>34645.407918844918</v>
      </c>
      <c r="CL23">
        <f t="shared" si="18"/>
        <v>34270.629716139578</v>
      </c>
      <c r="CM23">
        <f t="shared" si="18"/>
        <v>33877.379384695916</v>
      </c>
      <c r="CN23">
        <f t="shared" si="18"/>
        <v>33473.53935487815</v>
      </c>
      <c r="CO23">
        <f t="shared" si="18"/>
        <v>33067.099192732567</v>
      </c>
      <c r="CP23">
        <f t="shared" si="18"/>
        <v>32665.871930671281</v>
      </c>
      <c r="CQ23">
        <f t="shared" si="18"/>
        <v>32277.233750441519</v>
      </c>
      <c r="CR23">
        <f t="shared" si="18"/>
        <v>31907.892145629856</v>
      </c>
      <c r="CS23">
        <f t="shared" si="18"/>
        <v>31563.627498753172</v>
      </c>
      <c r="CT23">
        <f t="shared" si="18"/>
        <v>31249.094338923005</v>
      </c>
      <c r="CU23">
        <f t="shared" si="18"/>
        <v>30967.66388931833</v>
      </c>
      <c r="CV23">
        <f t="shared" si="18"/>
        <v>30721.31649327368</v>
      </c>
      <c r="CW23">
        <f t="shared" si="22"/>
        <v>30510.583996716578</v>
      </c>
      <c r="CX23">
        <f t="shared" si="23"/>
        <v>30334.572521780843</v>
      </c>
      <c r="CY23">
        <f t="shared" si="23"/>
        <v>30191.065303501971</v>
      </c>
      <c r="CZ23">
        <f t="shared" si="23"/>
        <v>30076.651671521813</v>
      </c>
      <c r="DA23">
        <f t="shared" si="23"/>
        <v>29986.923189643308</v>
      </c>
      <c r="DB23">
        <f t="shared" si="23"/>
        <v>29916.703048002055</v>
      </c>
      <c r="DC23">
        <f t="shared" si="28"/>
        <v>29860.305368814559</v>
      </c>
      <c r="DD23">
        <f t="shared" si="28"/>
        <v>29811.795068629035</v>
      </c>
      <c r="DE23">
        <f t="shared" si="28"/>
        <v>29765.258453645587</v>
      </c>
      <c r="DF23">
        <f t="shared" si="28"/>
        <v>29715.052189779275</v>
      </c>
      <c r="DG23">
        <f t="shared" si="28"/>
        <v>29656.021669333059</v>
      </c>
      <c r="DH23">
        <f t="shared" si="28"/>
        <v>29583.691819041214</v>
      </c>
      <c r="DI23">
        <f t="shared" si="28"/>
        <v>29494.412638439753</v>
      </c>
      <c r="DJ23">
        <f t="shared" si="28"/>
        <v>29385.460180928098</v>
      </c>
      <c r="DK23">
        <f t="shared" si="28"/>
        <v>29255.090755136891</v>
      </c>
      <c r="DL23">
        <f t="shared" si="28"/>
        <v>29102.553319925544</v>
      </c>
      <c r="DM23">
        <f t="shared" si="28"/>
        <v>28928.058253864208</v>
      </c>
      <c r="DN23">
        <f t="shared" si="28"/>
        <v>28732.712323347114</v>
      </c>
      <c r="DO23">
        <f t="shared" si="28"/>
        <v>28518.422516401544</v>
      </c>
      <c r="DP23">
        <f t="shared" si="28"/>
        <v>28287.775921791566</v>
      </c>
      <c r="DQ23">
        <f t="shared" si="28"/>
        <v>28043.901531953168</v>
      </c>
      <c r="DR23">
        <f t="shared" si="28"/>
        <v>27790.320737455149</v>
      </c>
      <c r="DS23">
        <f t="shared" si="28"/>
        <v>27530.792149093526</v>
      </c>
      <c r="DT23">
        <f t="shared" si="28"/>
        <v>27269.156141388212</v>
      </c>
      <c r="DU23">
        <f t="shared" si="28"/>
        <v>27009.184659407172</v>
      </c>
      <c r="DV23">
        <f t="shared" si="28"/>
        <v>26754.440823619825</v>
      </c>
      <c r="DW23">
        <f t="shared" si="28"/>
        <v>26508.152710424376</v>
      </c>
      <c r="DX23">
        <f t="shared" si="28"/>
        <v>26273.105160674688</v>
      </c>
      <c r="DY23">
        <f t="shared" si="28"/>
        <v>26051.553012221888</v>
      </c>
      <c r="DZ23">
        <f t="shared" si="28"/>
        <v>25845.157697341692</v>
      </c>
      <c r="EA23">
        <f t="shared" si="28"/>
        <v>25654.949043391469</v>
      </c>
      <c r="EB23">
        <f t="shared" si="28"/>
        <v>25481.31299243787</v>
      </c>
      <c r="EC23">
        <f t="shared" si="28"/>
        <v>25324.004790423431</v>
      </c>
      <c r="ED23">
        <f t="shared" si="28"/>
        <v>25182.186263628908</v>
      </c>
      <c r="EE23">
        <f t="shared" si="28"/>
        <v>25054.485039985393</v>
      </c>
      <c r="EF23">
        <f t="shared" si="28"/>
        <v>24939.072671295242</v>
      </c>
      <c r="EG23">
        <f t="shared" si="28"/>
        <v>24833.757680906743</v>
      </c>
      <c r="EH23">
        <f t="shared" si="28"/>
        <v>24736.089341639559</v>
      </c>
      <c r="EI23">
        <f t="shared" si="28"/>
        <v>24643.46749965554</v>
      </c>
      <c r="EJ23">
        <f t="shared" si="28"/>
        <v>24553.253537049077</v>
      </c>
      <c r="EK23">
        <f t="shared" si="28"/>
        <v>24462.877826018597</v>
      </c>
      <c r="EL23">
        <f t="shared" si="28"/>
        <v>24369.939353319602</v>
      </c>
      <c r="EM23">
        <f t="shared" si="28"/>
        <v>24272.293731039295</v>
      </c>
      <c r="EN23">
        <f t="shared" si="28"/>
        <v>24168.126372613806</v>
      </c>
      <c r="EO23">
        <f t="shared" si="28"/>
        <v>24056.0086253833</v>
      </c>
      <c r="EP23">
        <f t="shared" si="28"/>
        <v>23934.9353997375</v>
      </c>
      <c r="EQ23">
        <f t="shared" si="28"/>
        <v>23804.343732611254</v>
      </c>
      <c r="ER23">
        <f t="shared" si="28"/>
        <v>23664.112573060036</v>
      </c>
      <c r="ES23">
        <f t="shared" si="28"/>
        <v>23514.544872522209</v>
      </c>
      <c r="ET23">
        <f t="shared" si="28"/>
        <v>23356.333681477277</v>
      </c>
      <c r="EU23">
        <f t="shared" si="28"/>
        <v>23190.51450768303</v>
      </c>
      <c r="EV23">
        <f t="shared" si="28"/>
        <v>23018.406645522129</v>
      </c>
      <c r="EW23">
        <f t="shared" si="28"/>
        <v>22841.546392169181</v>
      </c>
      <c r="EX23">
        <f t="shared" si="28"/>
        <v>22661.615235523317</v>
      </c>
      <c r="EY23">
        <f t="shared" si="28"/>
        <v>22480.36609466709</v>
      </c>
      <c r="EZ23">
        <f t="shared" si="28"/>
        <v>22299.550591076717</v>
      </c>
      <c r="FA23">
        <f t="shared" si="28"/>
        <v>22120.850100490494</v>
      </c>
      <c r="FB23">
        <f t="shared" si="28"/>
        <v>21945.813055468403</v>
      </c>
      <c r="FC23">
        <f t="shared" si="28"/>
        <v>21775.800586975594</v>
      </c>
      <c r="FD23">
        <f t="shared" si="25"/>
        <v>21611.942171720202</v>
      </c>
      <c r="FE23">
        <f t="shared" si="25"/>
        <v>21455.102495969964</v>
      </c>
      <c r="FF23">
        <f t="shared" si="25"/>
        <v>21305.86026438055</v>
      </c>
      <c r="FG23">
        <f t="shared" si="25"/>
        <v>21164.499198155183</v>
      </c>
      <c r="FH23">
        <f t="shared" si="25"/>
        <v>21031.010993415606</v>
      </c>
      <c r="FI23">
        <f t="shared" si="25"/>
        <v>20905.109569200195</v>
      </c>
      <c r="FJ23">
        <f t="shared" si="25"/>
        <v>20786.255528095047</v>
      </c>
      <c r="FK23">
        <f t="shared" si="25"/>
        <v>20673.689407086847</v>
      </c>
      <c r="FL23">
        <f t="shared" si="25"/>
        <v>20566.472015182524</v>
      </c>
      <c r="FM23">
        <f t="shared" si="25"/>
        <v>20463.529949918175</v>
      </c>
      <c r="FN23">
        <f t="shared" si="25"/>
        <v>20363.704260211729</v>
      </c>
      <c r="FO23">
        <f t="shared" si="25"/>
        <v>20265.800186781809</v>
      </c>
      <c r="FP23">
        <f t="shared" si="25"/>
        <v>20168.635958157374</v>
      </c>
      <c r="FQ23">
        <f t="shared" si="25"/>
        <v>20071.088745562836</v>
      </c>
      <c r="FR23">
        <f t="shared" si="25"/>
        <v>19972.136079110252</v>
      </c>
      <c r="FS23">
        <f t="shared" si="25"/>
        <v>19870.891287727674</v>
      </c>
      <c r="FT23">
        <f t="shared" si="19"/>
        <v>19766.631832485626</v>
      </c>
      <c r="FU23">
        <f t="shared" si="19"/>
        <v>19658.819742650569</v>
      </c>
      <c r="FV23">
        <f t="shared" si="19"/>
        <v>19547.113721156511</v>
      </c>
      <c r="FW23">
        <f t="shared" si="19"/>
        <v>19431.372843383706</v>
      </c>
      <c r="FX23">
        <f t="shared" si="19"/>
        <v>19311.652115400313</v>
      </c>
      <c r="FY23">
        <f t="shared" si="19"/>
        <v>19188.190472724873</v>
      </c>
      <c r="FZ23">
        <f t="shared" si="19"/>
        <v>19061.392075040811</v>
      </c>
      <c r="GA23">
        <f t="shared" si="19"/>
        <v>18931.801977409788</v>
      </c>
      <c r="GB23">
        <f t="shared" si="19"/>
        <v>18800.077427703516</v>
      </c>
      <c r="GC23">
        <f t="shared" si="19"/>
        <v>18666.956150233753</v>
      </c>
      <c r="GD23">
        <f t="shared" si="19"/>
        <v>18533.223024852065</v>
      </c>
      <c r="GE23">
        <f t="shared" si="19"/>
        <v>18399.676561323966</v>
      </c>
      <c r="GF23">
        <f t="shared" si="19"/>
        <v>18267.096504497724</v>
      </c>
      <c r="GG23">
        <f t="shared" si="19"/>
        <v>18136.213792137081</v>
      </c>
      <c r="GH23">
        <f t="shared" si="19"/>
        <v>18007.683931731844</v>
      </c>
      <c r="GI23">
        <f t="shared" si="19"/>
        <v>17882.064673646844</v>
      </c>
      <c r="GJ23">
        <f t="shared" si="19"/>
        <v>17759.798644887749</v>
      </c>
      <c r="GK23">
        <f t="shared" si="19"/>
        <v>17641.201379685514</v>
      </c>
      <c r="GL23">
        <f t="shared" si="26"/>
        <v>17526.454949988296</v>
      </c>
      <c r="GM23">
        <f t="shared" si="26"/>
        <v>17415.607169698662</v>
      </c>
      <c r="GN23">
        <f t="shared" si="26"/>
        <v>17308.57612969551</v>
      </c>
      <c r="GO23">
        <f t="shared" si="26"/>
        <v>17205.159623962238</v>
      </c>
      <c r="GP23">
        <f t="shared" si="26"/>
        <v>17105.048857099086</v>
      </c>
      <c r="GQ23">
        <f t="shared" si="26"/>
        <v>17007.845685281191</v>
      </c>
      <c r="GR23">
        <f t="shared" si="26"/>
        <v>16913.082540211584</v>
      </c>
      <c r="GS23">
        <f t="shared" si="26"/>
        <v>16820.244121167736</v>
      </c>
      <c r="GT23">
        <f t="shared" si="26"/>
        <v>16728.789914572626</v>
      </c>
      <c r="GU23">
        <f t="shared" si="26"/>
        <v>16638.176612944488</v>
      </c>
      <c r="GV23">
        <f t="shared" si="26"/>
        <v>16547.879553405321</v>
      </c>
      <c r="GW23">
        <f t="shared" si="26"/>
        <v>16457.412376676843</v>
      </c>
      <c r="GX23">
        <f t="shared" si="26"/>
        <v>16366.344216007006</v>
      </c>
    </row>
    <row r="24" spans="1:206" ht="4.5" customHeight="1">
      <c r="A24">
        <v>22</v>
      </c>
      <c r="B24">
        <v>0.99978510336528126</v>
      </c>
      <c r="C24">
        <v>2.3588263679884629E-2</v>
      </c>
      <c r="E24" s="8">
        <v>46534</v>
      </c>
      <c r="F24">
        <f t="shared" si="9"/>
        <v>46031.105944040915</v>
      </c>
      <c r="G24">
        <f t="shared" si="9"/>
        <v>45431.388103795587</v>
      </c>
      <c r="H24">
        <f t="shared" si="9"/>
        <v>45212.542547228921</v>
      </c>
      <c r="I24">
        <f t="shared" si="9"/>
        <v>45416.348939422729</v>
      </c>
      <c r="J24">
        <f t="shared" si="20"/>
        <v>45583.132257011224</v>
      </c>
      <c r="K24">
        <f t="shared" si="20"/>
        <v>45979.575993384016</v>
      </c>
      <c r="L24">
        <f t="shared" si="20"/>
        <v>47043.851101197455</v>
      </c>
      <c r="M24">
        <f t="shared" si="20"/>
        <v>49115.23321522864</v>
      </c>
      <c r="N24">
        <f t="shared" si="20"/>
        <v>51647.50116231625</v>
      </c>
      <c r="O24">
        <f t="shared" si="20"/>
        <v>55541.771904125751</v>
      </c>
      <c r="P24">
        <f t="shared" si="20"/>
        <v>59142.301693007379</v>
      </c>
      <c r="Q24">
        <f t="shared" si="20"/>
        <v>59857.768701945672</v>
      </c>
      <c r="R24">
        <f t="shared" si="20"/>
        <v>59004.638943267113</v>
      </c>
      <c r="S24">
        <f t="shared" si="20"/>
        <v>55993.393718564774</v>
      </c>
      <c r="T24">
        <f t="shared" si="20"/>
        <v>53703.815172415918</v>
      </c>
      <c r="U24">
        <f t="shared" si="20"/>
        <v>53553.180163962439</v>
      </c>
      <c r="V24">
        <f t="shared" si="20"/>
        <v>53875.356137346142</v>
      </c>
      <c r="W24">
        <f t="shared" si="21"/>
        <v>54613.401571486589</v>
      </c>
      <c r="X24">
        <f t="shared" si="21"/>
        <v>55040.231926679829</v>
      </c>
      <c r="Y24">
        <f t="shared" si="21"/>
        <v>55622.572618379185</v>
      </c>
      <c r="Z24">
        <f t="shared" si="21"/>
        <v>55853.892516069493</v>
      </c>
      <c r="AA24">
        <f t="shared" si="21"/>
        <v>54964.709064316616</v>
      </c>
      <c r="AB24">
        <f t="shared" si="21"/>
        <v>54401.92067855745</v>
      </c>
      <c r="AC24">
        <f t="shared" si="21"/>
        <v>52979.862344808054</v>
      </c>
      <c r="AD24">
        <f t="shared" si="21"/>
        <v>51542.190691706259</v>
      </c>
      <c r="AE24">
        <f t="shared" ref="W24:BT29" si="29">AD23*$B24</f>
        <v>50097.772308534004</v>
      </c>
      <c r="AF24">
        <f t="shared" si="29"/>
        <v>48667.576085071625</v>
      </c>
      <c r="AG24">
        <f t="shared" si="29"/>
        <v>47287.331459938861</v>
      </c>
      <c r="AH24">
        <f t="shared" si="29"/>
        <v>45998.778280444727</v>
      </c>
      <c r="AI24">
        <f t="shared" si="29"/>
        <v>44844.93724882714</v>
      </c>
      <c r="AJ24">
        <f t="shared" si="29"/>
        <v>43851.750713844121</v>
      </c>
      <c r="AK24">
        <f t="shared" si="29"/>
        <v>43034.396878404434</v>
      </c>
      <c r="AL24">
        <f t="shared" si="29"/>
        <v>42403.398972090894</v>
      </c>
      <c r="AM24">
        <f t="shared" si="29"/>
        <v>41965.775921196589</v>
      </c>
      <c r="AN24">
        <f t="shared" si="29"/>
        <v>41722.690287028992</v>
      </c>
      <c r="AO24">
        <f t="shared" si="29"/>
        <v>41684.083727402838</v>
      </c>
      <c r="AP24">
        <f t="shared" si="29"/>
        <v>41835.391360052854</v>
      </c>
      <c r="AQ24">
        <f t="shared" si="29"/>
        <v>42135.984462667038</v>
      </c>
      <c r="AR24">
        <f t="shared" si="29"/>
        <v>42549.680807656798</v>
      </c>
      <c r="AS24">
        <f t="shared" si="29"/>
        <v>43023.624614575318</v>
      </c>
      <c r="AT24">
        <f t="shared" si="29"/>
        <v>43506.233906111607</v>
      </c>
      <c r="AU24">
        <f t="shared" si="29"/>
        <v>43954.805609860305</v>
      </c>
      <c r="AV24">
        <f t="shared" si="29"/>
        <v>44333.12557187341</v>
      </c>
      <c r="AW24">
        <f t="shared" si="29"/>
        <v>44627.665422925566</v>
      </c>
      <c r="AX24">
        <f t="shared" si="29"/>
        <v>44829.772207220878</v>
      </c>
      <c r="AY24">
        <f t="shared" si="29"/>
        <v>44942.095489415609</v>
      </c>
      <c r="AZ24">
        <f t="shared" si="29"/>
        <v>44964.600524449277</v>
      </c>
      <c r="BA24">
        <f t="shared" si="29"/>
        <v>44893.475376067843</v>
      </c>
      <c r="BB24">
        <f t="shared" si="29"/>
        <v>44733.890896722667</v>
      </c>
      <c r="BC24">
        <f t="shared" si="29"/>
        <v>44485.626448326075</v>
      </c>
      <c r="BD24">
        <f t="shared" si="29"/>
        <v>44150.573057639958</v>
      </c>
      <c r="BE24">
        <f t="shared" si="29"/>
        <v>43733.598521023698</v>
      </c>
      <c r="BF24">
        <f t="shared" si="29"/>
        <v>43241.647822950006</v>
      </c>
      <c r="BG24">
        <f t="shared" si="29"/>
        <v>42685.312418180532</v>
      </c>
      <c r="BH24">
        <f t="shared" si="29"/>
        <v>42077.272252422656</v>
      </c>
      <c r="BI24">
        <f t="shared" si="29"/>
        <v>41434.436331651574</v>
      </c>
      <c r="BJ24">
        <f t="shared" si="29"/>
        <v>40768.233226528122</v>
      </c>
      <c r="BK24">
        <f t="shared" si="29"/>
        <v>40090.928825276766</v>
      </c>
      <c r="BL24">
        <f t="shared" si="29"/>
        <v>39419.650483490492</v>
      </c>
      <c r="BM24">
        <f t="shared" si="29"/>
        <v>38770.811677873535</v>
      </c>
      <c r="BN24">
        <f t="shared" si="29"/>
        <v>38161.103509066663</v>
      </c>
      <c r="BO24">
        <f t="shared" si="29"/>
        <v>37604.5870858497</v>
      </c>
      <c r="BP24">
        <f t="shared" si="29"/>
        <v>37115.859589146254</v>
      </c>
      <c r="BQ24">
        <f t="shared" si="29"/>
        <v>36703.052690762117</v>
      </c>
      <c r="BR24">
        <f t="shared" si="29"/>
        <v>36372.072539053312</v>
      </c>
      <c r="BS24">
        <f t="shared" si="29"/>
        <v>36124.570088905879</v>
      </c>
      <c r="BT24">
        <f t="shared" si="29"/>
        <v>35957.029758237477</v>
      </c>
      <c r="BU24">
        <f t="shared" si="27"/>
        <v>35862.465957498753</v>
      </c>
      <c r="BV24">
        <f t="shared" si="18"/>
        <v>35830.941681321769</v>
      </c>
      <c r="BW24">
        <f t="shared" si="18"/>
        <v>35850.254143194405</v>
      </c>
      <c r="BX24">
        <f t="shared" si="18"/>
        <v>35906.565521807039</v>
      </c>
      <c r="BY24">
        <f t="shared" si="18"/>
        <v>35985.6790506693</v>
      </c>
      <c r="BZ24">
        <f t="shared" si="18"/>
        <v>36073.275060632041</v>
      </c>
      <c r="CA24">
        <f t="shared" si="18"/>
        <v>36155.960145718811</v>
      </c>
      <c r="CB24">
        <f t="shared" si="18"/>
        <v>36221.553072069546</v>
      </c>
      <c r="CC24">
        <f t="shared" si="18"/>
        <v>36259.63754071758</v>
      </c>
      <c r="CD24">
        <f t="shared" si="18"/>
        <v>36261.662874478148</v>
      </c>
      <c r="CE24">
        <f t="shared" si="18"/>
        <v>36221.153725387194</v>
      </c>
      <c r="CF24">
        <f t="shared" si="18"/>
        <v>36133.799816029692</v>
      </c>
      <c r="CG24">
        <f t="shared" si="18"/>
        <v>35997.437986929108</v>
      </c>
      <c r="CH24">
        <f t="shared" si="18"/>
        <v>35811.944384212286</v>
      </c>
      <c r="CI24">
        <f t="shared" si="18"/>
        <v>35579.110430183209</v>
      </c>
      <c r="CJ24">
        <f t="shared" si="18"/>
        <v>35302.385645855007</v>
      </c>
      <c r="CK24">
        <f t="shared" si="18"/>
        <v>34986.650113921154</v>
      </c>
      <c r="CL24">
        <f t="shared" si="18"/>
        <v>34637.962737274698</v>
      </c>
      <c r="CM24">
        <f t="shared" si="18"/>
        <v>34263.265073143884</v>
      </c>
      <c r="CN24">
        <f t="shared" si="18"/>
        <v>33870.099249873056</v>
      </c>
      <c r="CO24">
        <f t="shared" si="18"/>
        <v>33466.346003918661</v>
      </c>
      <c r="CP24">
        <f t="shared" si="18"/>
        <v>33059.993184396139</v>
      </c>
      <c r="CQ24">
        <f t="shared" si="18"/>
        <v>32658.852144723227</v>
      </c>
      <c r="CR24">
        <f t="shared" si="18"/>
        <v>32270.297481530521</v>
      </c>
      <c r="CS24">
        <f t="shared" si="18"/>
        <v>31901.03524698679</v>
      </c>
      <c r="CT24">
        <f t="shared" si="18"/>
        <v>31556.844581424175</v>
      </c>
      <c r="CU24">
        <f t="shared" si="18"/>
        <v>31242.379013711561</v>
      </c>
      <c r="CV24">
        <f t="shared" si="18"/>
        <v>30961.009042563415</v>
      </c>
      <c r="CW24">
        <f t="shared" si="22"/>
        <v>30714.714585745147</v>
      </c>
      <c r="CX24">
        <f t="shared" si="23"/>
        <v>30504.027374892379</v>
      </c>
      <c r="CY24">
        <f t="shared" si="23"/>
        <v>30328.053724230282</v>
      </c>
      <c r="CZ24">
        <f t="shared" si="23"/>
        <v>30184.577345169673</v>
      </c>
      <c r="DA24">
        <f t="shared" si="23"/>
        <v>30070.188300293994</v>
      </c>
      <c r="DB24">
        <f t="shared" si="23"/>
        <v>29980.479100764285</v>
      </c>
      <c r="DC24">
        <f t="shared" si="28"/>
        <v>29910.274049195159</v>
      </c>
      <c r="DD24">
        <f t="shared" si="28"/>
        <v>29853.888489679128</v>
      </c>
      <c r="DE24">
        <f t="shared" si="28"/>
        <v>29805.38861419386</v>
      </c>
      <c r="DF24">
        <f t="shared" si="28"/>
        <v>29758.861999772365</v>
      </c>
      <c r="DG24">
        <f t="shared" si="28"/>
        <v>29708.6665250632</v>
      </c>
      <c r="DH24">
        <f t="shared" si="28"/>
        <v>29649.648690077174</v>
      </c>
      <c r="DI24">
        <f t="shared" si="28"/>
        <v>29577.334383226746</v>
      </c>
      <c r="DJ24">
        <f t="shared" si="28"/>
        <v>29488.074388420748</v>
      </c>
      <c r="DK24">
        <f t="shared" si="28"/>
        <v>29379.145344425553</v>
      </c>
      <c r="DL24">
        <f t="shared" si="28"/>
        <v>29248.803934585219</v>
      </c>
      <c r="DM24">
        <f t="shared" si="28"/>
        <v>29096.29927915537</v>
      </c>
      <c r="DN24">
        <f t="shared" si="28"/>
        <v>28921.841711496505</v>
      </c>
      <c r="DO24">
        <f t="shared" si="28"/>
        <v>28726.537760162486</v>
      </c>
      <c r="DP24">
        <f t="shared" si="28"/>
        <v>28512.294003375282</v>
      </c>
      <c r="DQ24">
        <f t="shared" si="28"/>
        <v>28281.696973942297</v>
      </c>
      <c r="DR24">
        <f t="shared" si="28"/>
        <v>28037.874991889566</v>
      </c>
      <c r="DS24">
        <f t="shared" si="28"/>
        <v>27784.348691050916</v>
      </c>
      <c r="DT24">
        <f t="shared" si="28"/>
        <v>27524.875874509544</v>
      </c>
      <c r="DU24">
        <f t="shared" si="28"/>
        <v>27263.296091501808</v>
      </c>
      <c r="DV24">
        <f t="shared" si="28"/>
        <v>27003.38047651737</v>
      </c>
      <c r="DW24">
        <f t="shared" si="28"/>
        <v>26748.691384323047</v>
      </c>
      <c r="DX24">
        <f t="shared" si="28"/>
        <v>26502.456197614294</v>
      </c>
      <c r="DY24">
        <f t="shared" si="28"/>
        <v>26267.459158792048</v>
      </c>
      <c r="DZ24">
        <f t="shared" si="28"/>
        <v>26045.954621150366</v>
      </c>
      <c r="EA24">
        <f t="shared" si="28"/>
        <v>25839.603659928758</v>
      </c>
      <c r="EB24">
        <f t="shared" si="28"/>
        <v>25649.435881178164</v>
      </c>
      <c r="EC24">
        <f t="shared" si="28"/>
        <v>25475.837144027581</v>
      </c>
      <c r="ED24">
        <f t="shared" si="28"/>
        <v>25318.562747016367</v>
      </c>
      <c r="EE24">
        <f t="shared" si="28"/>
        <v>25176.774696545992</v>
      </c>
      <c r="EF24">
        <f t="shared" si="28"/>
        <v>25049.100915465689</v>
      </c>
      <c r="EG24">
        <f t="shared" si="28"/>
        <v>24933.713348505175</v>
      </c>
      <c r="EH24">
        <f t="shared" si="28"/>
        <v>24828.420989953695</v>
      </c>
      <c r="EI24">
        <f t="shared" si="28"/>
        <v>24730.77363928394</v>
      </c>
      <c r="EJ24">
        <f t="shared" si="28"/>
        <v>24638.171701422063</v>
      </c>
      <c r="EK24">
        <f t="shared" si="28"/>
        <v>24547.977125492569</v>
      </c>
      <c r="EL24">
        <f t="shared" si="28"/>
        <v>24457.620835898251</v>
      </c>
      <c r="EM24">
        <f t="shared" si="28"/>
        <v>24364.702335364273</v>
      </c>
      <c r="EN24">
        <f t="shared" si="28"/>
        <v>24267.077696799592</v>
      </c>
      <c r="EO24">
        <f t="shared" si="28"/>
        <v>24162.932723588874</v>
      </c>
      <c r="EP24">
        <f t="shared" si="28"/>
        <v>24050.839070084941</v>
      </c>
      <c r="EQ24">
        <f t="shared" si="28"/>
        <v>23929.791862667887</v>
      </c>
      <c r="ER24">
        <f t="shared" si="28"/>
        <v>23799.228259251428</v>
      </c>
      <c r="ES24">
        <f t="shared" si="28"/>
        <v>23659.027234904479</v>
      </c>
      <c r="ET24">
        <f t="shared" si="28"/>
        <v>23509.491675962159</v>
      </c>
      <c r="EU24">
        <f t="shared" si="28"/>
        <v>23351.31448396976</v>
      </c>
      <c r="EV24">
        <f t="shared" si="28"/>
        <v>23185.530944157934</v>
      </c>
      <c r="EW24">
        <f t="shared" si="28"/>
        <v>23013.46006739742</v>
      </c>
      <c r="EX24">
        <f t="shared" si="28"/>
        <v>22836.637820717733</v>
      </c>
      <c r="EY24">
        <f t="shared" si="28"/>
        <v>22656.745330671911</v>
      </c>
      <c r="EZ24">
        <f t="shared" si="28"/>
        <v>22475.535139646101</v>
      </c>
      <c r="FA24">
        <f t="shared" si="28"/>
        <v>22294.758492698955</v>
      </c>
      <c r="FB24">
        <f t="shared" si="28"/>
        <v>22116.096404246782</v>
      </c>
      <c r="FC24">
        <f t="shared" si="28"/>
        <v>21941.096974096617</v>
      </c>
      <c r="FD24">
        <f t="shared" si="25"/>
        <v>21771.121040711147</v>
      </c>
      <c r="FE24">
        <f t="shared" si="25"/>
        <v>21607.297838077764</v>
      </c>
      <c r="FF24">
        <f t="shared" si="25"/>
        <v>21450.491866646036</v>
      </c>
      <c r="FG24">
        <f t="shared" si="25"/>
        <v>21301.281706709946</v>
      </c>
      <c r="FH24">
        <f t="shared" si="25"/>
        <v>21159.951018501994</v>
      </c>
      <c r="FI24">
        <f t="shared" si="25"/>
        <v>21026.49149992839</v>
      </c>
      <c r="FJ24">
        <f t="shared" si="25"/>
        <v>20900.617131505347</v>
      </c>
      <c r="FK24">
        <f t="shared" si="25"/>
        <v>20781.788631733656</v>
      </c>
      <c r="FL24">
        <f t="shared" si="25"/>
        <v>20669.246700806045</v>
      </c>
      <c r="FM24">
        <f t="shared" si="25"/>
        <v>20562.052349558424</v>
      </c>
      <c r="FN24">
        <f t="shared" si="25"/>
        <v>20459.13240619747</v>
      </c>
      <c r="FO24">
        <f t="shared" si="25"/>
        <v>20359.328168695803</v>
      </c>
      <c r="FP24">
        <f t="shared" si="25"/>
        <v>20261.445134521786</v>
      </c>
      <c r="FQ24">
        <f t="shared" si="25"/>
        <v>20164.301786163098</v>
      </c>
      <c r="FR24">
        <f t="shared" si="25"/>
        <v>20066.775536136272</v>
      </c>
      <c r="FS24">
        <f t="shared" si="25"/>
        <v>19967.844134278708</v>
      </c>
      <c r="FT24">
        <f t="shared" si="19"/>
        <v>19866.621100061078</v>
      </c>
      <c r="FU24">
        <f t="shared" si="19"/>
        <v>19762.384049825101</v>
      </c>
      <c r="FV24">
        <f t="shared" si="19"/>
        <v>19654.595128445329</v>
      </c>
      <c r="FW24">
        <f t="shared" si="19"/>
        <v>19542.913112199371</v>
      </c>
      <c r="FX24">
        <f t="shared" si="19"/>
        <v>19427.197106751697</v>
      </c>
      <c r="FY24">
        <f t="shared" si="19"/>
        <v>19307.502106349853</v>
      </c>
      <c r="FZ24">
        <f t="shared" si="19"/>
        <v>19184.066995165944</v>
      </c>
      <c r="GA24">
        <f t="shared" si="19"/>
        <v>19057.295846030829</v>
      </c>
      <c r="GB24">
        <f t="shared" si="19"/>
        <v>18927.733596875682</v>
      </c>
      <c r="GC24">
        <f t="shared" si="19"/>
        <v>18796.037354331849</v>
      </c>
      <c r="GD24">
        <f t="shared" si="19"/>
        <v>18662.944684176626</v>
      </c>
      <c r="GE24">
        <f t="shared" si="19"/>
        <v>18529.240297593533</v>
      </c>
      <c r="GF24">
        <f t="shared" si="19"/>
        <v>18395.722532751024</v>
      </c>
      <c r="GG24">
        <f t="shared" si="19"/>
        <v>18263.170966932827</v>
      </c>
      <c r="GH24">
        <f t="shared" si="19"/>
        <v>18132.316380826611</v>
      </c>
      <c r="GI24">
        <f t="shared" si="19"/>
        <v>18003.814141055838</v>
      </c>
      <c r="GJ24">
        <f t="shared" si="19"/>
        <v>17878.221878126657</v>
      </c>
      <c r="GK24">
        <f t="shared" si="19"/>
        <v>17755.982123925682</v>
      </c>
      <c r="GL24">
        <f t="shared" si="26"/>
        <v>17637.410344876622</v>
      </c>
      <c r="GM24">
        <f t="shared" si="26"/>
        <v>17522.688573800995</v>
      </c>
      <c r="GN24">
        <f t="shared" si="26"/>
        <v>17411.86461432631</v>
      </c>
      <c r="GO24">
        <f t="shared" si="26"/>
        <v>17304.856574933467</v>
      </c>
      <c r="GP24">
        <f t="shared" si="26"/>
        <v>17201.462293059249</v>
      </c>
      <c r="GQ24">
        <f t="shared" si="26"/>
        <v>17101.373039662994</v>
      </c>
      <c r="GR24">
        <f t="shared" si="26"/>
        <v>17004.190756479609</v>
      </c>
      <c r="GS24">
        <f t="shared" si="26"/>
        <v>16909.447975690971</v>
      </c>
      <c r="GT24">
        <f t="shared" si="26"/>
        <v>16816.62950731095</v>
      </c>
      <c r="GU24">
        <f t="shared" si="26"/>
        <v>16725.194953917067</v>
      </c>
      <c r="GV24">
        <f t="shared" si="26"/>
        <v>16634.601124782508</v>
      </c>
      <c r="GW24">
        <f t="shared" si="26"/>
        <v>16544.323469777562</v>
      </c>
      <c r="GX24">
        <f t="shared" si="26"/>
        <v>16453.875734140915</v>
      </c>
    </row>
    <row r="25" spans="1:206" ht="4.5" customHeight="1">
      <c r="A25">
        <v>23</v>
      </c>
      <c r="B25">
        <v>0.9997925698521023</v>
      </c>
      <c r="C25">
        <v>2.7015919704806986E-2</v>
      </c>
      <c r="E25" s="8">
        <v>48209</v>
      </c>
      <c r="F25">
        <f t="shared" si="9"/>
        <v>46524.347445497726</v>
      </c>
      <c r="G25">
        <f t="shared" si="9"/>
        <v>46021.557704927051</v>
      </c>
      <c r="H25">
        <f t="shared" si="9"/>
        <v>45421.964264242022</v>
      </c>
      <c r="I25">
        <f t="shared" si="9"/>
        <v>45203.164102841518</v>
      </c>
      <c r="J25">
        <f t="shared" si="20"/>
        <v>45406.928219445253</v>
      </c>
      <c r="K25">
        <f t="shared" si="20"/>
        <v>45573.67694114551</v>
      </c>
      <c r="L25">
        <f t="shared" si="20"/>
        <v>45970.038443135432</v>
      </c>
      <c r="M25">
        <f t="shared" si="20"/>
        <v>47034.092788205853</v>
      </c>
      <c r="N25">
        <f t="shared" si="20"/>
        <v>49105.045235138772</v>
      </c>
      <c r="O25">
        <f t="shared" si="20"/>
        <v>51636.787913511602</v>
      </c>
      <c r="P25">
        <f t="shared" si="20"/>
        <v>55530.250866165181</v>
      </c>
      <c r="Q25">
        <f t="shared" si="20"/>
        <v>59130.033796620191</v>
      </c>
      <c r="R25">
        <f t="shared" si="20"/>
        <v>59845.352396130998</v>
      </c>
      <c r="S25">
        <f t="shared" si="20"/>
        <v>58992.399602284459</v>
      </c>
      <c r="T25">
        <f t="shared" si="20"/>
        <v>55981.77900062444</v>
      </c>
      <c r="U25">
        <f t="shared" si="20"/>
        <v>53692.675382092035</v>
      </c>
      <c r="V25">
        <f t="shared" si="20"/>
        <v>53542.071619880633</v>
      </c>
      <c r="W25">
        <f t="shared" si="29"/>
        <v>53864.180764254532</v>
      </c>
      <c r="X25">
        <f t="shared" si="29"/>
        <v>54602.07310552142</v>
      </c>
      <c r="Y25">
        <f t="shared" si="29"/>
        <v>55028.814923230952</v>
      </c>
      <c r="Z25">
        <f t="shared" si="29"/>
        <v>55611.034819914501</v>
      </c>
      <c r="AA25">
        <f t="shared" si="29"/>
        <v>55842.306734884223</v>
      </c>
      <c r="AB25">
        <f t="shared" si="29"/>
        <v>54953.307726586252</v>
      </c>
      <c r="AC25">
        <f t="shared" si="29"/>
        <v>54390.636080105178</v>
      </c>
      <c r="AD25">
        <f t="shared" si="29"/>
        <v>52968.872724126268</v>
      </c>
      <c r="AE25">
        <f t="shared" si="29"/>
        <v>51531.499287468105</v>
      </c>
      <c r="AF25">
        <f t="shared" si="29"/>
        <v>50087.380520214698</v>
      </c>
      <c r="AG25">
        <f t="shared" si="29"/>
        <v>48657.480962566478</v>
      </c>
      <c r="AH25">
        <f t="shared" si="29"/>
        <v>47277.522641780437</v>
      </c>
      <c r="AI25">
        <f t="shared" si="29"/>
        <v>45989.236747062903</v>
      </c>
      <c r="AJ25">
        <f t="shared" si="29"/>
        <v>44835.635056861152</v>
      </c>
      <c r="AK25">
        <f t="shared" si="29"/>
        <v>43842.654538707975</v>
      </c>
      <c r="AL25">
        <f t="shared" si="29"/>
        <v>43025.470247095254</v>
      </c>
      <c r="AM25">
        <f t="shared" si="29"/>
        <v>42394.603228770749</v>
      </c>
      <c r="AN25">
        <f t="shared" si="29"/>
        <v>41957.070954090617</v>
      </c>
      <c r="AO25">
        <f t="shared" si="29"/>
        <v>41714.035743212065</v>
      </c>
      <c r="AP25">
        <f t="shared" si="29"/>
        <v>41675.437191750279</v>
      </c>
      <c r="AQ25">
        <f t="shared" si="29"/>
        <v>41826.713438635677</v>
      </c>
      <c r="AR25">
        <f t="shared" si="29"/>
        <v>42127.244189178135</v>
      </c>
      <c r="AS25">
        <f t="shared" si="29"/>
        <v>42540.854721073869</v>
      </c>
      <c r="AT25">
        <f t="shared" si="29"/>
        <v>43014.700217758422</v>
      </c>
      <c r="AU25">
        <f t="shared" si="29"/>
        <v>43497.209401577988</v>
      </c>
      <c r="AV25">
        <f t="shared" si="29"/>
        <v>43945.688058031839</v>
      </c>
      <c r="AW25">
        <f t="shared" si="29"/>
        <v>44323.929545079271</v>
      </c>
      <c r="AX25">
        <f t="shared" si="29"/>
        <v>44618.408299686562</v>
      </c>
      <c r="AY25">
        <f t="shared" si="29"/>
        <v>44820.473160941714</v>
      </c>
      <c r="AZ25">
        <f t="shared" si="29"/>
        <v>44932.77314390141</v>
      </c>
      <c r="BA25">
        <f t="shared" si="29"/>
        <v>44955.27351071233</v>
      </c>
      <c r="BB25">
        <f t="shared" si="29"/>
        <v>44884.163115830946</v>
      </c>
      <c r="BC25">
        <f t="shared" si="29"/>
        <v>44724.611739117921</v>
      </c>
      <c r="BD25">
        <f t="shared" si="29"/>
        <v>44476.398788252576</v>
      </c>
      <c r="BE25">
        <f t="shared" si="29"/>
        <v>44141.41489774084</v>
      </c>
      <c r="BF25">
        <f t="shared" si="29"/>
        <v>43724.526854214382</v>
      </c>
      <c r="BG25">
        <f t="shared" si="29"/>
        <v>43232.678201546754</v>
      </c>
      <c r="BH25">
        <f t="shared" si="29"/>
        <v>42676.458197512569</v>
      </c>
      <c r="BI25">
        <f t="shared" si="29"/>
        <v>42068.544157616205</v>
      </c>
      <c r="BJ25">
        <f t="shared" si="29"/>
        <v>41425.841580395245</v>
      </c>
      <c r="BK25">
        <f t="shared" si="29"/>
        <v>40759.776665880418</v>
      </c>
      <c r="BL25">
        <f t="shared" si="29"/>
        <v>40082.61275798118</v>
      </c>
      <c r="BM25">
        <f t="shared" si="29"/>
        <v>39411.473659560623</v>
      </c>
      <c r="BN25">
        <f t="shared" si="29"/>
        <v>38762.769442673081</v>
      </c>
      <c r="BO25">
        <f t="shared" si="29"/>
        <v>38153.187745721836</v>
      </c>
      <c r="BP25">
        <f t="shared" si="29"/>
        <v>37596.786760788847</v>
      </c>
      <c r="BQ25">
        <f t="shared" si="29"/>
        <v>37108.16064090233</v>
      </c>
      <c r="BR25">
        <f t="shared" si="29"/>
        <v>36695.439371114175</v>
      </c>
      <c r="BS25">
        <f t="shared" si="29"/>
        <v>36364.52787466719</v>
      </c>
      <c r="BT25">
        <f t="shared" si="29"/>
        <v>36117.076763989593</v>
      </c>
      <c r="BU25">
        <f t="shared" si="27"/>
        <v>35949.571186236761</v>
      </c>
      <c r="BV25">
        <f t="shared" si="18"/>
        <v>35855.027000881215</v>
      </c>
      <c r="BW25">
        <f t="shared" si="18"/>
        <v>35823.5092637895</v>
      </c>
      <c r="BX25">
        <f t="shared" si="18"/>
        <v>35842.817719675309</v>
      </c>
      <c r="BY25">
        <f t="shared" si="18"/>
        <v>35899.117417610352</v>
      </c>
      <c r="BZ25">
        <f t="shared" si="18"/>
        <v>35978.214535941617</v>
      </c>
      <c r="CA25">
        <f t="shared" si="18"/>
        <v>36065.792375851059</v>
      </c>
      <c r="CB25">
        <f t="shared" si="18"/>
        <v>36148.460309558403</v>
      </c>
      <c r="CC25">
        <f t="shared" si="18"/>
        <v>36214.039629958723</v>
      </c>
      <c r="CD25">
        <f t="shared" si="18"/>
        <v>36252.116198739794</v>
      </c>
      <c r="CE25">
        <f t="shared" si="18"/>
        <v>36254.141112385078</v>
      </c>
      <c r="CF25">
        <f t="shared" si="18"/>
        <v>36213.640366112908</v>
      </c>
      <c r="CG25">
        <f t="shared" si="18"/>
        <v>36126.304576589748</v>
      </c>
      <c r="CH25">
        <f t="shared" si="18"/>
        <v>35989.971033043541</v>
      </c>
      <c r="CI25">
        <f t="shared" si="18"/>
        <v>35804.515907292167</v>
      </c>
      <c r="CJ25">
        <f t="shared" si="18"/>
        <v>35571.730250044609</v>
      </c>
      <c r="CK25">
        <f t="shared" si="18"/>
        <v>35295.062866779343</v>
      </c>
      <c r="CL25">
        <f t="shared" si="18"/>
        <v>34979.39282791358</v>
      </c>
      <c r="CM25">
        <f t="shared" si="18"/>
        <v>34630.777779541233</v>
      </c>
      <c r="CN25">
        <f t="shared" si="18"/>
        <v>34256.157839002306</v>
      </c>
      <c r="CO25">
        <f t="shared" si="18"/>
        <v>33863.073570176348</v>
      </c>
      <c r="CP25">
        <f t="shared" si="18"/>
        <v>33459.404074817474</v>
      </c>
      <c r="CQ25">
        <f t="shared" si="18"/>
        <v>33053.1355451204</v>
      </c>
      <c r="CR25">
        <f t="shared" si="18"/>
        <v>32652.077714192677</v>
      </c>
      <c r="CS25">
        <f t="shared" si="18"/>
        <v>32263.603648951223</v>
      </c>
      <c r="CT25">
        <f t="shared" si="18"/>
        <v>31894.418010527417</v>
      </c>
      <c r="CU25">
        <f t="shared" si="18"/>
        <v>31550.298740485465</v>
      </c>
      <c r="CV25">
        <f t="shared" si="18"/>
        <v>31235.898402412069</v>
      </c>
      <c r="CW25">
        <f t="shared" si="22"/>
        <v>30954.586795878655</v>
      </c>
      <c r="CX25">
        <f t="shared" si="23"/>
        <v>30708.343427955992</v>
      </c>
      <c r="CY25">
        <f t="shared" si="23"/>
        <v>30497.69991998253</v>
      </c>
      <c r="CZ25">
        <f t="shared" si="23"/>
        <v>30321.762771560814</v>
      </c>
      <c r="DA25">
        <f t="shared" si="23"/>
        <v>30178.316153826734</v>
      </c>
      <c r="DB25">
        <f t="shared" si="23"/>
        <v>30063.950836687553</v>
      </c>
      <c r="DC25">
        <f t="shared" si="28"/>
        <v>29974.260245550369</v>
      </c>
      <c r="DD25">
        <f t="shared" si="28"/>
        <v>29904.069756625475</v>
      </c>
      <c r="DE25">
        <f t="shared" si="28"/>
        <v>29847.695893174394</v>
      </c>
      <c r="DF25">
        <f t="shared" si="28"/>
        <v>29799.206078025469</v>
      </c>
      <c r="DG25">
        <f t="shared" si="28"/>
        <v>29752.689114626486</v>
      </c>
      <c r="DH25">
        <f t="shared" si="28"/>
        <v>29702.504051972061</v>
      </c>
      <c r="DI25">
        <f t="shared" si="28"/>
        <v>29643.498459064278</v>
      </c>
      <c r="DJ25">
        <f t="shared" si="28"/>
        <v>29571.199152381214</v>
      </c>
      <c r="DK25">
        <f t="shared" si="28"/>
        <v>29481.95767278914</v>
      </c>
      <c r="DL25">
        <f t="shared" si="28"/>
        <v>29373.051223961651</v>
      </c>
      <c r="DM25">
        <f t="shared" si="28"/>
        <v>29242.736850859237</v>
      </c>
      <c r="DN25">
        <f t="shared" si="28"/>
        <v>29090.263829492618</v>
      </c>
      <c r="DO25">
        <f t="shared" si="28"/>
        <v>28915.842449592816</v>
      </c>
      <c r="DP25">
        <f t="shared" si="28"/>
        <v>28720.579010186306</v>
      </c>
      <c r="DQ25">
        <f t="shared" si="28"/>
        <v>28506.37969401326</v>
      </c>
      <c r="DR25">
        <f t="shared" si="28"/>
        <v>28275.830497356194</v>
      </c>
      <c r="DS25">
        <f t="shared" si="28"/>
        <v>28032.05909133326</v>
      </c>
      <c r="DT25">
        <f t="shared" si="28"/>
        <v>27778.585379492692</v>
      </c>
      <c r="DU25">
        <f t="shared" si="28"/>
        <v>27519.166385436027</v>
      </c>
      <c r="DV25">
        <f t="shared" si="28"/>
        <v>27257.640861961369</v>
      </c>
      <c r="DW25">
        <f t="shared" si="28"/>
        <v>26997.779161311388</v>
      </c>
      <c r="DX25">
        <f t="shared" si="28"/>
        <v>26743.142899313127</v>
      </c>
      <c r="DY25">
        <f t="shared" si="28"/>
        <v>26496.958789205572</v>
      </c>
      <c r="DZ25">
        <f t="shared" si="28"/>
        <v>26262.010495853843</v>
      </c>
      <c r="EA25">
        <f t="shared" si="28"/>
        <v>26040.551904931162</v>
      </c>
      <c r="EB25">
        <f t="shared" si="28"/>
        <v>25834.243747119963</v>
      </c>
      <c r="EC25">
        <f t="shared" si="28"/>
        <v>25644.115414899839</v>
      </c>
      <c r="ED25">
        <f t="shared" si="28"/>
        <v>25470.552687360978</v>
      </c>
      <c r="EE25">
        <f t="shared" si="28"/>
        <v>25313.310913801197</v>
      </c>
      <c r="EF25">
        <f t="shared" si="28"/>
        <v>25171.552274447102</v>
      </c>
      <c r="EG25">
        <f t="shared" si="28"/>
        <v>25043.904976758091</v>
      </c>
      <c r="EH25">
        <f t="shared" si="28"/>
        <v>24928.541344657657</v>
      </c>
      <c r="EI25">
        <f t="shared" si="28"/>
        <v>24823.270826915683</v>
      </c>
      <c r="EJ25">
        <f t="shared" si="28"/>
        <v>24725.643731250319</v>
      </c>
      <c r="EK25">
        <f t="shared" si="28"/>
        <v>24633.061001822109</v>
      </c>
      <c r="EL25">
        <f t="shared" si="28"/>
        <v>24542.88513496684</v>
      </c>
      <c r="EM25">
        <f t="shared" si="28"/>
        <v>24452.547587991034</v>
      </c>
      <c r="EN25">
        <f t="shared" si="28"/>
        <v>24359.648361555366</v>
      </c>
      <c r="EO25">
        <f t="shared" si="28"/>
        <v>24262.0439732839</v>
      </c>
      <c r="EP25">
        <f t="shared" si="28"/>
        <v>24157.920602880378</v>
      </c>
      <c r="EQ25">
        <f t="shared" si="28"/>
        <v>24045.85020097957</v>
      </c>
      <c r="ER25">
        <f t="shared" si="28"/>
        <v>23924.828102402655</v>
      </c>
      <c r="ES25">
        <f t="shared" si="28"/>
        <v>23794.291581813759</v>
      </c>
      <c r="ET25">
        <f t="shared" si="28"/>
        <v>23654.119639386026</v>
      </c>
      <c r="EU25">
        <f t="shared" si="28"/>
        <v>23504.615098626815</v>
      </c>
      <c r="EV25">
        <f t="shared" si="28"/>
        <v>23346.470717352746</v>
      </c>
      <c r="EW25">
        <f t="shared" si="28"/>
        <v>23180.7215660451</v>
      </c>
      <c r="EX25">
        <f t="shared" si="28"/>
        <v>23008.686381972002</v>
      </c>
      <c r="EY25">
        <f t="shared" si="28"/>
        <v>22831.900813557095</v>
      </c>
      <c r="EZ25">
        <f t="shared" si="28"/>
        <v>22652.04563863709</v>
      </c>
      <c r="FA25">
        <f t="shared" si="28"/>
        <v>22470.873036068006</v>
      </c>
      <c r="FB25">
        <f t="shared" si="28"/>
        <v>22290.133887647469</v>
      </c>
      <c r="FC25">
        <f t="shared" si="28"/>
        <v>22111.508859098729</v>
      </c>
      <c r="FD25">
        <f t="shared" si="25"/>
        <v>21936.545729106241</v>
      </c>
      <c r="FE25">
        <f t="shared" si="25"/>
        <v>21766.605053853775</v>
      </c>
      <c r="FF25">
        <f t="shared" si="25"/>
        <v>21602.815833091543</v>
      </c>
      <c r="FG25">
        <f t="shared" si="25"/>
        <v>21446.042387945661</v>
      </c>
      <c r="FH25">
        <f t="shared" si="25"/>
        <v>21296.863178695112</v>
      </c>
      <c r="FI25">
        <f t="shared" si="25"/>
        <v>21155.561806732716</v>
      </c>
      <c r="FJ25">
        <f t="shared" si="25"/>
        <v>21022.129971686791</v>
      </c>
      <c r="FK25">
        <f t="shared" si="25"/>
        <v>20896.281713402605</v>
      </c>
      <c r="FL25">
        <f t="shared" si="25"/>
        <v>20777.477862244195</v>
      </c>
      <c r="FM25">
        <f t="shared" si="25"/>
        <v>20664.959275905963</v>
      </c>
      <c r="FN25">
        <f t="shared" si="25"/>
        <v>20557.787159998476</v>
      </c>
      <c r="FO25">
        <f t="shared" si="25"/>
        <v>20454.888565336594</v>
      </c>
      <c r="FP25">
        <f t="shared" si="25"/>
        <v>20355.105030242674</v>
      </c>
      <c r="FQ25">
        <f t="shared" si="25"/>
        <v>20257.242299960912</v>
      </c>
      <c r="FR25">
        <f t="shared" si="25"/>
        <v>20160.119102061341</v>
      </c>
      <c r="FS25">
        <f t="shared" si="25"/>
        <v>20062.613081918982</v>
      </c>
      <c r="FT25">
        <f t="shared" si="19"/>
        <v>19963.702201416738</v>
      </c>
      <c r="FU25">
        <f t="shared" si="19"/>
        <v>19862.500163908066</v>
      </c>
      <c r="FV25">
        <f t="shared" si="19"/>
        <v>19758.284735578836</v>
      </c>
      <c r="FW25">
        <f t="shared" si="19"/>
        <v>19650.518172870965</v>
      </c>
      <c r="FX25">
        <f t="shared" si="19"/>
        <v>19538.859322842156</v>
      </c>
      <c r="FY25">
        <f t="shared" si="19"/>
        <v>19423.167320382607</v>
      </c>
      <c r="FZ25">
        <f t="shared" si="19"/>
        <v>19303.497148332397</v>
      </c>
      <c r="GA25">
        <f t="shared" si="19"/>
        <v>19180.087641311857</v>
      </c>
      <c r="GB25">
        <f t="shared" si="19"/>
        <v>19053.342788334958</v>
      </c>
      <c r="GC25">
        <f t="shared" si="19"/>
        <v>18923.807414296312</v>
      </c>
      <c r="GD25">
        <f t="shared" si="19"/>
        <v>18792.13848952355</v>
      </c>
      <c r="GE25">
        <f t="shared" si="19"/>
        <v>18659.07342680058</v>
      </c>
      <c r="GF25">
        <f t="shared" si="19"/>
        <v>18525.396774538171</v>
      </c>
      <c r="GG25">
        <f t="shared" si="19"/>
        <v>18391.90670530537</v>
      </c>
      <c r="GH25">
        <f t="shared" si="19"/>
        <v>18259.382634678073</v>
      </c>
      <c r="GI25">
        <f t="shared" si="19"/>
        <v>18128.555191758009</v>
      </c>
      <c r="GJ25">
        <f t="shared" si="19"/>
        <v>18000.079607225838</v>
      </c>
      <c r="GK25">
        <f t="shared" si="19"/>
        <v>17874.513395918329</v>
      </c>
      <c r="GL25">
        <f t="shared" si="26"/>
        <v>17752.298997927646</v>
      </c>
      <c r="GM25">
        <f t="shared" si="26"/>
        <v>17633.751814240251</v>
      </c>
      <c r="GN25">
        <f t="shared" si="26"/>
        <v>17519.053839918564</v>
      </c>
      <c r="GO25">
        <f t="shared" si="26"/>
        <v>17408.252868674186</v>
      </c>
      <c r="GP25">
        <f t="shared" si="26"/>
        <v>17301.267025974779</v>
      </c>
      <c r="GQ25">
        <f t="shared" si="26"/>
        <v>17197.894191191743</v>
      </c>
      <c r="GR25">
        <f t="shared" si="26"/>
        <v>17097.825699324123</v>
      </c>
      <c r="GS25">
        <f t="shared" si="26"/>
        <v>17000.663574676113</v>
      </c>
      <c r="GT25">
        <f t="shared" si="26"/>
        <v>16905.940446396504</v>
      </c>
      <c r="GU25">
        <f t="shared" si="26"/>
        <v>16813.141231365109</v>
      </c>
      <c r="GV25">
        <f t="shared" si="26"/>
        <v>16721.725644254158</v>
      </c>
      <c r="GW25">
        <f t="shared" si="26"/>
        <v>16631.150607010975</v>
      </c>
      <c r="GX25">
        <f t="shared" si="26"/>
        <v>16540.891678313357</v>
      </c>
    </row>
    <row r="26" spans="1:206" ht="4.5" customHeight="1">
      <c r="A26">
        <v>24</v>
      </c>
      <c r="B26">
        <v>0.99967562204243632</v>
      </c>
      <c r="C26">
        <v>3.3234854694938455E-2</v>
      </c>
      <c r="E26" s="8">
        <v>52408</v>
      </c>
      <c r="F26">
        <f>E25*$B26</f>
        <v>48193.362063043809</v>
      </c>
      <c r="G26">
        <f t="shared" si="9"/>
        <v>46509.255972696374</v>
      </c>
      <c r="H26">
        <f t="shared" si="9"/>
        <v>46006.629326034825</v>
      </c>
      <c r="I26">
        <f t="shared" si="9"/>
        <v>45407.230380245455</v>
      </c>
      <c r="J26">
        <f t="shared" si="20"/>
        <v>45188.501192794422</v>
      </c>
      <c r="K26">
        <f t="shared" si="20"/>
        <v>45392.199212810192</v>
      </c>
      <c r="L26">
        <f t="shared" si="20"/>
        <v>45558.893844900675</v>
      </c>
      <c r="M26">
        <f t="shared" si="20"/>
        <v>45955.126775956123</v>
      </c>
      <c r="N26">
        <f t="shared" si="20"/>
        <v>47018.835965251354</v>
      </c>
      <c r="O26">
        <f t="shared" si="20"/>
        <v>49089.116640859327</v>
      </c>
      <c r="P26">
        <f t="shared" si="20"/>
        <v>51620.03807771307</v>
      </c>
      <c r="Q26">
        <f t="shared" si="20"/>
        <v>55512.238076806214</v>
      </c>
      <c r="R26">
        <f t="shared" si="20"/>
        <v>59110.853317026573</v>
      </c>
      <c r="S26">
        <f t="shared" si="20"/>
        <v>59825.939882951061</v>
      </c>
      <c r="T26">
        <f t="shared" si="20"/>
        <v>58973.263768189689</v>
      </c>
      <c r="U26">
        <f t="shared" si="20"/>
        <v>55963.619745491436</v>
      </c>
      <c r="V26">
        <f t="shared" si="20"/>
        <v>53675.258661715459</v>
      </c>
      <c r="W26">
        <f t="shared" si="29"/>
        <v>53524.70375204485</v>
      </c>
      <c r="X26">
        <f t="shared" si="29"/>
        <v>53846.708411312386</v>
      </c>
      <c r="Y26">
        <f t="shared" si="29"/>
        <v>54584.361396568711</v>
      </c>
      <c r="Z26">
        <f t="shared" si="29"/>
        <v>55010.964788639001</v>
      </c>
      <c r="AA26">
        <f t="shared" si="29"/>
        <v>55592.995826021615</v>
      </c>
      <c r="AB26">
        <f t="shared" si="29"/>
        <v>55824.192721479914</v>
      </c>
      <c r="AC26">
        <f t="shared" si="29"/>
        <v>54935.482084864532</v>
      </c>
      <c r="AD26">
        <f t="shared" si="29"/>
        <v>54372.992956662922</v>
      </c>
      <c r="AE26">
        <f t="shared" si="29"/>
        <v>52951.690789377564</v>
      </c>
      <c r="AF26">
        <f t="shared" si="29"/>
        <v>51514.783604979042</v>
      </c>
      <c r="AG26">
        <f t="shared" si="29"/>
        <v>50071.133278021836</v>
      </c>
      <c r="AH26">
        <f t="shared" si="29"/>
        <v>48641.697548271644</v>
      </c>
      <c r="AI26">
        <f t="shared" si="29"/>
        <v>47262.186855547225</v>
      </c>
      <c r="AJ26">
        <f t="shared" si="29"/>
        <v>45974.318852376979</v>
      </c>
      <c r="AK26">
        <f t="shared" si="29"/>
        <v>44821.09136513534</v>
      </c>
      <c r="AL26">
        <f t="shared" si="29"/>
        <v>43828.432947974536</v>
      </c>
      <c r="AM26">
        <f t="shared" si="29"/>
        <v>43011.513732933287</v>
      </c>
      <c r="AN26">
        <f t="shared" si="29"/>
        <v>42380.851353963677</v>
      </c>
      <c r="AO26">
        <f t="shared" si="29"/>
        <v>41943.461005109173</v>
      </c>
      <c r="AP26">
        <f t="shared" si="29"/>
        <v>41700.504629495947</v>
      </c>
      <c r="AQ26">
        <f t="shared" si="29"/>
        <v>41661.91859855345</v>
      </c>
      <c r="AR26">
        <f t="shared" si="29"/>
        <v>41813.14577475885</v>
      </c>
      <c r="AS26">
        <f t="shared" si="29"/>
        <v>42113.579039750264</v>
      </c>
      <c r="AT26">
        <f t="shared" si="29"/>
        <v>42527.055405506435</v>
      </c>
      <c r="AU26">
        <f t="shared" si="29"/>
        <v>43000.747197156568</v>
      </c>
      <c r="AV26">
        <f t="shared" si="29"/>
        <v>43483.099865632583</v>
      </c>
      <c r="AW26">
        <f t="shared" si="29"/>
        <v>43931.433045495847</v>
      </c>
      <c r="AX26">
        <f t="shared" si="29"/>
        <v>44309.551839342239</v>
      </c>
      <c r="AY26">
        <f t="shared" si="29"/>
        <v>44603.935071532564</v>
      </c>
      <c r="AZ26">
        <f t="shared" si="29"/>
        <v>44805.934387400732</v>
      </c>
      <c r="BA26">
        <f t="shared" si="29"/>
        <v>44918.197942721315</v>
      </c>
      <c r="BB26">
        <f t="shared" si="29"/>
        <v>44940.691010909206</v>
      </c>
      <c r="BC26">
        <f t="shared" si="29"/>
        <v>44869.603682672481</v>
      </c>
      <c r="BD26">
        <f t="shared" si="29"/>
        <v>44710.104060909158</v>
      </c>
      <c r="BE26">
        <f t="shared" si="29"/>
        <v>44461.971624853853</v>
      </c>
      <c r="BF26">
        <f t="shared" si="29"/>
        <v>44127.09639573234</v>
      </c>
      <c r="BG26">
        <f t="shared" si="29"/>
        <v>43710.343581497975</v>
      </c>
      <c r="BH26">
        <f t="shared" si="29"/>
        <v>43218.654473691728</v>
      </c>
      <c r="BI26">
        <f t="shared" si="29"/>
        <v>42662.614895166407</v>
      </c>
      <c r="BJ26">
        <f t="shared" si="29"/>
        <v>42054.898049184681</v>
      </c>
      <c r="BK26">
        <f t="shared" si="29"/>
        <v>41412.403950513042</v>
      </c>
      <c r="BL26">
        <f t="shared" si="29"/>
        <v>40746.55509277479</v>
      </c>
      <c r="BM26">
        <f t="shared" si="29"/>
        <v>40069.610841920927</v>
      </c>
      <c r="BN26">
        <f t="shared" si="29"/>
        <v>39398.689446230361</v>
      </c>
      <c r="BO26">
        <f t="shared" si="29"/>
        <v>38750.195654691757</v>
      </c>
      <c r="BP26">
        <f t="shared" si="29"/>
        <v>38140.811692606338</v>
      </c>
      <c r="BQ26">
        <f t="shared" si="29"/>
        <v>37584.591191888423</v>
      </c>
      <c r="BR26">
        <f t="shared" si="29"/>
        <v>37096.123571544689</v>
      </c>
      <c r="BS26">
        <f t="shared" si="29"/>
        <v>36683.53617943907</v>
      </c>
      <c r="BT26">
        <f t="shared" si="29"/>
        <v>36352.732023387442</v>
      </c>
      <c r="BU26">
        <f t="shared" si="27"/>
        <v>36105.361180395717</v>
      </c>
      <c r="BV26">
        <f t="shared" si="18"/>
        <v>35937.90993776008</v>
      </c>
      <c r="BW26">
        <f t="shared" si="18"/>
        <v>35843.396420454279</v>
      </c>
      <c r="BX26">
        <f t="shared" si="18"/>
        <v>35811.888907021748</v>
      </c>
      <c r="BY26">
        <f t="shared" si="18"/>
        <v>35831.191099670075</v>
      </c>
      <c r="BZ26">
        <f t="shared" si="18"/>
        <v>35887.472535224086</v>
      </c>
      <c r="CA26">
        <f t="shared" si="18"/>
        <v>35966.543996193657</v>
      </c>
      <c r="CB26">
        <f t="shared" si="18"/>
        <v>36054.093427782267</v>
      </c>
      <c r="CC26">
        <f t="shared" si="18"/>
        <v>36136.734545834115</v>
      </c>
      <c r="CD26">
        <f t="shared" si="18"/>
        <v>36202.292593748425</v>
      </c>
      <c r="CE26">
        <f t="shared" si="18"/>
        <v>36240.356811329882</v>
      </c>
      <c r="CF26">
        <f t="shared" si="18"/>
        <v>36242.381068137816</v>
      </c>
      <c r="CG26">
        <f t="shared" si="18"/>
        <v>36201.893459415005</v>
      </c>
      <c r="CH26">
        <f t="shared" si="18"/>
        <v>36114.585999696872</v>
      </c>
      <c r="CI26">
        <f t="shared" si="18"/>
        <v>35978.296679747065</v>
      </c>
      <c r="CJ26">
        <f t="shared" si="18"/>
        <v>35792.901711550607</v>
      </c>
      <c r="CK26">
        <f t="shared" si="18"/>
        <v>35560.191564839093</v>
      </c>
      <c r="CL26">
        <f t="shared" si="18"/>
        <v>35283.613926374535</v>
      </c>
      <c r="CM26">
        <f t="shared" si="18"/>
        <v>34968.046283911244</v>
      </c>
      <c r="CN26">
        <f t="shared" si="18"/>
        <v>34619.544318576263</v>
      </c>
      <c r="CO26">
        <f t="shared" si="18"/>
        <v>34245.045896488511</v>
      </c>
      <c r="CP26">
        <f t="shared" si="18"/>
        <v>33852.089135534829</v>
      </c>
      <c r="CQ26">
        <f t="shared" si="18"/>
        <v>33448.550581662385</v>
      </c>
      <c r="CR26">
        <f t="shared" si="18"/>
        <v>33042.413836521198</v>
      </c>
      <c r="CS26">
        <f t="shared" si="18"/>
        <v>32641.486099913538</v>
      </c>
      <c r="CT26">
        <f t="shared" si="18"/>
        <v>32253.13804709593</v>
      </c>
      <c r="CU26">
        <f t="shared" si="18"/>
        <v>31884.072164355479</v>
      </c>
      <c r="CV26">
        <f t="shared" si="18"/>
        <v>31540.064519019503</v>
      </c>
      <c r="CW26">
        <f t="shared" si="22"/>
        <v>31225.766165485627</v>
      </c>
      <c r="CX26">
        <f t="shared" si="23"/>
        <v>30944.545810236581</v>
      </c>
      <c r="CY26">
        <f t="shared" si="23"/>
        <v>30698.382318234668</v>
      </c>
      <c r="CZ26">
        <f t="shared" si="23"/>
        <v>30487.807138372096</v>
      </c>
      <c r="DA26">
        <f t="shared" si="23"/>
        <v>30311.927060083246</v>
      </c>
      <c r="DB26">
        <f t="shared" si="23"/>
        <v>30168.526973270044</v>
      </c>
      <c r="DC26">
        <f t="shared" si="28"/>
        <v>30054.198753718854</v>
      </c>
      <c r="DD26">
        <f t="shared" si="28"/>
        <v>29964.537256232434</v>
      </c>
      <c r="DE26">
        <f t="shared" si="28"/>
        <v>29894.369535554979</v>
      </c>
      <c r="DF26">
        <f t="shared" si="28"/>
        <v>29838.013958542582</v>
      </c>
      <c r="DG26">
        <f t="shared" si="28"/>
        <v>29789.539872420861</v>
      </c>
      <c r="DH26">
        <f t="shared" si="28"/>
        <v>29743.037998099455</v>
      </c>
      <c r="DI26">
        <f t="shared" si="28"/>
        <v>29692.869214373153</v>
      </c>
      <c r="DJ26">
        <f t="shared" si="28"/>
        <v>29633.882761579083</v>
      </c>
      <c r="DK26">
        <f t="shared" si="28"/>
        <v>29561.606907197456</v>
      </c>
      <c r="DL26">
        <f t="shared" si="28"/>
        <v>29472.394375574262</v>
      </c>
      <c r="DM26">
        <f t="shared" si="28"/>
        <v>29363.52325359821</v>
      </c>
      <c r="DN26">
        <f t="shared" si="28"/>
        <v>29233.251151605982</v>
      </c>
      <c r="DO26">
        <f t="shared" si="28"/>
        <v>29080.82758912662</v>
      </c>
      <c r="DP26">
        <f t="shared" si="28"/>
        <v>28906.462787677785</v>
      </c>
      <c r="DQ26">
        <f t="shared" si="28"/>
        <v>28711.262687426934</v>
      </c>
      <c r="DR26">
        <f t="shared" si="28"/>
        <v>28497.132852790583</v>
      </c>
      <c r="DS26">
        <f t="shared" si="28"/>
        <v>28266.658441211046</v>
      </c>
      <c r="DT26">
        <f t="shared" si="28"/>
        <v>28022.966109258909</v>
      </c>
      <c r="DU26">
        <f t="shared" si="28"/>
        <v>27769.574618703282</v>
      </c>
      <c r="DV26">
        <f t="shared" si="28"/>
        <v>27510.239774450063</v>
      </c>
      <c r="DW26">
        <f t="shared" si="28"/>
        <v>27248.799084090562</v>
      </c>
      <c r="DX26">
        <f t="shared" si="28"/>
        <v>26989.021676848286</v>
      </c>
      <c r="DY26">
        <f t="shared" si="28"/>
        <v>26734.468013240614</v>
      </c>
      <c r="DZ26">
        <f t="shared" si="28"/>
        <v>26488.363759831878</v>
      </c>
      <c r="EA26">
        <f t="shared" si="28"/>
        <v>26253.491678527684</v>
      </c>
      <c r="EB26">
        <f t="shared" si="28"/>
        <v>26032.104923890409</v>
      </c>
      <c r="EC26">
        <f t="shared" si="28"/>
        <v>25825.863687898069</v>
      </c>
      <c r="ED26">
        <f t="shared" si="28"/>
        <v>25635.797029118028</v>
      </c>
      <c r="EE26">
        <f t="shared" si="28"/>
        <v>25462.290601502234</v>
      </c>
      <c r="EF26">
        <f t="shared" si="28"/>
        <v>25305.099833707805</v>
      </c>
      <c r="EG26">
        <f t="shared" si="28"/>
        <v>25163.387177731609</v>
      </c>
      <c r="EH26">
        <f t="shared" si="28"/>
        <v>25035.781286012312</v>
      </c>
      <c r="EI26">
        <f t="shared" si="28"/>
        <v>24920.455075331236</v>
      </c>
      <c r="EJ26">
        <f t="shared" si="28"/>
        <v>24815.218705024799</v>
      </c>
      <c r="EK26">
        <f t="shared" si="28"/>
        <v>24717.623277437327</v>
      </c>
      <c r="EL26">
        <f t="shared" si="28"/>
        <v>24625.070579805797</v>
      </c>
      <c r="EM26">
        <f t="shared" si="28"/>
        <v>24534.92396401404</v>
      </c>
      <c r="EN26">
        <f t="shared" si="28"/>
        <v>24444.615720547212</v>
      </c>
      <c r="EO26">
        <f t="shared" si="28"/>
        <v>24351.746628572877</v>
      </c>
      <c r="EP26">
        <f t="shared" si="28"/>
        <v>24254.173901013528</v>
      </c>
      <c r="EQ26">
        <f t="shared" si="28"/>
        <v>24150.084305936231</v>
      </c>
      <c r="ER26">
        <f t="shared" si="28"/>
        <v>24038.050257203493</v>
      </c>
      <c r="ES26">
        <f t="shared" si="28"/>
        <v>23917.067415527734</v>
      </c>
      <c r="ET26">
        <f t="shared" si="28"/>
        <v>23786.573238108776</v>
      </c>
      <c r="EU26">
        <f t="shared" si="28"/>
        <v>23646.446764369437</v>
      </c>
      <c r="EV26">
        <f t="shared" si="28"/>
        <v>23496.9907195878</v>
      </c>
      <c r="EW26">
        <f t="shared" si="28"/>
        <v>23338.897636865131</v>
      </c>
      <c r="EX26">
        <f t="shared" si="28"/>
        <v>23173.202250928654</v>
      </c>
      <c r="EY26">
        <f t="shared" si="28"/>
        <v>23001.222871277194</v>
      </c>
      <c r="EZ26">
        <f t="shared" si="28"/>
        <v>22824.494648203898</v>
      </c>
      <c r="FA26">
        <f t="shared" si="28"/>
        <v>22644.697814338189</v>
      </c>
      <c r="FB26">
        <f t="shared" si="28"/>
        <v>22463.583980167892</v>
      </c>
      <c r="FC26">
        <f t="shared" si="28"/>
        <v>22282.903459543173</v>
      </c>
      <c r="FD26">
        <f t="shared" si="25"/>
        <v>22104.336373016362</v>
      </c>
      <c r="FE26">
        <f t="shared" si="25"/>
        <v>21929.429997206633</v>
      </c>
      <c r="FF26">
        <f t="shared" si="25"/>
        <v>21759.544446963311</v>
      </c>
      <c r="FG26">
        <f t="shared" si="25"/>
        <v>21595.808355813981</v>
      </c>
      <c r="FH26">
        <f t="shared" si="25"/>
        <v>21439.085764518037</v>
      </c>
      <c r="FI26">
        <f t="shared" si="25"/>
        <v>21289.954945714693</v>
      </c>
      <c r="FJ26">
        <f t="shared" si="25"/>
        <v>21148.699408802735</v>
      </c>
      <c r="FK26">
        <f t="shared" si="25"/>
        <v>21015.310856102937</v>
      </c>
      <c r="FL26">
        <f t="shared" si="25"/>
        <v>20889.503420219735</v>
      </c>
      <c r="FM26">
        <f t="shared" si="25"/>
        <v>20770.738106411914</v>
      </c>
      <c r="FN26">
        <f t="shared" si="25"/>
        <v>20658.256018622909</v>
      </c>
      <c r="FO26">
        <f t="shared" si="25"/>
        <v>20551.118666987488</v>
      </c>
      <c r="FP26">
        <f t="shared" si="25"/>
        <v>20448.253450361579</v>
      </c>
      <c r="FQ26">
        <f t="shared" si="25"/>
        <v>20348.50228284697</v>
      </c>
      <c r="FR26">
        <f t="shared" si="25"/>
        <v>20250.671297077777</v>
      </c>
      <c r="FS26">
        <f t="shared" si="25"/>
        <v>20153.579603802773</v>
      </c>
      <c r="FT26">
        <f t="shared" si="19"/>
        <v>20056.105212464077</v>
      </c>
      <c r="FU26">
        <f t="shared" si="19"/>
        <v>19957.226416471232</v>
      </c>
      <c r="FV26">
        <f t="shared" si="19"/>
        <v>19856.057206672787</v>
      </c>
      <c r="FW26">
        <f t="shared" si="19"/>
        <v>19751.875583531346</v>
      </c>
      <c r="FX26">
        <f t="shared" si="19"/>
        <v>19644.14397792098</v>
      </c>
      <c r="FY26">
        <f t="shared" si="19"/>
        <v>19532.521347561888</v>
      </c>
      <c r="FZ26">
        <f t="shared" si="19"/>
        <v>19416.866873037805</v>
      </c>
      <c r="GA26">
        <f t="shared" si="19"/>
        <v>19297.235519353584</v>
      </c>
      <c r="GB26">
        <f t="shared" si="19"/>
        <v>19173.866043656875</v>
      </c>
      <c r="GC26">
        <f t="shared" si="19"/>
        <v>19047.162303916517</v>
      </c>
      <c r="GD26">
        <f t="shared" si="19"/>
        <v>18917.668948297935</v>
      </c>
      <c r="GE26">
        <f t="shared" si="19"/>
        <v>18786.042734022063</v>
      </c>
      <c r="GF26">
        <f t="shared" si="19"/>
        <v>18653.020834672363</v>
      </c>
      <c r="GG26">
        <f t="shared" si="19"/>
        <v>18519.387544169389</v>
      </c>
      <c r="GH26">
        <f t="shared" si="19"/>
        <v>18385.9407761726</v>
      </c>
      <c r="GI26">
        <f t="shared" si="19"/>
        <v>18253.459693432662</v>
      </c>
      <c r="GJ26">
        <f t="shared" si="19"/>
        <v>18122.674688051327</v>
      </c>
      <c r="GK26">
        <f t="shared" si="19"/>
        <v>17994.240778166863</v>
      </c>
      <c r="GL26">
        <f t="shared" si="26"/>
        <v>17868.715297770515</v>
      </c>
      <c r="GM26">
        <f t="shared" si="26"/>
        <v>17746.54054343664</v>
      </c>
      <c r="GN26">
        <f t="shared" si="26"/>
        <v>17628.031813842565</v>
      </c>
      <c r="GO26">
        <f t="shared" si="26"/>
        <v>17513.371045015523</v>
      </c>
      <c r="GP26">
        <f t="shared" si="26"/>
        <v>17402.606015163892</v>
      </c>
      <c r="GQ26">
        <f t="shared" si="26"/>
        <v>17295.654876313631</v>
      </c>
      <c r="GR26">
        <f t="shared" si="26"/>
        <v>17192.315573399606</v>
      </c>
      <c r="GS26">
        <f t="shared" si="26"/>
        <v>17092.279541544995</v>
      </c>
      <c r="GT26">
        <f t="shared" si="26"/>
        <v>16995.148934148532</v>
      </c>
      <c r="GU26">
        <f t="shared" si="26"/>
        <v>16900.45653196381</v>
      </c>
      <c r="GV26">
        <f t="shared" si="26"/>
        <v>16807.68741895225</v>
      </c>
      <c r="GW26">
        <f t="shared" si="26"/>
        <v>16716.301485042735</v>
      </c>
      <c r="GX26">
        <f t="shared" si="26"/>
        <v>16625.75582834514</v>
      </c>
    </row>
    <row r="27" spans="1:206" ht="4.5" customHeight="1">
      <c r="A27">
        <v>25</v>
      </c>
      <c r="B27">
        <v>0.99969308939623869</v>
      </c>
      <c r="C27">
        <v>4.1891236475427356E-2</v>
      </c>
      <c r="E27" s="8">
        <v>58649</v>
      </c>
      <c r="F27">
        <f t="shared" si="9"/>
        <v>52391.915429078079</v>
      </c>
      <c r="G27">
        <f t="shared" si="9"/>
        <v>48178.571009195752</v>
      </c>
      <c r="H27">
        <f t="shared" si="9"/>
        <v>46494.981788865305</v>
      </c>
      <c r="I27">
        <f t="shared" si="9"/>
        <v>45992.509403651347</v>
      </c>
      <c r="J27">
        <f t="shared" si="20"/>
        <v>45393.294419754326</v>
      </c>
      <c r="K27">
        <f t="shared" si="20"/>
        <v>45174.632362610275</v>
      </c>
      <c r="L27">
        <f t="shared" si="20"/>
        <v>45378.267865543734</v>
      </c>
      <c r="M27">
        <f t="shared" si="20"/>
        <v>45544.911337284037</v>
      </c>
      <c r="N27">
        <f t="shared" si="20"/>
        <v>45941.022660251387</v>
      </c>
      <c r="O27">
        <f t="shared" si="20"/>
        <v>47004.405385917104</v>
      </c>
      <c r="P27">
        <f t="shared" si="20"/>
        <v>49074.050670432975</v>
      </c>
      <c r="Q27">
        <f t="shared" si="20"/>
        <v>51604.195340660459</v>
      </c>
      <c r="R27">
        <f t="shared" si="20"/>
        <v>55495.200782301923</v>
      </c>
      <c r="S27">
        <f t="shared" si="20"/>
        <v>59092.711569346196</v>
      </c>
      <c r="T27">
        <f t="shared" si="20"/>
        <v>59807.578667620997</v>
      </c>
      <c r="U27">
        <f t="shared" si="20"/>
        <v>58955.164248200817</v>
      </c>
      <c r="V27">
        <f t="shared" si="20"/>
        <v>55946.443917166682</v>
      </c>
      <c r="W27">
        <f t="shared" si="29"/>
        <v>53658.785155672551</v>
      </c>
      <c r="X27">
        <f t="shared" si="29"/>
        <v>53508.276452900165</v>
      </c>
      <c r="Y27">
        <f t="shared" si="29"/>
        <v>53830.182285523311</v>
      </c>
      <c r="Z27">
        <f t="shared" si="29"/>
        <v>54567.608877256564</v>
      </c>
      <c r="AA27">
        <f t="shared" si="29"/>
        <v>54994.081340222227</v>
      </c>
      <c r="AB27">
        <f t="shared" si="29"/>
        <v>55575.933746107752</v>
      </c>
      <c r="AC27">
        <f t="shared" si="29"/>
        <v>55807.05968478728</v>
      </c>
      <c r="AD27">
        <f t="shared" si="29"/>
        <v>54918.621802889946</v>
      </c>
      <c r="AE27">
        <f t="shared" si="29"/>
        <v>54356.305308566283</v>
      </c>
      <c r="AF27">
        <f t="shared" si="29"/>
        <v>52935.439353987211</v>
      </c>
      <c r="AG27">
        <f t="shared" si="29"/>
        <v>51498.973171640202</v>
      </c>
      <c r="AH27">
        <f t="shared" si="29"/>
        <v>50055.765916276468</v>
      </c>
      <c r="AI27">
        <f t="shared" si="29"/>
        <v>48626.768895509129</v>
      </c>
      <c r="AJ27">
        <f t="shared" si="29"/>
        <v>47247.681589244312</v>
      </c>
      <c r="AK27">
        <f t="shared" si="29"/>
        <v>45960.208846420479</v>
      </c>
      <c r="AL27">
        <f t="shared" si="29"/>
        <v>44807.335296923229</v>
      </c>
      <c r="AM27">
        <f t="shared" si="29"/>
        <v>43814.981537156564</v>
      </c>
      <c r="AN27">
        <f t="shared" si="29"/>
        <v>42998.313043284827</v>
      </c>
      <c r="AO27">
        <f t="shared" si="29"/>
        <v>42367.844221286716</v>
      </c>
      <c r="AP27">
        <f t="shared" si="29"/>
        <v>41930.588112168254</v>
      </c>
      <c r="AQ27">
        <f t="shared" si="29"/>
        <v>41687.706302442959</v>
      </c>
      <c r="AR27">
        <f t="shared" si="29"/>
        <v>41649.132113962514</v>
      </c>
      <c r="AS27">
        <f t="shared" si="29"/>
        <v>41800.312876943957</v>
      </c>
      <c r="AT27">
        <f t="shared" si="29"/>
        <v>42100.653935780625</v>
      </c>
      <c r="AU27">
        <f t="shared" si="29"/>
        <v>42514.003401255737</v>
      </c>
      <c r="AV27">
        <f t="shared" si="29"/>
        <v>42987.549811872101</v>
      </c>
      <c r="AW27">
        <f t="shared" si="29"/>
        <v>43469.754441199409</v>
      </c>
      <c r="AX27">
        <f t="shared" si="29"/>
        <v>43917.950022855752</v>
      </c>
      <c r="AY27">
        <f t="shared" si="29"/>
        <v>44295.952768034833</v>
      </c>
      <c r="AZ27">
        <f t="shared" si="29"/>
        <v>44590.245650889628</v>
      </c>
      <c r="BA27">
        <f t="shared" si="29"/>
        <v>44792.182971025803</v>
      </c>
      <c r="BB27">
        <f t="shared" si="29"/>
        <v>44904.412071470848</v>
      </c>
      <c r="BC27">
        <f t="shared" si="29"/>
        <v>44926.898236297595</v>
      </c>
      <c r="BD27">
        <f t="shared" si="29"/>
        <v>44855.832725515698</v>
      </c>
      <c r="BE27">
        <f t="shared" si="29"/>
        <v>44696.382055877591</v>
      </c>
      <c r="BF27">
        <f t="shared" si="29"/>
        <v>44448.32577429805</v>
      </c>
      <c r="BG27">
        <f t="shared" si="29"/>
        <v>44113.553321935295</v>
      </c>
      <c r="BH27">
        <f t="shared" si="29"/>
        <v>43696.928413558766</v>
      </c>
      <c r="BI27">
        <f t="shared" si="29"/>
        <v>43205.390210353456</v>
      </c>
      <c r="BJ27">
        <f t="shared" si="29"/>
        <v>42649.521286270894</v>
      </c>
      <c r="BK27">
        <f t="shared" si="29"/>
        <v>42041.990955033289</v>
      </c>
      <c r="BL27">
        <f t="shared" si="29"/>
        <v>41399.694044613381</v>
      </c>
      <c r="BM27">
        <f t="shared" si="29"/>
        <v>40734.049542950073</v>
      </c>
      <c r="BN27">
        <f t="shared" si="29"/>
        <v>40057.313053464954</v>
      </c>
      <c r="BO27">
        <f t="shared" si="29"/>
        <v>39386.597570665013</v>
      </c>
      <c r="BP27">
        <f t="shared" si="29"/>
        <v>38738.30280874751</v>
      </c>
      <c r="BQ27">
        <f t="shared" si="29"/>
        <v>38129.10587306181</v>
      </c>
      <c r="BR27">
        <f t="shared" si="29"/>
        <v>37573.056082313597</v>
      </c>
      <c r="BS27">
        <f t="shared" si="29"/>
        <v>37084.738377862144</v>
      </c>
      <c r="BT27">
        <f t="shared" si="29"/>
        <v>36672.277613202139</v>
      </c>
      <c r="BU27">
        <f t="shared" si="27"/>
        <v>36341.574984453771</v>
      </c>
      <c r="BV27">
        <f t="shared" si="18"/>
        <v>36094.28006219682</v>
      </c>
      <c r="BW27">
        <f t="shared" si="18"/>
        <v>35926.880212123164</v>
      </c>
      <c r="BX27">
        <f t="shared" si="18"/>
        <v>35832.395702018024</v>
      </c>
      <c r="BY27">
        <f t="shared" si="18"/>
        <v>35800.897858575459</v>
      </c>
      <c r="BZ27">
        <f t="shared" si="18"/>
        <v>35820.19412717619</v>
      </c>
      <c r="CA27">
        <f t="shared" si="18"/>
        <v>35876.458289360831</v>
      </c>
      <c r="CB27">
        <f t="shared" si="18"/>
        <v>35955.505482460576</v>
      </c>
      <c r="CC27">
        <f t="shared" si="18"/>
        <v>36043.028044200277</v>
      </c>
      <c r="CD27">
        <f t="shared" si="18"/>
        <v>36125.643798816694</v>
      </c>
      <c r="CE27">
        <f t="shared" si="18"/>
        <v>36191.181726270937</v>
      </c>
      <c r="CF27">
        <f t="shared" si="18"/>
        <v>36229.23426154039</v>
      </c>
      <c r="CG27">
        <f t="shared" si="18"/>
        <v>36231.257897082447</v>
      </c>
      <c r="CH27">
        <f t="shared" si="18"/>
        <v>36190.782714436071</v>
      </c>
      <c r="CI27">
        <f t="shared" si="18"/>
        <v>36103.502050303112</v>
      </c>
      <c r="CJ27">
        <f t="shared" si="18"/>
        <v>35967.254558990782</v>
      </c>
      <c r="CK27">
        <f t="shared" si="18"/>
        <v>35781.916490475945</v>
      </c>
      <c r="CL27">
        <f t="shared" si="18"/>
        <v>35549.277764976061</v>
      </c>
      <c r="CM27">
        <f t="shared" si="18"/>
        <v>35272.785011121508</v>
      </c>
      <c r="CN27">
        <f t="shared" si="18"/>
        <v>34957.314219713895</v>
      </c>
      <c r="CO27">
        <f t="shared" si="18"/>
        <v>34608.919213327506</v>
      </c>
      <c r="CP27">
        <f t="shared" si="18"/>
        <v>34234.535728776587</v>
      </c>
      <c r="CQ27">
        <f t="shared" si="18"/>
        <v>33841.69957041966</v>
      </c>
      <c r="CR27">
        <f t="shared" si="18"/>
        <v>33438.284866808426</v>
      </c>
      <c r="CS27">
        <f t="shared" si="18"/>
        <v>33032.272769340903</v>
      </c>
      <c r="CT27">
        <f t="shared" si="18"/>
        <v>32631.468081706946</v>
      </c>
      <c r="CU27">
        <f t="shared" si="18"/>
        <v>32243.2392170247</v>
      </c>
      <c r="CV27">
        <f t="shared" ref="BV27:CV37" si="30">CU26*$B27</f>
        <v>31874.286604517147</v>
      </c>
      <c r="CW27">
        <f t="shared" si="22"/>
        <v>31530.384538775299</v>
      </c>
      <c r="CX27">
        <f t="shared" si="23"/>
        <v>31216.182646738867</v>
      </c>
      <c r="CY27">
        <f t="shared" si="23"/>
        <v>30935.048600998842</v>
      </c>
      <c r="CZ27">
        <f t="shared" si="23"/>
        <v>30688.960659182881</v>
      </c>
      <c r="DA27">
        <f t="shared" si="23"/>
        <v>30478.4501070759</v>
      </c>
      <c r="DB27">
        <f t="shared" si="23"/>
        <v>30302.624008248065</v>
      </c>
      <c r="DC27">
        <f t="shared" si="28"/>
        <v>30159.267932442086</v>
      </c>
      <c r="DD27">
        <f t="shared" si="28"/>
        <v>30044.974801433789</v>
      </c>
      <c r="DE27">
        <f t="shared" si="28"/>
        <v>29955.340822011694</v>
      </c>
      <c r="DF27">
        <f t="shared" si="28"/>
        <v>29885.194636551758</v>
      </c>
      <c r="DG27">
        <f t="shared" si="28"/>
        <v>29828.856355663527</v>
      </c>
      <c r="DH27">
        <f t="shared" si="28"/>
        <v>29780.397146752843</v>
      </c>
      <c r="DI27">
        <f t="shared" si="28"/>
        <v>29733.909544349761</v>
      </c>
      <c r="DJ27">
        <f t="shared" si="28"/>
        <v>29683.756157955166</v>
      </c>
      <c r="DK27">
        <f t="shared" si="28"/>
        <v>29624.787808728935</v>
      </c>
      <c r="DL27">
        <f t="shared" si="28"/>
        <v>29552.534136573413</v>
      </c>
      <c r="DM27">
        <f t="shared" si="28"/>
        <v>29463.348985222165</v>
      </c>
      <c r="DN27">
        <f t="shared" si="28"/>
        <v>29354.511276947891</v>
      </c>
      <c r="DO27">
        <f t="shared" si="28"/>
        <v>29224.279156845136</v>
      </c>
      <c r="DP27">
        <f t="shared" si="28"/>
        <v>29071.902374773363</v>
      </c>
      <c r="DQ27">
        <f t="shared" si="28"/>
        <v>28897.591087731016</v>
      </c>
      <c r="DR27">
        <f t="shared" si="28"/>
        <v>28702.450896460785</v>
      </c>
      <c r="DS27">
        <f t="shared" si="28"/>
        <v>28488.386780541266</v>
      </c>
      <c r="DT27">
        <f t="shared" si="28"/>
        <v>28257.983104002538</v>
      </c>
      <c r="DU27">
        <f t="shared" si="28"/>
        <v>28014.365563811134</v>
      </c>
      <c r="DV27">
        <f t="shared" si="28"/>
        <v>27761.051841790861</v>
      </c>
      <c r="DW27">
        <f t="shared" si="28"/>
        <v>27501.796590151269</v>
      </c>
      <c r="DX27">
        <f t="shared" si="28"/>
        <v>27240.436138711892</v>
      </c>
      <c r="DY27">
        <f t="shared" si="28"/>
        <v>26980.738459910517</v>
      </c>
      <c r="DZ27">
        <f t="shared" si="28"/>
        <v>26726.262921521433</v>
      </c>
      <c r="EA27">
        <f t="shared" ref="DC27:FC32" si="31">DZ26*$B27</f>
        <v>26480.234200117698</v>
      </c>
      <c r="EB27">
        <f t="shared" si="31"/>
        <v>26245.434203545785</v>
      </c>
      <c r="EC27">
        <f t="shared" si="31"/>
        <v>26024.11539485104</v>
      </c>
      <c r="ED27">
        <f t="shared" si="31"/>
        <v>25817.937456480959</v>
      </c>
      <c r="EE27">
        <f t="shared" si="31"/>
        <v>25627.929131173918</v>
      </c>
      <c r="EF27">
        <f t="shared" si="31"/>
        <v>25454.475954520582</v>
      </c>
      <c r="EG27">
        <f t="shared" si="31"/>
        <v>25297.333430239603</v>
      </c>
      <c r="EH27">
        <f t="shared" si="31"/>
        <v>25155.664267380213</v>
      </c>
      <c r="EI27">
        <f t="shared" si="31"/>
        <v>25028.097539262188</v>
      </c>
      <c r="EJ27">
        <f t="shared" si="31"/>
        <v>24912.80672341806</v>
      </c>
      <c r="EK27">
        <f t="shared" si="31"/>
        <v>24807.602651269572</v>
      </c>
      <c r="EL27">
        <f t="shared" si="31"/>
        <v>24710.037176753704</v>
      </c>
      <c r="EM27">
        <f t="shared" si="31"/>
        <v>24617.512884526484</v>
      </c>
      <c r="EN27">
        <f t="shared" si="31"/>
        <v>24527.393935687007</v>
      </c>
      <c r="EO27">
        <f t="shared" si="31"/>
        <v>24437.113408777706</v>
      </c>
      <c r="EP27">
        <f t="shared" si="31"/>
        <v>24344.27281931246</v>
      </c>
      <c r="EQ27">
        <f t="shared" si="31"/>
        <v>24246.730037857837</v>
      </c>
      <c r="ER27">
        <f t="shared" si="31"/>
        <v>24142.672388981009</v>
      </c>
      <c r="ES27">
        <f t="shared" si="31"/>
        <v>24030.67272468581</v>
      </c>
      <c r="ET27">
        <f t="shared" si="31"/>
        <v>23909.727013927033</v>
      </c>
      <c r="EU27">
        <f t="shared" si="31"/>
        <v>23779.272886554856</v>
      </c>
      <c r="EV27">
        <f t="shared" si="31"/>
        <v>23639.189419116174</v>
      </c>
      <c r="EW27">
        <f t="shared" si="31"/>
        <v>23489.779243979479</v>
      </c>
      <c r="EX27">
        <f t="shared" si="31"/>
        <v>23331.734681700276</v>
      </c>
      <c r="EY27">
        <f t="shared" si="31"/>
        <v>23166.090149434738</v>
      </c>
      <c r="EZ27">
        <f t="shared" si="31"/>
        <v>22994.16355207852</v>
      </c>
      <c r="FA27">
        <f t="shared" si="31"/>
        <v>22817.48956877087</v>
      </c>
      <c r="FB27">
        <f t="shared" si="31"/>
        <v>22637.747916459997</v>
      </c>
      <c r="FC27">
        <f t="shared" si="31"/>
        <v>22456.689668045896</v>
      </c>
      <c r="FD27">
        <f t="shared" si="25"/>
        <v>22276.064600188849</v>
      </c>
      <c r="FE27">
        <f t="shared" si="25"/>
        <v>22097.552317794376</v>
      </c>
      <c r="FF27">
        <f t="shared" si="25"/>
        <v>21922.699622606047</v>
      </c>
      <c r="FG27">
        <f t="shared" si="25"/>
        <v>21752.866212039524</v>
      </c>
      <c r="FH27">
        <f t="shared" si="25"/>
        <v>21589.180373232783</v>
      </c>
      <c r="FI27">
        <f t="shared" si="25"/>
        <v>21432.505881761957</v>
      </c>
      <c r="FJ27">
        <f t="shared" si="25"/>
        <v>21283.420832788252</v>
      </c>
      <c r="FK27">
        <f t="shared" si="25"/>
        <v>21142.208648698412</v>
      </c>
      <c r="FL27">
        <f t="shared" si="25"/>
        <v>21008.861034359859</v>
      </c>
      <c r="FM27">
        <f t="shared" si="25"/>
        <v>20883.092210112762</v>
      </c>
      <c r="FN27">
        <f t="shared" si="25"/>
        <v>20764.363346639107</v>
      </c>
      <c r="FO27">
        <f t="shared" si="25"/>
        <v>20651.915780795578</v>
      </c>
      <c r="FP27">
        <f t="shared" si="25"/>
        <v>20544.811310749432</v>
      </c>
      <c r="FQ27">
        <f t="shared" si="25"/>
        <v>20441.977664549264</v>
      </c>
      <c r="FR27">
        <f t="shared" si="25"/>
        <v>20342.257111725703</v>
      </c>
      <c r="FS27">
        <f t="shared" si="25"/>
        <v>20244.456151323418</v>
      </c>
      <c r="FT27">
        <f t="shared" si="19"/>
        <v>20147.394256518619</v>
      </c>
      <c r="FU27">
        <f t="shared" si="19"/>
        <v>20049.94978110422</v>
      </c>
      <c r="FV27">
        <f t="shared" si="19"/>
        <v>19951.101332062353</v>
      </c>
      <c r="FW27">
        <f t="shared" si="19"/>
        <v>19849.963172167169</v>
      </c>
      <c r="FX27">
        <f t="shared" si="19"/>
        <v>19745.813523470584</v>
      </c>
      <c r="FY27">
        <f t="shared" si="19"/>
        <v>19638.114981832343</v>
      </c>
      <c r="FZ27">
        <f t="shared" si="19"/>
        <v>19526.526609642126</v>
      </c>
      <c r="GA27">
        <f t="shared" si="19"/>
        <v>19410.907630702648</v>
      </c>
      <c r="GB27">
        <f t="shared" si="19"/>
        <v>19291.312993149415</v>
      </c>
      <c r="GC27">
        <f t="shared" si="19"/>
        <v>19167.98138085298</v>
      </c>
      <c r="GD27">
        <f t="shared" si="19"/>
        <v>19041.316527833882</v>
      </c>
      <c r="GE27">
        <f t="shared" si="19"/>
        <v>18911.862915099256</v>
      </c>
      <c r="GF27">
        <f t="shared" si="19"/>
        <v>18780.277098304279</v>
      </c>
      <c r="GG27">
        <f t="shared" si="19"/>
        <v>18647.296024786021</v>
      </c>
      <c r="GH27">
        <f t="shared" si="19"/>
        <v>18513.703747756917</v>
      </c>
      <c r="GI27">
        <f t="shared" si="19"/>
        <v>18380.297935988267</v>
      </c>
      <c r="GJ27">
        <f t="shared" si="19"/>
        <v>18247.857513097417</v>
      </c>
      <c r="GK27">
        <f t="shared" si="19"/>
        <v>18117.112647021047</v>
      </c>
      <c r="GL27">
        <f t="shared" si="26"/>
        <v>17988.718154865408</v>
      </c>
      <c r="GM27">
        <f t="shared" si="26"/>
        <v>17863.231199570037</v>
      </c>
      <c r="GN27">
        <f t="shared" si="26"/>
        <v>17741.09394196378</v>
      </c>
      <c r="GO27">
        <f t="shared" si="26"/>
        <v>17622.621583955453</v>
      </c>
      <c r="GP27">
        <f t="shared" si="26"/>
        <v>17507.996005734203</v>
      </c>
      <c r="GQ27">
        <f t="shared" si="26"/>
        <v>17397.264970844757</v>
      </c>
      <c r="GR27">
        <f t="shared" si="26"/>
        <v>17290.346656433096</v>
      </c>
      <c r="GS27">
        <f t="shared" si="26"/>
        <v>17187.039069446921</v>
      </c>
      <c r="GT27">
        <f t="shared" si="26"/>
        <v>17087.033739711242</v>
      </c>
      <c r="GU27">
        <f t="shared" si="26"/>
        <v>16989.932942728141</v>
      </c>
      <c r="GV27">
        <f t="shared" si="26"/>
        <v>16895.269602645742</v>
      </c>
      <c r="GW27">
        <f t="shared" si="26"/>
        <v>16802.528961458669</v>
      </c>
      <c r="GX27">
        <f t="shared" si="26"/>
        <v>16711.171074861304</v>
      </c>
    </row>
    <row r="28" spans="1:206" ht="4.5" customHeight="1">
      <c r="A28">
        <v>26</v>
      </c>
      <c r="B28">
        <v>0.9996951072740986</v>
      </c>
      <c r="C28">
        <v>4.7150386012095591E-2</v>
      </c>
      <c r="E28" s="8">
        <v>62317</v>
      </c>
      <c r="F28">
        <f t="shared" si="9"/>
        <v>58631.118346518611</v>
      </c>
      <c r="G28">
        <f t="shared" si="9"/>
        <v>52375.941515167709</v>
      </c>
      <c r="H28">
        <f t="shared" si="9"/>
        <v>48163.881713350725</v>
      </c>
      <c r="I28">
        <f t="shared" si="9"/>
        <v>46480.805807126962</v>
      </c>
      <c r="J28">
        <f t="shared" si="20"/>
        <v>45978.486622088225</v>
      </c>
      <c r="K28">
        <f t="shared" si="20"/>
        <v>45379.454334481044</v>
      </c>
      <c r="L28">
        <f t="shared" si="20"/>
        <v>45160.858945807646</v>
      </c>
      <c r="M28">
        <f t="shared" si="20"/>
        <v>45364.432361757521</v>
      </c>
      <c r="N28">
        <f t="shared" si="20"/>
        <v>45531.025025115472</v>
      </c>
      <c r="O28">
        <f t="shared" si="20"/>
        <v>45927.015576621801</v>
      </c>
      <c r="P28">
        <f t="shared" si="20"/>
        <v>46990.074084629618</v>
      </c>
      <c r="Q28">
        <f t="shared" si="20"/>
        <v>49059.088349353042</v>
      </c>
      <c r="R28">
        <f t="shared" si="20"/>
        <v>51588.461596875095</v>
      </c>
      <c r="S28">
        <f t="shared" si="20"/>
        <v>55478.280699260962</v>
      </c>
      <c r="T28">
        <f t="shared" si="20"/>
        <v>59074.694631434912</v>
      </c>
      <c r="U28">
        <f t="shared" si="20"/>
        <v>59789.343771931461</v>
      </c>
      <c r="V28">
        <f t="shared" si="20"/>
        <v>58937.18924746722</v>
      </c>
      <c r="W28">
        <f t="shared" si="29"/>
        <v>55929.386253376288</v>
      </c>
      <c r="X28">
        <f t="shared" si="29"/>
        <v>53642.424982397883</v>
      </c>
      <c r="Y28">
        <f t="shared" si="29"/>
        <v>53491.962168634156</v>
      </c>
      <c r="Z28">
        <f t="shared" si="29"/>
        <v>53813.769854510509</v>
      </c>
      <c r="AA28">
        <f t="shared" si="29"/>
        <v>54550.971610240056</v>
      </c>
      <c r="AB28">
        <f t="shared" si="29"/>
        <v>54977.314044853963</v>
      </c>
      <c r="AC28">
        <f t="shared" si="29"/>
        <v>55558.989048173389</v>
      </c>
      <c r="AD28">
        <f t="shared" si="29"/>
        <v>55790.044518235445</v>
      </c>
      <c r="AE28">
        <f t="shared" si="29"/>
        <v>54901.877514585714</v>
      </c>
      <c r="AF28">
        <f t="shared" si="29"/>
        <v>54339.732466470829</v>
      </c>
      <c r="AG28">
        <f t="shared" si="29"/>
        <v>52919.299723585784</v>
      </c>
      <c r="AH28">
        <f t="shared" si="29"/>
        <v>51483.271509328777</v>
      </c>
      <c r="AI28">
        <f t="shared" si="29"/>
        <v>50040.50427735917</v>
      </c>
      <c r="AJ28">
        <f t="shared" si="29"/>
        <v>48611.942947388801</v>
      </c>
      <c r="AK28">
        <f t="shared" si="29"/>
        <v>47233.276114812048</v>
      </c>
      <c r="AL28">
        <f t="shared" si="29"/>
        <v>45946.1959130623</v>
      </c>
      <c r="AM28">
        <f t="shared" si="29"/>
        <v>44793.67386632417</v>
      </c>
      <c r="AN28">
        <f t="shared" si="29"/>
        <v>43801.622668000382</v>
      </c>
      <c r="AO28">
        <f t="shared" si="29"/>
        <v>42985.2031704119</v>
      </c>
      <c r="AP28">
        <f t="shared" si="29"/>
        <v>42354.926573771525</v>
      </c>
      <c r="AQ28">
        <f t="shared" si="29"/>
        <v>41917.803780860086</v>
      </c>
      <c r="AR28">
        <f t="shared" si="29"/>
        <v>41674.996024031832</v>
      </c>
      <c r="AS28">
        <f t="shared" si="29"/>
        <v>41636.433596540861</v>
      </c>
      <c r="AT28">
        <f t="shared" si="29"/>
        <v>41787.568265607377</v>
      </c>
      <c r="AU28">
        <f t="shared" si="29"/>
        <v>42087.817752639916</v>
      </c>
      <c r="AV28">
        <f t="shared" si="29"/>
        <v>42501.04119086975</v>
      </c>
      <c r="AW28">
        <f t="shared" si="29"/>
        <v>42974.443220630135</v>
      </c>
      <c r="AX28">
        <f t="shared" si="29"/>
        <v>43456.500829273566</v>
      </c>
      <c r="AY28">
        <f t="shared" si="29"/>
        <v>43904.559759357282</v>
      </c>
      <c r="AZ28">
        <f t="shared" si="29"/>
        <v>44282.447254248989</v>
      </c>
      <c r="BA28">
        <f t="shared" si="29"/>
        <v>44576.650409344518</v>
      </c>
      <c r="BB28">
        <f t="shared" si="29"/>
        <v>44778.526160260692</v>
      </c>
      <c r="BC28">
        <f t="shared" si="29"/>
        <v>44890.72104286938</v>
      </c>
      <c r="BD28">
        <f t="shared" si="29"/>
        <v>44913.200351828033</v>
      </c>
      <c r="BE28">
        <f t="shared" si="29"/>
        <v>44842.156508403437</v>
      </c>
      <c r="BF28">
        <f t="shared" si="29"/>
        <v>44682.754454114642</v>
      </c>
      <c r="BG28">
        <f t="shared" si="29"/>
        <v>44434.773803090968</v>
      </c>
      <c r="BH28">
        <f t="shared" si="29"/>
        <v>44100.103420413776</v>
      </c>
      <c r="BI28">
        <f t="shared" si="29"/>
        <v>43683.605537941236</v>
      </c>
      <c r="BJ28">
        <f t="shared" si="29"/>
        <v>43192.217201158586</v>
      </c>
      <c r="BK28">
        <f t="shared" si="29"/>
        <v>42636.517757467533</v>
      </c>
      <c r="BL28">
        <f t="shared" si="29"/>
        <v>42029.172657808689</v>
      </c>
      <c r="BM28">
        <f t="shared" si="29"/>
        <v>41387.071579044634</v>
      </c>
      <c r="BN28">
        <f t="shared" si="29"/>
        <v>40721.630027547923</v>
      </c>
      <c r="BO28">
        <f t="shared" si="29"/>
        <v>40045.099870095793</v>
      </c>
      <c r="BP28">
        <f t="shared" si="29"/>
        <v>39374.588883567711</v>
      </c>
      <c r="BQ28">
        <f t="shared" si="29"/>
        <v>38726.491782007361</v>
      </c>
      <c r="BR28">
        <f t="shared" si="29"/>
        <v>38117.480586035992</v>
      </c>
      <c r="BS28">
        <f t="shared" si="29"/>
        <v>37561.600330824214</v>
      </c>
      <c r="BT28">
        <f t="shared" si="29"/>
        <v>37073.431510888775</v>
      </c>
      <c r="BU28">
        <f t="shared" si="27"/>
        <v>36661.09650251564</v>
      </c>
      <c r="BV28">
        <f t="shared" si="30"/>
        <v>36330.494702593212</v>
      </c>
      <c r="BW28">
        <f t="shared" si="30"/>
        <v>36083.275178759206</v>
      </c>
      <c r="BX28">
        <f t="shared" si="30"/>
        <v>35915.926367682157</v>
      </c>
      <c r="BY28">
        <f t="shared" si="30"/>
        <v>35821.470665216861</v>
      </c>
      <c r="BZ28">
        <f t="shared" si="30"/>
        <v>35789.982425237642</v>
      </c>
      <c r="CA28">
        <f t="shared" si="30"/>
        <v>35809.272810546441</v>
      </c>
      <c r="CB28">
        <f t="shared" si="30"/>
        <v>35865.519818197303</v>
      </c>
      <c r="CC28">
        <f t="shared" si="30"/>
        <v>35944.542910382865</v>
      </c>
      <c r="CD28">
        <f t="shared" si="30"/>
        <v>36032.038787130143</v>
      </c>
      <c r="CE28">
        <f t="shared" si="30"/>
        <v>36114.629352803931</v>
      </c>
      <c r="CF28">
        <f t="shared" si="30"/>
        <v>36180.147298220822</v>
      </c>
      <c r="CG28">
        <f t="shared" si="30"/>
        <v>36218.188231549066</v>
      </c>
      <c r="CH28">
        <f t="shared" si="30"/>
        <v>36220.211250099368</v>
      </c>
      <c r="CI28">
        <f t="shared" si="30"/>
        <v>36179.748408041763</v>
      </c>
      <c r="CJ28">
        <f t="shared" si="30"/>
        <v>36092.49435514841</v>
      </c>
      <c r="CK28">
        <f t="shared" si="30"/>
        <v>35956.288404705105</v>
      </c>
      <c r="CL28">
        <f t="shared" si="30"/>
        <v>35771.006844419186</v>
      </c>
      <c r="CM28">
        <f t="shared" si="30"/>
        <v>35538.439048774475</v>
      </c>
      <c r="CN28">
        <f t="shared" si="30"/>
        <v>35262.030595549331</v>
      </c>
      <c r="CO28">
        <f t="shared" si="30"/>
        <v>34946.655988891252</v>
      </c>
      <c r="CP28">
        <f t="shared" si="30"/>
        <v>34598.367205608054</v>
      </c>
      <c r="CQ28">
        <f t="shared" si="30"/>
        <v>34224.097867858269</v>
      </c>
      <c r="CR28">
        <f t="shared" si="30"/>
        <v>33831.381482388497</v>
      </c>
      <c r="CS28">
        <f t="shared" si="30"/>
        <v>33428.089776985915</v>
      </c>
      <c r="CT28">
        <f t="shared" si="30"/>
        <v>33022.201469653541</v>
      </c>
      <c r="CU28">
        <f t="shared" si="30"/>
        <v>32621.518984453349</v>
      </c>
      <c r="CV28">
        <f t="shared" si="30"/>
        <v>32233.408487927933</v>
      </c>
      <c r="CW28">
        <f t="shared" si="22"/>
        <v>31864.568366388132</v>
      </c>
      <c r="CX28">
        <f t="shared" si="23"/>
        <v>31520.771153884554</v>
      </c>
      <c r="CY28">
        <f t="shared" si="23"/>
        <v>31206.665059719468</v>
      </c>
      <c r="CZ28">
        <f t="shared" si="23"/>
        <v>30925.616729704991</v>
      </c>
      <c r="DA28">
        <f t="shared" si="23"/>
        <v>30679.603818312422</v>
      </c>
      <c r="DB28">
        <f t="shared" si="23"/>
        <v>30469.157449341503</v>
      </c>
      <c r="DC28">
        <f t="shared" si="31"/>
        <v>30293.384958612227</v>
      </c>
      <c r="DD28">
        <f t="shared" si="31"/>
        <v>30150.072591030974</v>
      </c>
      <c r="DE28">
        <f t="shared" si="31"/>
        <v>30035.81430716694</v>
      </c>
      <c r="DF28">
        <f t="shared" si="31"/>
        <v>29946.207656493167</v>
      </c>
      <c r="DG28">
        <f t="shared" si="31"/>
        <v>29876.082858094927</v>
      </c>
      <c r="DH28">
        <f t="shared" si="31"/>
        <v>29819.761754338728</v>
      </c>
      <c r="DI28">
        <f t="shared" si="31"/>
        <v>29771.317320288344</v>
      </c>
      <c r="DJ28">
        <f t="shared" si="31"/>
        <v>29724.843891617078</v>
      </c>
      <c r="DK28">
        <f t="shared" si="31"/>
        <v>29674.705796625174</v>
      </c>
      <c r="DL28">
        <f t="shared" si="31"/>
        <v>29615.755426419681</v>
      </c>
      <c r="DM28">
        <f t="shared" si="31"/>
        <v>29543.523783883218</v>
      </c>
      <c r="DN28">
        <f t="shared" si="31"/>
        <v>29454.365824435878</v>
      </c>
      <c r="DO28">
        <f t="shared" si="31"/>
        <v>29345.561299987159</v>
      </c>
      <c r="DP28">
        <f t="shared" si="31"/>
        <v>29215.368886710501</v>
      </c>
      <c r="DQ28">
        <f t="shared" si="31"/>
        <v>29063.038563211179</v>
      </c>
      <c r="DR28">
        <f t="shared" si="31"/>
        <v>28888.780422412296</v>
      </c>
      <c r="DS28">
        <f t="shared" si="31"/>
        <v>28693.699727966912</v>
      </c>
      <c r="DT28">
        <f t="shared" si="31"/>
        <v>28479.700878639214</v>
      </c>
      <c r="DU28">
        <f t="shared" si="31"/>
        <v>28249.367450505484</v>
      </c>
      <c r="DV28">
        <f t="shared" si="31"/>
        <v>28005.824187529986</v>
      </c>
      <c r="DW28">
        <f t="shared" si="31"/>
        <v>27752.587699020925</v>
      </c>
      <c r="DX28">
        <f t="shared" si="31"/>
        <v>27493.411492421714</v>
      </c>
      <c r="DY28">
        <f t="shared" si="31"/>
        <v>27232.130727882817</v>
      </c>
      <c r="DZ28">
        <f t="shared" si="31"/>
        <v>26972.512229014643</v>
      </c>
      <c r="EA28">
        <f t="shared" si="31"/>
        <v>26718.114278366134</v>
      </c>
      <c r="EB28">
        <f t="shared" si="31"/>
        <v>26472.160569329917</v>
      </c>
      <c r="EC28">
        <f t="shared" si="31"/>
        <v>26237.432161568999</v>
      </c>
      <c r="ED28">
        <f t="shared" si="31"/>
        <v>26016.180831369133</v>
      </c>
      <c r="EE28">
        <f t="shared" si="31"/>
        <v>25810.0657551527</v>
      </c>
      <c r="EF28">
        <f t="shared" si="31"/>
        <v>25620.115362001907</v>
      </c>
      <c r="EG28">
        <f t="shared" si="31"/>
        <v>25446.715069960417</v>
      </c>
      <c r="EH28">
        <f t="shared" si="31"/>
        <v>25289.620457292021</v>
      </c>
      <c r="EI28">
        <f t="shared" si="31"/>
        <v>25147.99448832987</v>
      </c>
      <c r="EJ28">
        <f t="shared" si="31"/>
        <v>25020.466654379317</v>
      </c>
      <c r="EK28">
        <f t="shared" si="31"/>
        <v>24905.210989866304</v>
      </c>
      <c r="EL28">
        <f t="shared" si="31"/>
        <v>24800.038993674149</v>
      </c>
      <c r="EM28">
        <f t="shared" si="31"/>
        <v>24702.503266161759</v>
      </c>
      <c r="EN28">
        <f t="shared" si="31"/>
        <v>24610.007183918209</v>
      </c>
      <c r="EO28">
        <f t="shared" si="31"/>
        <v>24519.915711690697</v>
      </c>
      <c r="EP28">
        <f t="shared" si="31"/>
        <v>24429.662710657343</v>
      </c>
      <c r="EQ28">
        <f t="shared" si="31"/>
        <v>24336.850427612491</v>
      </c>
      <c r="ER28">
        <f t="shared" si="31"/>
        <v>24239.337386242398</v>
      </c>
      <c r="ES28">
        <f t="shared" si="31"/>
        <v>24135.311463785787</v>
      </c>
      <c r="ET28">
        <f t="shared" si="31"/>
        <v>24023.345947373535</v>
      </c>
      <c r="EU28">
        <f t="shared" si="31"/>
        <v>23902.4371120822</v>
      </c>
      <c r="EV28">
        <f t="shared" si="31"/>
        <v>23772.022759224521</v>
      </c>
      <c r="EW28">
        <f t="shared" si="31"/>
        <v>23631.982002216078</v>
      </c>
      <c r="EX28">
        <f t="shared" si="31"/>
        <v>23482.61738115496</v>
      </c>
      <c r="EY28">
        <f t="shared" si="31"/>
        <v>23324.621005513163</v>
      </c>
      <c r="EZ28">
        <f t="shared" si="31"/>
        <v>23159.026977060599</v>
      </c>
      <c r="FA28">
        <f t="shared" si="31"/>
        <v>22987.152798873303</v>
      </c>
      <c r="FB28">
        <f t="shared" si="31"/>
        <v>22810.532682178022</v>
      </c>
      <c r="FC28">
        <f t="shared" si="31"/>
        <v>22630.84583178948</v>
      </c>
      <c r="FD28">
        <f t="shared" si="25"/>
        <v>22449.842786718284</v>
      </c>
      <c r="FE28">
        <f t="shared" si="25"/>
        <v>22269.272790130541</v>
      </c>
      <c r="FF28">
        <f t="shared" si="25"/>
        <v>22090.814934832455</v>
      </c>
      <c r="FG28">
        <f t="shared" si="25"/>
        <v>21916.015550958993</v>
      </c>
      <c r="FH28">
        <f t="shared" si="25"/>
        <v>21746.233921363968</v>
      </c>
      <c r="FI28">
        <f t="shared" si="25"/>
        <v>21582.597989178812</v>
      </c>
      <c r="FJ28">
        <f t="shared" si="25"/>
        <v>21425.971266620771</v>
      </c>
      <c r="FK28">
        <f t="shared" si="25"/>
        <v>21276.931672594037</v>
      </c>
      <c r="FL28">
        <f t="shared" si="25"/>
        <v>21135.762543071934</v>
      </c>
      <c r="FM28">
        <f t="shared" si="25"/>
        <v>21002.455585451011</v>
      </c>
      <c r="FN28">
        <f t="shared" si="25"/>
        <v>20876.725107203569</v>
      </c>
      <c r="FO28">
        <f t="shared" si="25"/>
        <v>20758.032443296743</v>
      </c>
      <c r="FP28">
        <f t="shared" si="25"/>
        <v>20645.619161898085</v>
      </c>
      <c r="FQ28">
        <f t="shared" si="25"/>
        <v>20538.547347225769</v>
      </c>
      <c r="FR28">
        <f t="shared" si="25"/>
        <v>20435.745054256306</v>
      </c>
      <c r="FS28">
        <f t="shared" si="25"/>
        <v>20336.054905503923</v>
      </c>
      <c r="FT28">
        <f t="shared" si="19"/>
        <v>20238.283763903051</v>
      </c>
      <c r="FU28">
        <f t="shared" si="19"/>
        <v>20141.251462563938</v>
      </c>
      <c r="FV28">
        <f t="shared" si="19"/>
        <v>20043.836697261275</v>
      </c>
      <c r="FW28">
        <f t="shared" si="19"/>
        <v>19945.018386392487</v>
      </c>
      <c r="FX28">
        <f t="shared" si="19"/>
        <v>19843.911062786563</v>
      </c>
      <c r="FY28">
        <f t="shared" si="19"/>
        <v>19739.793168560274</v>
      </c>
      <c r="FZ28">
        <f t="shared" si="19"/>
        <v>19632.127463423967</v>
      </c>
      <c r="GA28">
        <f t="shared" si="19"/>
        <v>19520.573113716724</v>
      </c>
      <c r="GB28">
        <f t="shared" si="19"/>
        <v>19404.989386162903</v>
      </c>
      <c r="GC28">
        <f t="shared" si="19"/>
        <v>19285.431212144718</v>
      </c>
      <c r="GD28">
        <f t="shared" si="19"/>
        <v>19162.137202759743</v>
      </c>
      <c r="GE28">
        <f t="shared" si="19"/>
        <v>19035.510968932958</v>
      </c>
      <c r="GF28">
        <f t="shared" si="19"/>
        <v>18906.096825663197</v>
      </c>
      <c r="GG28">
        <f t="shared" si="19"/>
        <v>18774.551128426592</v>
      </c>
      <c r="GH28">
        <f t="shared" si="19"/>
        <v>18641.610599870335</v>
      </c>
      <c r="GI28">
        <f t="shared" si="19"/>
        <v>18508.059054154732</v>
      </c>
      <c r="GJ28">
        <f t="shared" si="19"/>
        <v>18374.693916847682</v>
      </c>
      <c r="GK28">
        <f t="shared" si="19"/>
        <v>18242.293874078387</v>
      </c>
      <c r="GL28">
        <f t="shared" si="26"/>
        <v>18111.588871160635</v>
      </c>
      <c r="GM28">
        <f t="shared" si="26"/>
        <v>17983.233525551699</v>
      </c>
      <c r="GN28">
        <f t="shared" si="26"/>
        <v>17857.784830316192</v>
      </c>
      <c r="GO28">
        <f t="shared" si="26"/>
        <v>17735.684811471343</v>
      </c>
      <c r="GP28">
        <f t="shared" si="26"/>
        <v>17617.248574823192</v>
      </c>
      <c r="GQ28">
        <f t="shared" si="26"/>
        <v>17502.657945106945</v>
      </c>
      <c r="GR28">
        <f t="shared" si="26"/>
        <v>17391.960671304569</v>
      </c>
      <c r="GS28">
        <f t="shared" si="26"/>
        <v>17285.074955509237</v>
      </c>
      <c r="GT28">
        <f t="shared" si="26"/>
        <v>17181.798866254863</v>
      </c>
      <c r="GU28">
        <f t="shared" si="26"/>
        <v>17081.824027416773</v>
      </c>
      <c r="GV28">
        <f t="shared" si="26"/>
        <v>16984.752835760351</v>
      </c>
      <c r="GW28">
        <f t="shared" si="26"/>
        <v>16890.118357841751</v>
      </c>
      <c r="GX28">
        <f t="shared" si="26"/>
        <v>16797.405992601573</v>
      </c>
    </row>
    <row r="29" spans="1:206" ht="4.5" customHeight="1">
      <c r="A29">
        <v>27</v>
      </c>
      <c r="B29">
        <v>0.9997368665449029</v>
      </c>
      <c r="C29">
        <v>5.2468322115348451E-2</v>
      </c>
      <c r="E29" s="8">
        <v>64606</v>
      </c>
      <c r="F29">
        <f t="shared" si="9"/>
        <v>62300.602312478717</v>
      </c>
      <c r="G29">
        <f t="shared" si="9"/>
        <v>58615.690537771887</v>
      </c>
      <c r="H29">
        <f t="shared" si="9"/>
        <v>52362.159652712857</v>
      </c>
      <c r="I29">
        <f t="shared" si="9"/>
        <v>48151.208184744602</v>
      </c>
      <c r="J29">
        <f t="shared" si="20"/>
        <v>46468.575152099234</v>
      </c>
      <c r="K29">
        <f t="shared" si="20"/>
        <v>45966.388144043216</v>
      </c>
      <c r="L29">
        <f t="shared" si="20"/>
        <v>45367.513481871589</v>
      </c>
      <c r="M29">
        <f t="shared" si="20"/>
        <v>45148.975612958086</v>
      </c>
      <c r="N29">
        <f t="shared" si="20"/>
        <v>45352.495461931656</v>
      </c>
      <c r="O29">
        <f t="shared" si="20"/>
        <v>45519.044289186502</v>
      </c>
      <c r="P29">
        <f t="shared" si="20"/>
        <v>45914.93064233083</v>
      </c>
      <c r="Q29">
        <f t="shared" si="20"/>
        <v>46977.709424080458</v>
      </c>
      <c r="R29">
        <f t="shared" si="20"/>
        <v>49046.179261931764</v>
      </c>
      <c r="S29">
        <f t="shared" si="20"/>
        <v>51574.886946731967</v>
      </c>
      <c r="T29">
        <f t="shared" si="20"/>
        <v>55463.682507577716</v>
      </c>
      <c r="U29">
        <f t="shared" si="20"/>
        <v>59059.150102927735</v>
      </c>
      <c r="V29">
        <f t="shared" si="20"/>
        <v>59773.611195326761</v>
      </c>
      <c r="W29">
        <f t="shared" si="29"/>
        <v>58921.68090122682</v>
      </c>
      <c r="X29">
        <f t="shared" si="29"/>
        <v>55914.669360729975</v>
      </c>
      <c r="Y29">
        <f t="shared" si="29"/>
        <v>53628.309865772477</v>
      </c>
      <c r="Z29">
        <f t="shared" si="29"/>
        <v>53477.886643808801</v>
      </c>
      <c r="AA29">
        <f t="shared" si="29"/>
        <v>53799.609651316889</v>
      </c>
      <c r="AB29">
        <f t="shared" si="29"/>
        <v>54536.617424601347</v>
      </c>
      <c r="AC29">
        <f t="shared" si="29"/>
        <v>54962.847674257384</v>
      </c>
      <c r="AD29">
        <f t="shared" si="29"/>
        <v>55544.369619423444</v>
      </c>
      <c r="AE29">
        <f t="shared" si="29"/>
        <v>55775.364291061342</v>
      </c>
      <c r="AF29">
        <f t="shared" si="29"/>
        <v>54887.430993863985</v>
      </c>
      <c r="AG29">
        <f t="shared" si="29"/>
        <v>54325.433864917875</v>
      </c>
      <c r="AH29">
        <f t="shared" si="29"/>
        <v>52905.3748854082</v>
      </c>
      <c r="AI29">
        <f t="shared" si="29"/>
        <v>51469.724538216826</v>
      </c>
      <c r="AJ29">
        <f t="shared" ref="W29:BT34" si="32">AI28*$B29</f>
        <v>50027.336946573865</v>
      </c>
      <c r="AK29">
        <f t="shared" si="32"/>
        <v>48599.15151888207</v>
      </c>
      <c r="AL29">
        <f t="shared" si="32"/>
        <v>47220.847459672405</v>
      </c>
      <c r="AM29">
        <f t="shared" si="32"/>
        <v>45934.105931783124</v>
      </c>
      <c r="AN29">
        <f t="shared" si="32"/>
        <v>44781.887152153235</v>
      </c>
      <c r="AO29">
        <f t="shared" si="32"/>
        <v>43790.096995688895</v>
      </c>
      <c r="AP29">
        <f t="shared" si="32"/>
        <v>42973.892325383618</v>
      </c>
      <c r="AQ29">
        <f t="shared" si="32"/>
        <v>42343.781575601788</v>
      </c>
      <c r="AR29">
        <f t="shared" si="32"/>
        <v>41906.773804321143</v>
      </c>
      <c r="AS29">
        <f t="shared" si="32"/>
        <v>41664.029938336869</v>
      </c>
      <c r="AT29">
        <f t="shared" si="32"/>
        <v>41625.477657910684</v>
      </c>
      <c r="AU29">
        <f t="shared" si="32"/>
        <v>41776.57255838954</v>
      </c>
      <c r="AV29">
        <f t="shared" si="32"/>
        <v>42076.743039737165</v>
      </c>
      <c r="AW29">
        <f t="shared" si="32"/>
        <v>42489.857745055975</v>
      </c>
      <c r="AX29">
        <f t="shared" si="32"/>
        <v>42963.135206904619</v>
      </c>
      <c r="AY29">
        <f t="shared" si="32"/>
        <v>43445.06597006393</v>
      </c>
      <c r="AZ29">
        <f t="shared" si="32"/>
        <v>43893.007000853286</v>
      </c>
      <c r="BA29">
        <f t="shared" si="32"/>
        <v>44270.795060902827</v>
      </c>
      <c r="BB29">
        <f t="shared" si="32"/>
        <v>44564.920801305649</v>
      </c>
      <c r="BC29">
        <f t="shared" si="32"/>
        <v>44766.743431957984</v>
      </c>
      <c r="BD29">
        <f t="shared" si="32"/>
        <v>44878.908792339571</v>
      </c>
      <c r="BE29">
        <f t="shared" si="32"/>
        <v>44901.382186239985</v>
      </c>
      <c r="BF29">
        <f t="shared" si="32"/>
        <v>44830.357036827379</v>
      </c>
      <c r="BG29">
        <f t="shared" si="32"/>
        <v>44670.996926551874</v>
      </c>
      <c r="BH29">
        <f t="shared" si="32"/>
        <v>44423.081527533701</v>
      </c>
      <c r="BI29">
        <f t="shared" si="32"/>
        <v>44088.499207830624</v>
      </c>
      <c r="BJ29">
        <f t="shared" si="32"/>
        <v>43672.110919884937</v>
      </c>
      <c r="BK29">
        <f t="shared" si="32"/>
        <v>43180.851883813142</v>
      </c>
      <c r="BL29">
        <f t="shared" si="32"/>
        <v>42625.298663236703</v>
      </c>
      <c r="BM29">
        <f t="shared" si="32"/>
        <v>42018.113376392364</v>
      </c>
      <c r="BN29">
        <f t="shared" si="32"/>
        <v>41376.181255903692</v>
      </c>
      <c r="BO29">
        <f t="shared" si="32"/>
        <v>40710.914804341592</v>
      </c>
      <c r="BP29">
        <f t="shared" si="32"/>
        <v>40034.562664607263</v>
      </c>
      <c r="BQ29">
        <f t="shared" si="32"/>
        <v>39364.22811195175</v>
      </c>
      <c r="BR29">
        <f t="shared" si="32"/>
        <v>38716.301546420975</v>
      </c>
      <c r="BS29">
        <f t="shared" si="32"/>
        <v>38107.450601669792</v>
      </c>
      <c r="BT29">
        <f t="shared" si="32"/>
        <v>37551.716617150189</v>
      </c>
      <c r="BU29">
        <f t="shared" si="27"/>
        <v>37063.676250763012</v>
      </c>
      <c r="BV29">
        <f t="shared" si="30"/>
        <v>36651.449741525284</v>
      </c>
      <c r="BW29">
        <f t="shared" si="30"/>
        <v>36320.93493399673</v>
      </c>
      <c r="BX29">
        <f t="shared" si="30"/>
        <v>36073.780461890201</v>
      </c>
      <c r="BY29">
        <f t="shared" si="30"/>
        <v>35906.475685884019</v>
      </c>
      <c r="BZ29">
        <f t="shared" si="30"/>
        <v>35812.044837874062</v>
      </c>
      <c r="CA29">
        <f t="shared" si="30"/>
        <v>35780.564883504223</v>
      </c>
      <c r="CB29">
        <f t="shared" si="30"/>
        <v>35799.850192867285</v>
      </c>
      <c r="CC29">
        <f t="shared" si="30"/>
        <v>35856.08240004869</v>
      </c>
      <c r="CD29">
        <f t="shared" si="30"/>
        <v>35935.08469861497</v>
      </c>
      <c r="CE29">
        <f t="shared" si="30"/>
        <v>36022.557552269893</v>
      </c>
      <c r="CF29">
        <f t="shared" si="30"/>
        <v>36105.12638560278</v>
      </c>
      <c r="CG29">
        <f t="shared" si="30"/>
        <v>36170.627091056318</v>
      </c>
      <c r="CH29">
        <f t="shared" si="30"/>
        <v>36208.658014542343</v>
      </c>
      <c r="CI29">
        <f t="shared" si="30"/>
        <v>36210.68050076878</v>
      </c>
      <c r="CJ29">
        <f t="shared" si="30"/>
        <v>36170.228305838609</v>
      </c>
      <c r="CK29">
        <f t="shared" si="30"/>
        <v>36082.997212405666</v>
      </c>
      <c r="CL29">
        <f t="shared" si="30"/>
        <v>35946.827102304705</v>
      </c>
      <c r="CM29">
        <f t="shared" si="30"/>
        <v>35761.594295795912</v>
      </c>
      <c r="CN29">
        <f t="shared" si="30"/>
        <v>35529.087696518814</v>
      </c>
      <c r="CO29">
        <f t="shared" si="30"/>
        <v>35252.751975604988</v>
      </c>
      <c r="CP29">
        <f t="shared" si="30"/>
        <v>34937.460354556802</v>
      </c>
      <c r="CQ29">
        <f t="shared" si="30"/>
        <v>34589.263217704523</v>
      </c>
      <c r="CR29">
        <f t="shared" si="30"/>
        <v>34215.092362738716</v>
      </c>
      <c r="CS29">
        <f t="shared" si="30"/>
        <v>33822.479314088327</v>
      </c>
      <c r="CT29">
        <f t="shared" si="30"/>
        <v>33419.293728225603</v>
      </c>
      <c r="CU29">
        <f t="shared" si="30"/>
        <v>33013.512223685917</v>
      </c>
      <c r="CV29">
        <f t="shared" si="30"/>
        <v>32612.935171452453</v>
      </c>
      <c r="CW29">
        <f t="shared" si="22"/>
        <v>32224.926799782948</v>
      </c>
      <c r="CX29">
        <f t="shared" ref="CX29:DB38" si="33">CW28*$B29</f>
        <v>31856.183732418707</v>
      </c>
      <c r="CY29">
        <f t="shared" si="33"/>
        <v>31512.476984463508</v>
      </c>
      <c r="CZ29">
        <f t="shared" si="33"/>
        <v>31198.453542120245</v>
      </c>
      <c r="DA29">
        <f t="shared" si="33"/>
        <v>30917.479165323894</v>
      </c>
      <c r="DB29">
        <f t="shared" si="33"/>
        <v>30671.530988158698</v>
      </c>
      <c r="DC29">
        <f t="shared" si="31"/>
        <v>30461.139994667959</v>
      </c>
      <c r="DD29">
        <f t="shared" si="31"/>
        <v>30285.41375556148</v>
      </c>
      <c r="DE29">
        <f t="shared" si="31"/>
        <v>30142.139098258667</v>
      </c>
      <c r="DF29">
        <f t="shared" si="31"/>
        <v>30027.910879571642</v>
      </c>
      <c r="DG29">
        <f t="shared" si="31"/>
        <v>29938.327807405458</v>
      </c>
      <c r="DH29">
        <f t="shared" si="31"/>
        <v>29868.22146118771</v>
      </c>
      <c r="DI29">
        <f t="shared" si="31"/>
        <v>29811.915177398136</v>
      </c>
      <c r="DJ29">
        <f t="shared" si="31"/>
        <v>29763.483490699065</v>
      </c>
      <c r="DK29">
        <f t="shared" si="31"/>
        <v>29717.022290741654</v>
      </c>
      <c r="DL29">
        <f t="shared" si="31"/>
        <v>29666.897388759917</v>
      </c>
      <c r="DM29">
        <f t="shared" si="31"/>
        <v>29607.962530369015</v>
      </c>
      <c r="DN29">
        <f t="shared" si="31"/>
        <v>29535.749894394223</v>
      </c>
      <c r="DO29">
        <f t="shared" si="31"/>
        <v>29446.615395388799</v>
      </c>
      <c r="DP29">
        <f t="shared" si="31"/>
        <v>29337.83950105053</v>
      </c>
      <c r="DQ29">
        <f t="shared" si="31"/>
        <v>29207.681345753404</v>
      </c>
      <c r="DR29">
        <f t="shared" si="31"/>
        <v>29055.39110545842</v>
      </c>
      <c r="DS29">
        <f t="shared" si="31"/>
        <v>28881.178817806205</v>
      </c>
      <c r="DT29">
        <f t="shared" si="31"/>
        <v>28686.149455617975</v>
      </c>
      <c r="DU29">
        <f t="shared" si="31"/>
        <v>28472.206916546886</v>
      </c>
      <c r="DV29">
        <f t="shared" si="31"/>
        <v>28241.934096843925</v>
      </c>
      <c r="DW29">
        <f t="shared" si="31"/>
        <v>27998.454918248681</v>
      </c>
      <c r="DX29">
        <f t="shared" si="31"/>
        <v>27745.285064731797</v>
      </c>
      <c r="DY29">
        <f t="shared" si="31"/>
        <v>27486.177056063305</v>
      </c>
      <c r="DZ29">
        <f t="shared" si="31"/>
        <v>27224.965043234733</v>
      </c>
      <c r="EA29">
        <f t="shared" si="31"/>
        <v>26965.414858679174</v>
      </c>
      <c r="EB29">
        <f t="shared" si="31"/>
        <v>26711.083848642389</v>
      </c>
      <c r="EC29">
        <f t="shared" si="31"/>
        <v>26465.194858255425</v>
      </c>
      <c r="ED29">
        <f t="shared" si="31"/>
        <v>26230.528215391449</v>
      </c>
      <c r="EE29">
        <f t="shared" si="31"/>
        <v>26009.335103818543</v>
      </c>
      <c r="EF29">
        <f t="shared" si="31"/>
        <v>25803.274263374264</v>
      </c>
      <c r="EG29">
        <f t="shared" si="31"/>
        <v>25613.373852526718</v>
      </c>
      <c r="EH29">
        <f t="shared" si="31"/>
        <v>25440.019187903188</v>
      </c>
      <c r="EI29">
        <f t="shared" si="31"/>
        <v>25282.965912083</v>
      </c>
      <c r="EJ29">
        <f t="shared" si="31"/>
        <v>25141.377209651393</v>
      </c>
      <c r="EK29">
        <f t="shared" si="31"/>
        <v>25013.882932540408</v>
      </c>
      <c r="EL29">
        <f t="shared" si="31"/>
        <v>24898.657595648619</v>
      </c>
      <c r="EM29">
        <f t="shared" si="31"/>
        <v>24793.5132737272</v>
      </c>
      <c r="EN29">
        <f t="shared" si="31"/>
        <v>24696.003211127787</v>
      </c>
      <c r="EO29">
        <f t="shared" si="31"/>
        <v>24603.53146769794</v>
      </c>
      <c r="EP29">
        <f t="shared" si="31"/>
        <v>24513.463701550791</v>
      </c>
      <c r="EQ29">
        <f t="shared" si="31"/>
        <v>24423.23444910143</v>
      </c>
      <c r="ER29">
        <f t="shared" si="31"/>
        <v>24330.446588073293</v>
      </c>
      <c r="ES29">
        <f t="shared" si="31"/>
        <v>24232.95920564669</v>
      </c>
      <c r="ET29">
        <f t="shared" si="31"/>
        <v>24128.960655890478</v>
      </c>
      <c r="EU29">
        <f t="shared" si="31"/>
        <v>24017.024601351408</v>
      </c>
      <c r="EV29">
        <f t="shared" si="31"/>
        <v>23896.147581219655</v>
      </c>
      <c r="EW29">
        <f t="shared" si="31"/>
        <v>23765.76754474124</v>
      </c>
      <c r="EX29">
        <f t="shared" si="31"/>
        <v>23625.763637141044</v>
      </c>
      <c r="EY29">
        <f t="shared" si="31"/>
        <v>23476.438318908735</v>
      </c>
      <c r="EZ29">
        <f t="shared" si="31"/>
        <v>23318.483517399152</v>
      </c>
      <c r="FA29">
        <f t="shared" si="31"/>
        <v>23152.933062275439</v>
      </c>
      <c r="FB29">
        <f t="shared" si="31"/>
        <v>22981.104109934491</v>
      </c>
      <c r="FC29">
        <f t="shared" si="31"/>
        <v>22804.530467900757</v>
      </c>
      <c r="FD29">
        <f t="shared" si="25"/>
        <v>22624.890899133992</v>
      </c>
      <c r="FE29">
        <f t="shared" si="25"/>
        <v>22443.935482019428</v>
      </c>
      <c r="FF29">
        <f t="shared" si="25"/>
        <v>22263.412999438773</v>
      </c>
      <c r="FG29">
        <f t="shared" si="25"/>
        <v>22085.002102372742</v>
      </c>
      <c r="FH29">
        <f t="shared" si="25"/>
        <v>21910.248714065106</v>
      </c>
      <c r="FI29">
        <f t="shared" si="25"/>
        <v>21740.511759696888</v>
      </c>
      <c r="FJ29">
        <f t="shared" si="25"/>
        <v>21576.918885599949</v>
      </c>
      <c r="FK29">
        <f t="shared" si="25"/>
        <v>21420.333376772574</v>
      </c>
      <c r="FL29">
        <f t="shared" si="25"/>
        <v>21271.333000049162</v>
      </c>
      <c r="FM29">
        <f t="shared" si="25"/>
        <v>21130.201016847863</v>
      </c>
      <c r="FN29">
        <f t="shared" si="25"/>
        <v>20996.929136747287</v>
      </c>
      <c r="FO29">
        <f t="shared" si="25"/>
        <v>20871.231742394997</v>
      </c>
      <c r="FP29">
        <f t="shared" si="25"/>
        <v>20752.570310498919</v>
      </c>
      <c r="FQ29">
        <f t="shared" si="25"/>
        <v>20640.186608795397</v>
      </c>
      <c r="FR29">
        <f t="shared" si="25"/>
        <v>20533.142968299617</v>
      </c>
      <c r="FS29">
        <f t="shared" si="25"/>
        <v>20430.367726052697</v>
      </c>
      <c r="FT29">
        <f t="shared" si="19"/>
        <v>20330.703809113595</v>
      </c>
      <c r="FU29">
        <f t="shared" si="19"/>
        <v>20232.95839437102</v>
      </c>
      <c r="FV29">
        <f t="shared" si="19"/>
        <v>20135.951625476613</v>
      </c>
      <c r="FW29">
        <f t="shared" si="19"/>
        <v>20038.562493257723</v>
      </c>
      <c r="FX29">
        <f t="shared" si="19"/>
        <v>19939.770184792502</v>
      </c>
      <c r="FY29">
        <f t="shared" si="19"/>
        <v>19838.689465905973</v>
      </c>
      <c r="FZ29">
        <f t="shared" si="19"/>
        <v>19734.598968580929</v>
      </c>
      <c r="GA29">
        <f t="shared" si="19"/>
        <v>19626.961593893611</v>
      </c>
      <c r="GB29">
        <f t="shared" si="19"/>
        <v>19515.436597867836</v>
      </c>
      <c r="GC29">
        <f t="shared" si="19"/>
        <v>19399.883284259598</v>
      </c>
      <c r="GD29">
        <f t="shared" si="19"/>
        <v>19280.356569996828</v>
      </c>
      <c r="GE29">
        <f t="shared" si="19"/>
        <v>19157.095003390536</v>
      </c>
      <c r="GF29">
        <f t="shared" si="19"/>
        <v>19030.502089162164</v>
      </c>
      <c r="GG29">
        <f t="shared" si="19"/>
        <v>18901.121999083061</v>
      </c>
      <c r="GH29">
        <f t="shared" si="19"/>
        <v>18769.610915920272</v>
      </c>
      <c r="GI29">
        <f t="shared" si="19"/>
        <v>18636.705368464616</v>
      </c>
      <c r="GJ29">
        <f t="shared" si="19"/>
        <v>18503.188964628669</v>
      </c>
      <c r="GK29">
        <f t="shared" si="19"/>
        <v>18369.858920150989</v>
      </c>
      <c r="GL29">
        <f t="shared" si="26"/>
        <v>18237.493716262405</v>
      </c>
      <c r="GM29">
        <f t="shared" si="26"/>
        <v>18106.823106203668</v>
      </c>
      <c r="GN29">
        <f t="shared" si="26"/>
        <v>17978.501535180301</v>
      </c>
      <c r="GO29">
        <f t="shared" si="26"/>
        <v>17853.085849693409</v>
      </c>
      <c r="GP29">
        <f t="shared" si="26"/>
        <v>17731.017959448389</v>
      </c>
      <c r="GQ29">
        <f t="shared" si="26"/>
        <v>17612.612887336396</v>
      </c>
      <c r="GR29">
        <f t="shared" si="26"/>
        <v>17498.052410248467</v>
      </c>
      <c r="GS29">
        <f t="shared" si="26"/>
        <v>17387.384264602217</v>
      </c>
      <c r="GT29">
        <f t="shared" si="26"/>
        <v>17280.526674014582</v>
      </c>
      <c r="GU29">
        <f t="shared" si="26"/>
        <v>17177.277760154404</v>
      </c>
      <c r="GV29">
        <f t="shared" si="26"/>
        <v>17077.329228041079</v>
      </c>
      <c r="GW29">
        <f t="shared" si="26"/>
        <v>16980.283579062707</v>
      </c>
      <c r="GX29">
        <f t="shared" si="26"/>
        <v>16885.674002641252</v>
      </c>
    </row>
    <row r="30" spans="1:206" ht="4.5" customHeight="1">
      <c r="A30">
        <v>28</v>
      </c>
      <c r="B30">
        <v>0.99968804313917736</v>
      </c>
      <c r="C30">
        <v>5.8766209215091507E-2</v>
      </c>
      <c r="E30" s="8">
        <v>67317</v>
      </c>
      <c r="F30">
        <f t="shared" si="9"/>
        <v>64585.845715049691</v>
      </c>
      <c r="G30">
        <f>F29*$B30</f>
        <v>62281.16721215396</v>
      </c>
      <c r="H30">
        <f t="shared" si="9"/>
        <v>58597.40497095677</v>
      </c>
      <c r="I30">
        <f t="shared" si="9"/>
        <v>52345.824917761704</v>
      </c>
      <c r="J30">
        <f t="shared" si="20"/>
        <v>48136.187084994475</v>
      </c>
      <c r="K30">
        <f t="shared" si="20"/>
        <v>46454.078961267885</v>
      </c>
      <c r="L30">
        <f t="shared" si="20"/>
        <v>45952.048613894447</v>
      </c>
      <c r="M30">
        <f t="shared" si="20"/>
        <v>45353.360774782457</v>
      </c>
      <c r="N30">
        <f t="shared" si="20"/>
        <v>45134.891080256508</v>
      </c>
      <c r="O30">
        <f t="shared" si="20"/>
        <v>45338.347439816876</v>
      </c>
      <c r="P30">
        <f t="shared" si="20"/>
        <v>45504.844311022403</v>
      </c>
      <c r="Q30">
        <f t="shared" si="20"/>
        <v>45900.607164702757</v>
      </c>
      <c r="R30">
        <f t="shared" si="20"/>
        <v>46963.054405319883</v>
      </c>
      <c r="S30">
        <f t="shared" si="20"/>
        <v>49030.878969813864</v>
      </c>
      <c r="T30">
        <f t="shared" si="20"/>
        <v>51558.797806902781</v>
      </c>
      <c r="U30">
        <f t="shared" si="20"/>
        <v>55446.380231292991</v>
      </c>
      <c r="V30">
        <f t="shared" si="20"/>
        <v>59040.72619585877</v>
      </c>
      <c r="W30">
        <f t="shared" si="32"/>
        <v>59754.964407218235</v>
      </c>
      <c r="X30">
        <f t="shared" si="32"/>
        <v>58903.299878618483</v>
      </c>
      <c r="Y30">
        <f t="shared" si="32"/>
        <v>55897.226396002268</v>
      </c>
      <c r="Z30">
        <f t="shared" si="32"/>
        <v>53611.580146575528</v>
      </c>
      <c r="AA30">
        <f t="shared" si="32"/>
        <v>53461.203850167971</v>
      </c>
      <c r="AB30">
        <f t="shared" si="32"/>
        <v>53782.82649397658</v>
      </c>
      <c r="AC30">
        <f t="shared" si="32"/>
        <v>54519.604352629685</v>
      </c>
      <c r="AD30">
        <f t="shared" si="32"/>
        <v>54945.701636835052</v>
      </c>
      <c r="AE30">
        <f t="shared" si="32"/>
        <v>55527.042172240595</v>
      </c>
      <c r="AF30">
        <f t="shared" si="32"/>
        <v>55757.964783505864</v>
      </c>
      <c r="AG30">
        <f t="shared" si="32"/>
        <v>54870.308483192523</v>
      </c>
      <c r="AH30">
        <f t="shared" si="32"/>
        <v>54308.486673106549</v>
      </c>
      <c r="AI30">
        <f t="shared" si="32"/>
        <v>52888.870690738302</v>
      </c>
      <c r="AJ30">
        <f t="shared" si="32"/>
        <v>51453.668204522481</v>
      </c>
      <c r="AK30">
        <f t="shared" si="32"/>
        <v>50011.730575584697</v>
      </c>
      <c r="AL30">
        <f t="shared" si="32"/>
        <v>48583.990680135597</v>
      </c>
      <c r="AM30">
        <f t="shared" si="32"/>
        <v>47206.116592333499</v>
      </c>
      <c r="AN30">
        <f t="shared" si="32"/>
        <v>45919.776472291953</v>
      </c>
      <c r="AO30">
        <f t="shared" si="32"/>
        <v>44767.917135215532</v>
      </c>
      <c r="AP30">
        <f t="shared" si="32"/>
        <v>43776.436374495002</v>
      </c>
      <c r="AQ30">
        <f t="shared" si="32"/>
        <v>42960.486324836464</v>
      </c>
      <c r="AR30">
        <f t="shared" si="32"/>
        <v>42330.572142426106</v>
      </c>
      <c r="AS30">
        <f t="shared" si="32"/>
        <v>41893.700698717941</v>
      </c>
      <c r="AT30">
        <f t="shared" si="32"/>
        <v>41651.032558348088</v>
      </c>
      <c r="AU30">
        <f t="shared" si="32"/>
        <v>41612.492304570282</v>
      </c>
      <c r="AV30">
        <f t="shared" si="32"/>
        <v>41763.540069958297</v>
      </c>
      <c r="AW30">
        <f t="shared" si="32"/>
        <v>42063.616911064848</v>
      </c>
      <c r="AX30">
        <f t="shared" si="32"/>
        <v>42476.602742417024</v>
      </c>
      <c r="AY30">
        <f t="shared" si="32"/>
        <v>42949.732562114375</v>
      </c>
      <c r="AZ30">
        <f t="shared" si="32"/>
        <v>43431.512983665678</v>
      </c>
      <c r="BA30">
        <f t="shared" si="32"/>
        <v>43879.314276177232</v>
      </c>
      <c r="BB30">
        <f t="shared" si="32"/>
        <v>44256.984482649503</v>
      </c>
      <c r="BC30">
        <f t="shared" si="32"/>
        <v>44551.018468509661</v>
      </c>
      <c r="BD30">
        <f t="shared" si="32"/>
        <v>44752.778139207701</v>
      </c>
      <c r="BE30">
        <f t="shared" si="32"/>
        <v>44864.908508835564</v>
      </c>
      <c r="BF30">
        <f t="shared" si="32"/>
        <v>44887.37489200657</v>
      </c>
      <c r="BG30">
        <f t="shared" si="32"/>
        <v>44816.371899376616</v>
      </c>
      <c r="BH30">
        <f t="shared" si="32"/>
        <v>44657.061502580851</v>
      </c>
      <c r="BI30">
        <f t="shared" si="32"/>
        <v>44409.223442472306</v>
      </c>
      <c r="BJ30">
        <f t="shared" si="32"/>
        <v>44074.745498019365</v>
      </c>
      <c r="BK30">
        <f t="shared" si="32"/>
        <v>43658.487105256871</v>
      </c>
      <c r="BL30">
        <f t="shared" si="32"/>
        <v>43167.381320811823</v>
      </c>
      <c r="BM30">
        <f t="shared" si="32"/>
        <v>42612.001408874094</v>
      </c>
      <c r="BN30">
        <f t="shared" si="32"/>
        <v>42005.005537645775</v>
      </c>
      <c r="BO30">
        <f t="shared" si="32"/>
        <v>41363.273672286268</v>
      </c>
      <c r="BP30">
        <f t="shared" si="32"/>
        <v>40698.214755158013</v>
      </c>
      <c r="BQ30">
        <f t="shared" si="32"/>
        <v>40022.073608114006</v>
      </c>
      <c r="BR30">
        <f t="shared" si="32"/>
        <v>39351.948170921241</v>
      </c>
      <c r="BS30">
        <f t="shared" si="32"/>
        <v>38704.22373052789</v>
      </c>
      <c r="BT30">
        <f t="shared" si="32"/>
        <v>38095.562721006143</v>
      </c>
      <c r="BU30">
        <f t="shared" si="27"/>
        <v>37540.002101515798</v>
      </c>
      <c r="BV30">
        <f t="shared" si="30"/>
        <v>37052.113982669274</v>
      </c>
      <c r="BW30">
        <f t="shared" si="30"/>
        <v>36640.016070319318</v>
      </c>
      <c r="BX30">
        <f t="shared" si="30"/>
        <v>36309.604369152577</v>
      </c>
      <c r="BY30">
        <f t="shared" si="30"/>
        <v>36062.526998579306</v>
      </c>
      <c r="BZ30">
        <f t="shared" si="30"/>
        <v>35895.274414445848</v>
      </c>
      <c r="CA30">
        <f t="shared" si="30"/>
        <v>35800.873024786801</v>
      </c>
      <c r="CB30">
        <f t="shared" si="30"/>
        <v>35769.402890804704</v>
      </c>
      <c r="CC30">
        <f t="shared" si="30"/>
        <v>35788.682183983197</v>
      </c>
      <c r="CD30">
        <f t="shared" si="30"/>
        <v>35844.896849141776</v>
      </c>
      <c r="CE30">
        <f t="shared" si="30"/>
        <v>35923.874502398998</v>
      </c>
      <c r="CF30">
        <f t="shared" si="30"/>
        <v>36011.320068297086</v>
      </c>
      <c r="CG30">
        <f t="shared" si="30"/>
        <v>36093.86314371592</v>
      </c>
      <c r="CH30">
        <f t="shared" si="30"/>
        <v>36159.343415775009</v>
      </c>
      <c r="CI30">
        <f t="shared" si="30"/>
        <v>36197.362475253525</v>
      </c>
      <c r="CJ30">
        <f t="shared" si="30"/>
        <v>36199.384330551511</v>
      </c>
      <c r="CK30">
        <f t="shared" si="30"/>
        <v>36158.944754961085</v>
      </c>
      <c r="CL30">
        <f t="shared" si="30"/>
        <v>36071.740873866212</v>
      </c>
      <c r="CM30">
        <f t="shared" si="30"/>
        <v>35935.613242965337</v>
      </c>
      <c r="CN30">
        <f t="shared" si="30"/>
        <v>35750.43822110138</v>
      </c>
      <c r="CO30">
        <f t="shared" si="30"/>
        <v>35518.004153853115</v>
      </c>
      <c r="CP30">
        <f t="shared" si="30"/>
        <v>35241.754637763319</v>
      </c>
      <c r="CQ30">
        <f t="shared" si="30"/>
        <v>34926.561374099481</v>
      </c>
      <c r="CR30">
        <f t="shared" si="30"/>
        <v>34578.472859732959</v>
      </c>
      <c r="CS30">
        <f t="shared" si="30"/>
        <v>34204.418729932477</v>
      </c>
      <c r="CT30">
        <f t="shared" si="30"/>
        <v>33811.928159616262</v>
      </c>
      <c r="CU30">
        <f t="shared" si="30"/>
        <v>33408.868350263234</v>
      </c>
      <c r="CV30">
        <f t="shared" si="30"/>
        <v>33003.213432047887</v>
      </c>
      <c r="CW30">
        <f t="shared" si="22"/>
        <v>32602.761342574155</v>
      </c>
      <c r="CX30">
        <f t="shared" si="33"/>
        <v>32214.874012778248</v>
      </c>
      <c r="CY30">
        <f t="shared" si="33"/>
        <v>31846.245977343751</v>
      </c>
      <c r="CZ30">
        <f t="shared" si="33"/>
        <v>31502.646451066688</v>
      </c>
      <c r="DA30">
        <f t="shared" si="33"/>
        <v>31188.720970490725</v>
      </c>
      <c r="DB30">
        <f t="shared" si="33"/>
        <v>30907.834245578932</v>
      </c>
      <c r="DC30">
        <f t="shared" si="31"/>
        <v>30661.962793635008</v>
      </c>
      <c r="DD30">
        <f t="shared" si="31"/>
        <v>30451.637433058146</v>
      </c>
      <c r="DE30">
        <f t="shared" si="31"/>
        <v>30275.966012957579</v>
      </c>
      <c r="DF30">
        <f t="shared" si="31"/>
        <v>30132.736051167096</v>
      </c>
      <c r="DG30">
        <f t="shared" si="31"/>
        <v>30018.54346675659</v>
      </c>
      <c r="DH30">
        <f t="shared" si="31"/>
        <v>29928.988340644381</v>
      </c>
      <c r="DI30">
        <f t="shared" si="31"/>
        <v>29858.903864582324</v>
      </c>
      <c r="DJ30">
        <f t="shared" si="31"/>
        <v>29802.615145924283</v>
      </c>
      <c r="DK30">
        <f t="shared" si="31"/>
        <v>29754.198567822161</v>
      </c>
      <c r="DL30">
        <f t="shared" si="31"/>
        <v>29707.751861754838</v>
      </c>
      <c r="DM30">
        <f t="shared" si="31"/>
        <v>29657.642596580172</v>
      </c>
      <c r="DN30">
        <f t="shared" si="31"/>
        <v>29598.726123322685</v>
      </c>
      <c r="DO30">
        <f t="shared" si="31"/>
        <v>29526.536014575126</v>
      </c>
      <c r="DP30">
        <f t="shared" si="31"/>
        <v>29437.429321688203</v>
      </c>
      <c r="DQ30">
        <f t="shared" si="31"/>
        <v>29328.687360736465</v>
      </c>
      <c r="DR30">
        <f t="shared" si="31"/>
        <v>29198.569809168876</v>
      </c>
      <c r="DS30">
        <f t="shared" si="31"/>
        <v>29046.327076859186</v>
      </c>
      <c r="DT30">
        <f t="shared" si="31"/>
        <v>28872.169135925345</v>
      </c>
      <c r="DU30">
        <f t="shared" si="31"/>
        <v>28677.200614484711</v>
      </c>
      <c r="DV30">
        <f t="shared" si="31"/>
        <v>28463.324816256507</v>
      </c>
      <c r="DW30">
        <f t="shared" si="31"/>
        <v>28233.123831739515</v>
      </c>
      <c r="DX30">
        <f t="shared" si="31"/>
        <v>27989.7206081445</v>
      </c>
      <c r="DY30">
        <f t="shared" si="31"/>
        <v>27736.629732700374</v>
      </c>
      <c r="DZ30">
        <f t="shared" si="31"/>
        <v>27477.602554552879</v>
      </c>
      <c r="EA30">
        <f t="shared" si="31"/>
        <v>27216.472028603839</v>
      </c>
      <c r="EB30">
        <f t="shared" si="31"/>
        <v>26957.002812509079</v>
      </c>
      <c r="EC30">
        <f t="shared" si="31"/>
        <v>26702.751142775796</v>
      </c>
      <c r="ED30">
        <f t="shared" si="31"/>
        <v>26456.938859146383</v>
      </c>
      <c r="EE30">
        <f t="shared" si="31"/>
        <v>26222.345422151655</v>
      </c>
      <c r="EF30">
        <f t="shared" si="31"/>
        <v>26001.221313287471</v>
      </c>
      <c r="EG30">
        <f t="shared" si="31"/>
        <v>25795.224754936116</v>
      </c>
      <c r="EH30">
        <f t="shared" si="31"/>
        <v>25605.383584824609</v>
      </c>
      <c r="EI30">
        <f t="shared" si="31"/>
        <v>25432.082999378061</v>
      </c>
      <c r="EJ30">
        <f t="shared" si="31"/>
        <v>25275.07871740478</v>
      </c>
      <c r="EK30">
        <f t="shared" si="31"/>
        <v>25133.534184540313</v>
      </c>
      <c r="EL30">
        <f t="shared" si="31"/>
        <v>25006.079680143786</v>
      </c>
      <c r="EM30">
        <f t="shared" si="31"/>
        <v>24890.890288586383</v>
      </c>
      <c r="EN30">
        <f t="shared" si="31"/>
        <v>24785.778767157564</v>
      </c>
      <c r="EO30">
        <f t="shared" si="31"/>
        <v>24688.299123491179</v>
      </c>
      <c r="EP30">
        <f t="shared" si="31"/>
        <v>24595.856227256125</v>
      </c>
      <c r="EQ30">
        <f t="shared" si="31"/>
        <v>24505.816558366565</v>
      </c>
      <c r="ER30">
        <f t="shared" si="31"/>
        <v>24415.615453551552</v>
      </c>
      <c r="ES30">
        <f t="shared" si="31"/>
        <v>24322.856538333264</v>
      </c>
      <c r="ET30">
        <f t="shared" si="31"/>
        <v>24225.399567764453</v>
      </c>
      <c r="EU30">
        <f t="shared" si="31"/>
        <v>24121.433461069355</v>
      </c>
      <c r="EV30">
        <f t="shared" si="31"/>
        <v>24009.532325750472</v>
      </c>
      <c r="EW30">
        <f t="shared" si="31"/>
        <v>23888.693014034463</v>
      </c>
      <c r="EX30">
        <f t="shared" si="31"/>
        <v>23758.353650502941</v>
      </c>
      <c r="EY30">
        <f t="shared" si="31"/>
        <v>23618.393418082265</v>
      </c>
      <c r="EZ30">
        <f t="shared" si="31"/>
        <v>23469.114682907471</v>
      </c>
      <c r="FA30">
        <f t="shared" si="31"/>
        <v>23311.20915648192</v>
      </c>
      <c r="FB30">
        <f t="shared" si="31"/>
        <v>23145.710345958494</v>
      </c>
      <c r="FC30">
        <f t="shared" si="31"/>
        <v>22973.934996838118</v>
      </c>
      <c r="FD30">
        <f t="shared" si="25"/>
        <v>22797.416438163455</v>
      </c>
      <c r="FE30">
        <f t="shared" si="25"/>
        <v>22617.832909192643</v>
      </c>
      <c r="FF30">
        <f t="shared" si="25"/>
        <v>22436.933942361949</v>
      </c>
      <c r="FG30">
        <f t="shared" si="25"/>
        <v>22256.46777500827</v>
      </c>
      <c r="FH30">
        <f t="shared" si="25"/>
        <v>22078.112534445623</v>
      </c>
      <c r="FI30">
        <f t="shared" si="25"/>
        <v>21903.413661656425</v>
      </c>
      <c r="FJ30">
        <f t="shared" si="25"/>
        <v>21733.729657895656</v>
      </c>
      <c r="FK30">
        <f t="shared" si="25"/>
        <v>21570.187817718172</v>
      </c>
      <c r="FL30">
        <f t="shared" si="25"/>
        <v>21413.651156814583</v>
      </c>
      <c r="FM30">
        <f t="shared" si="25"/>
        <v>21264.697261780955</v>
      </c>
      <c r="FN30">
        <f t="shared" si="25"/>
        <v>21123.609305670096</v>
      </c>
      <c r="FO30">
        <f t="shared" si="25"/>
        <v>20990.379000646873</v>
      </c>
      <c r="FP30">
        <f t="shared" si="25"/>
        <v>20864.720818459136</v>
      </c>
      <c r="FQ30">
        <f t="shared" si="25"/>
        <v>20746.096403810854</v>
      </c>
      <c r="FR30">
        <f t="shared" si="25"/>
        <v>20633.747760974122</v>
      </c>
      <c r="FS30">
        <f t="shared" si="25"/>
        <v>20526.737513476404</v>
      </c>
      <c r="FT30">
        <f t="shared" si="19"/>
        <v>20423.994332671424</v>
      </c>
      <c r="FU30">
        <f t="shared" si="19"/>
        <v>20324.361506574987</v>
      </c>
      <c r="FV30">
        <f t="shared" si="19"/>
        <v>20226.646584185157</v>
      </c>
      <c r="FW30">
        <f t="shared" si="19"/>
        <v>20129.670077217852</v>
      </c>
      <c r="FX30">
        <f t="shared" si="19"/>
        <v>20032.311326206927</v>
      </c>
      <c r="FY30">
        <f t="shared" si="19"/>
        <v>19933.549836680129</v>
      </c>
      <c r="FZ30">
        <f t="shared" si="19"/>
        <v>19832.500650617352</v>
      </c>
      <c r="GA30">
        <f t="shared" si="19"/>
        <v>19728.442625037096</v>
      </c>
      <c r="GB30">
        <f t="shared" si="19"/>
        <v>19620.838828567295</v>
      </c>
      <c r="GC30">
        <f t="shared" si="19"/>
        <v>19509.348623529182</v>
      </c>
      <c r="GD30">
        <f t="shared" si="19"/>
        <v>19393.831357569914</v>
      </c>
      <c r="GE30">
        <f t="shared" si="19"/>
        <v>19274.341930485709</v>
      </c>
      <c r="GF30">
        <f t="shared" si="19"/>
        <v>19151.118816170798</v>
      </c>
      <c r="GG30">
        <f t="shared" si="19"/>
        <v>19024.565393470551</v>
      </c>
      <c r="GH30">
        <f t="shared" si="19"/>
        <v>18895.2256643982</v>
      </c>
      <c r="GI30">
        <f t="shared" si="19"/>
        <v>18763.755607020077</v>
      </c>
      <c r="GJ30">
        <f t="shared" si="19"/>
        <v>18630.891520361794</v>
      </c>
      <c r="GK30">
        <f t="shared" si="19"/>
        <v>18497.416767884057</v>
      </c>
      <c r="GL30">
        <f t="shared" si="26"/>
        <v>18364.128316628503</v>
      </c>
      <c r="GM30">
        <f t="shared" si="26"/>
        <v>18231.804404973405</v>
      </c>
      <c r="GN30">
        <f t="shared" si="26"/>
        <v>18101.174558507988</v>
      </c>
      <c r="GO30">
        <f t="shared" si="26"/>
        <v>17972.89301827909</v>
      </c>
      <c r="GP30">
        <f t="shared" si="26"/>
        <v>17847.516457075741</v>
      </c>
      <c r="GQ30">
        <f t="shared" si="26"/>
        <v>17725.486646746569</v>
      </c>
      <c r="GR30">
        <f t="shared" si="26"/>
        <v>17607.118511909179</v>
      </c>
      <c r="GS30">
        <f t="shared" si="26"/>
        <v>17492.593772748056</v>
      </c>
      <c r="GT30">
        <f t="shared" si="26"/>
        <v>17381.960150789113</v>
      </c>
      <c r="GU30">
        <f t="shared" si="26"/>
        <v>17275.135895159994</v>
      </c>
      <c r="GV30">
        <f t="shared" si="26"/>
        <v>17171.919190506869</v>
      </c>
      <c r="GW30">
        <f t="shared" si="26"/>
        <v>17072.001838023865</v>
      </c>
      <c r="GX30">
        <f t="shared" si="26"/>
        <v>16974.986463101504</v>
      </c>
    </row>
    <row r="31" spans="1:206" ht="4.5" customHeight="1">
      <c r="A31">
        <v>29</v>
      </c>
      <c r="B31">
        <v>0.99971984252200707</v>
      </c>
      <c r="C31">
        <v>6.0835671650013586E-2</v>
      </c>
      <c r="E31" s="8">
        <v>67819</v>
      </c>
      <c r="F31">
        <f t="shared" si="9"/>
        <v>67298.140639053949</v>
      </c>
      <c r="G31">
        <f t="shared" si="9"/>
        <v>64567.75150740012</v>
      </c>
      <c r="H31">
        <f t="shared" si="9"/>
        <v>62263.718677421348</v>
      </c>
      <c r="I31">
        <f t="shared" si="9"/>
        <v>58580.988469763179</v>
      </c>
      <c r="J31">
        <f t="shared" si="20"/>
        <v>52331.159843469286</v>
      </c>
      <c r="K31">
        <f t="shared" si="20"/>
        <v>48122.701372220545</v>
      </c>
      <c r="L31">
        <f t="shared" si="20"/>
        <v>46441.064503663612</v>
      </c>
      <c r="M31">
        <f t="shared" si="20"/>
        <v>45939.174803846166</v>
      </c>
      <c r="N31">
        <f t="shared" si="20"/>
        <v>45340.654691609292</v>
      </c>
      <c r="O31">
        <f t="shared" si="20"/>
        <v>45122.246203001974</v>
      </c>
      <c r="P31">
        <f t="shared" si="20"/>
        <v>45325.645562741767</v>
      </c>
      <c r="Q31">
        <f t="shared" si="20"/>
        <v>45492.095788603765</v>
      </c>
      <c r="R31">
        <f t="shared" si="20"/>
        <v>45887.74776636115</v>
      </c>
      <c r="S31">
        <f t="shared" si="20"/>
        <v>46949.897354438843</v>
      </c>
      <c r="T31">
        <f t="shared" si="20"/>
        <v>49017.142602417902</v>
      </c>
      <c r="U31">
        <f t="shared" si="20"/>
        <v>51544.353224140854</v>
      </c>
      <c r="V31">
        <f t="shared" si="20"/>
        <v>55430.846513243552</v>
      </c>
      <c r="W31">
        <f t="shared" si="32"/>
        <v>59024.185494908867</v>
      </c>
      <c r="X31">
        <f t="shared" si="32"/>
        <v>59738.223607092354</v>
      </c>
      <c r="Y31">
        <f t="shared" si="32"/>
        <v>58886.797678679031</v>
      </c>
      <c r="Z31">
        <f t="shared" si="32"/>
        <v>55881.566370028362</v>
      </c>
      <c r="AA31">
        <f t="shared" si="32"/>
        <v>53596.560461490451</v>
      </c>
      <c r="AB31">
        <f t="shared" si="32"/>
        <v>53446.226294126842</v>
      </c>
      <c r="AC31">
        <f t="shared" si="32"/>
        <v>53767.758832946696</v>
      </c>
      <c r="AD31">
        <f t="shared" si="32"/>
        <v>54504.330277773079</v>
      </c>
      <c r="AE31">
        <f t="shared" si="32"/>
        <v>54930.308187637922</v>
      </c>
      <c r="AF31">
        <f t="shared" si="32"/>
        <v>55511.485856145213</v>
      </c>
      <c r="AG31">
        <f t="shared" si="32"/>
        <v>55742.343772714099</v>
      </c>
      <c r="AH31">
        <f t="shared" si="32"/>
        <v>54854.936155951174</v>
      </c>
      <c r="AI31">
        <f t="shared" si="32"/>
        <v>54293.271744446596</v>
      </c>
      <c r="AJ31">
        <f t="shared" si="32"/>
        <v>52874.053478111688</v>
      </c>
      <c r="AK31">
        <f t="shared" si="32"/>
        <v>51439.253074604814</v>
      </c>
      <c r="AL31">
        <f t="shared" si="32"/>
        <v>49997.719415276581</v>
      </c>
      <c r="AM31">
        <f t="shared" si="32"/>
        <v>48570.379511835818</v>
      </c>
      <c r="AN31">
        <f t="shared" si="32"/>
        <v>47192.891445763154</v>
      </c>
      <c r="AO31">
        <f t="shared" si="32"/>
        <v>45906.911703525475</v>
      </c>
      <c r="AP31">
        <f t="shared" si="32"/>
        <v>44755.375068455935</v>
      </c>
      <c r="AQ31">
        <f t="shared" si="32"/>
        <v>43764.172078484808</v>
      </c>
      <c r="AR31">
        <f t="shared" si="32"/>
        <v>42948.450623334349</v>
      </c>
      <c r="AS31">
        <f t="shared" si="32"/>
        <v>42318.712916092685</v>
      </c>
      <c r="AT31">
        <f t="shared" si="32"/>
        <v>41881.963865186401</v>
      </c>
      <c r="AU31">
        <f t="shared" si="32"/>
        <v>41639.363710110738</v>
      </c>
      <c r="AV31">
        <f t="shared" si="32"/>
        <v>41600.834253673231</v>
      </c>
      <c r="AW31">
        <f t="shared" si="32"/>
        <v>41751.839701900244</v>
      </c>
      <c r="AX31">
        <f t="shared" si="32"/>
        <v>42051.83247423578</v>
      </c>
      <c r="AY31">
        <f t="shared" si="32"/>
        <v>42464.702604519</v>
      </c>
      <c r="AZ31">
        <f t="shared" si="32"/>
        <v>42937.699873359306</v>
      </c>
      <c r="BA31">
        <f t="shared" si="32"/>
        <v>43419.345320522756</v>
      </c>
      <c r="BB31">
        <f t="shared" si="32"/>
        <v>43867.021158153562</v>
      </c>
      <c r="BC31">
        <f t="shared" si="32"/>
        <v>44244.585557493272</v>
      </c>
      <c r="BD31">
        <f t="shared" si="32"/>
        <v>44538.537167533505</v>
      </c>
      <c r="BE31">
        <f t="shared" si="32"/>
        <v>44740.240313751041</v>
      </c>
      <c r="BF31">
        <f t="shared" si="32"/>
        <v>44852.339269217344</v>
      </c>
      <c r="BG31">
        <f t="shared" si="32"/>
        <v>44874.799358263102</v>
      </c>
      <c r="BH31">
        <f t="shared" si="32"/>
        <v>44803.816257652492</v>
      </c>
      <c r="BI31">
        <f t="shared" si="32"/>
        <v>44644.550492855713</v>
      </c>
      <c r="BJ31">
        <f t="shared" si="32"/>
        <v>44396.781866433041</v>
      </c>
      <c r="BK31">
        <f t="shared" si="32"/>
        <v>44062.397628477462</v>
      </c>
      <c r="BL31">
        <f t="shared" si="32"/>
        <v>43646.255853616472</v>
      </c>
      <c r="BM31">
        <f t="shared" si="32"/>
        <v>43155.287656129425</v>
      </c>
      <c r="BN31">
        <f t="shared" si="32"/>
        <v>42600.063338027154</v>
      </c>
      <c r="BO31">
        <f t="shared" si="32"/>
        <v>41993.237521231269</v>
      </c>
      <c r="BP31">
        <f t="shared" si="32"/>
        <v>41351.685441852707</v>
      </c>
      <c r="BQ31">
        <f t="shared" si="32"/>
        <v>40686.812845953391</v>
      </c>
      <c r="BR31">
        <f t="shared" si="32"/>
        <v>40010.861124907911</v>
      </c>
      <c r="BS31">
        <f t="shared" si="32"/>
        <v>39340.923428367569</v>
      </c>
      <c r="BT31">
        <f t="shared" si="32"/>
        <v>38693.380452819874</v>
      </c>
      <c r="BU31">
        <f t="shared" si="27"/>
        <v>38084.889964231501</v>
      </c>
      <c r="BV31">
        <f t="shared" si="30"/>
        <v>37529.484989203185</v>
      </c>
      <c r="BW31">
        <f t="shared" si="30"/>
        <v>37041.733555861581</v>
      </c>
      <c r="BX31">
        <f t="shared" si="30"/>
        <v>36629.751095823434</v>
      </c>
      <c r="BY31">
        <f t="shared" si="30"/>
        <v>36299.431961965594</v>
      </c>
      <c r="BZ31">
        <f t="shared" si="30"/>
        <v>36052.423811965331</v>
      </c>
      <c r="CA31">
        <f t="shared" si="30"/>
        <v>35885.218084894033</v>
      </c>
      <c r="CB31">
        <f t="shared" si="30"/>
        <v>35790.84314249023</v>
      </c>
      <c r="CC31">
        <f t="shared" si="30"/>
        <v>35759.381825101504</v>
      </c>
      <c r="CD31">
        <f t="shared" si="30"/>
        <v>35778.655717041845</v>
      </c>
      <c r="CE31">
        <f t="shared" si="30"/>
        <v>35834.854633241601</v>
      </c>
      <c r="CF31">
        <f t="shared" si="30"/>
        <v>35913.810160318673</v>
      </c>
      <c r="CG31">
        <f t="shared" si="30"/>
        <v>36001.231227687553</v>
      </c>
      <c r="CH31">
        <f t="shared" si="30"/>
        <v>36083.751178046557</v>
      </c>
      <c r="CI31">
        <f t="shared" si="30"/>
        <v>36149.213105317765</v>
      </c>
      <c r="CJ31">
        <f t="shared" si="30"/>
        <v>36187.221513472461</v>
      </c>
      <c r="CK31">
        <f t="shared" si="30"/>
        <v>36189.24280233257</v>
      </c>
      <c r="CL31">
        <f t="shared" si="30"/>
        <v>36148.814556191646</v>
      </c>
      <c r="CM31">
        <f t="shared" si="30"/>
        <v>36061.635105916175</v>
      </c>
      <c r="CN31">
        <f t="shared" si="30"/>
        <v>35925.54561218906</v>
      </c>
      <c r="CO31">
        <f t="shared" si="30"/>
        <v>35740.422468492216</v>
      </c>
      <c r="CP31">
        <f t="shared" si="30"/>
        <v>35508.053519386027</v>
      </c>
      <c r="CQ31">
        <f t="shared" si="30"/>
        <v>35231.881396663957</v>
      </c>
      <c r="CR31">
        <f t="shared" si="30"/>
        <v>34916.776436749948</v>
      </c>
      <c r="CS31">
        <f t="shared" si="30"/>
        <v>34568.785441983731</v>
      </c>
      <c r="CT31">
        <f t="shared" si="30"/>
        <v>34194.836106244882</v>
      </c>
      <c r="CU31">
        <f t="shared" si="30"/>
        <v>33802.455495096983</v>
      </c>
      <c r="CV31">
        <f t="shared" si="30"/>
        <v>33399.508605963623</v>
      </c>
      <c r="CW31">
        <f t="shared" si="22"/>
        <v>32993.967335007103</v>
      </c>
      <c r="CX31">
        <f t="shared" si="33"/>
        <v>32593.627435180813</v>
      </c>
      <c r="CY31">
        <f t="shared" si="33"/>
        <v>32205.848774920967</v>
      </c>
      <c r="CZ31">
        <f t="shared" si="33"/>
        <v>31837.324013387195</v>
      </c>
      <c r="DA31">
        <f t="shared" si="33"/>
        <v>31493.820749086855</v>
      </c>
      <c r="DB31">
        <f t="shared" si="33"/>
        <v>31179.983217081808</v>
      </c>
      <c r="DC31">
        <f t="shared" si="31"/>
        <v>30899.175184686468</v>
      </c>
      <c r="DD31">
        <f t="shared" si="31"/>
        <v>30653.37261546843</v>
      </c>
      <c r="DE31">
        <f t="shared" si="31"/>
        <v>30443.106179114144</v>
      </c>
      <c r="DF31">
        <f t="shared" si="31"/>
        <v>30267.48397467559</v>
      </c>
      <c r="DG31">
        <f t="shared" si="31"/>
        <v>30124.294139829974</v>
      </c>
      <c r="DH31">
        <f t="shared" si="31"/>
        <v>30010.133547325921</v>
      </c>
      <c r="DI31">
        <f t="shared" si="31"/>
        <v>29920.603510751986</v>
      </c>
      <c r="DJ31">
        <f t="shared" si="31"/>
        <v>29850.538669379988</v>
      </c>
      <c r="DK31">
        <f t="shared" si="31"/>
        <v>29794.265720427407</v>
      </c>
      <c r="DL31">
        <f t="shared" si="31"/>
        <v>29745.862706591699</v>
      </c>
      <c r="DM31">
        <f t="shared" si="31"/>
        <v>29699.429012916407</v>
      </c>
      <c r="DN31">
        <f t="shared" si="31"/>
        <v>29649.3337862271</v>
      </c>
      <c r="DO31">
        <f t="shared" si="31"/>
        <v>29590.433818860172</v>
      </c>
      <c r="DP31">
        <f t="shared" si="31"/>
        <v>29518.263934711416</v>
      </c>
      <c r="DQ31">
        <f t="shared" si="31"/>
        <v>29429.182205730845</v>
      </c>
      <c r="DR31">
        <f t="shared" si="31"/>
        <v>29320.47070965264</v>
      </c>
      <c r="DS31">
        <f t="shared" si="31"/>
        <v>29190.38961149014</v>
      </c>
      <c r="DT31">
        <f t="shared" si="31"/>
        <v>29038.189531120377</v>
      </c>
      <c r="DU31">
        <f t="shared" si="31"/>
        <v>28864.08038183604</v>
      </c>
      <c r="DV31">
        <f t="shared" si="31"/>
        <v>28669.166482284661</v>
      </c>
      <c r="DW31">
        <f t="shared" si="31"/>
        <v>28455.350602960691</v>
      </c>
      <c r="DX31">
        <f t="shared" si="31"/>
        <v>28225.214110970952</v>
      </c>
      <c r="DY31">
        <f t="shared" si="31"/>
        <v>27981.879078609196</v>
      </c>
      <c r="DZ31">
        <f t="shared" si="31"/>
        <v>27728.859108466437</v>
      </c>
      <c r="EA31">
        <f t="shared" si="31"/>
        <v>27469.904498719905</v>
      </c>
      <c r="EB31">
        <f t="shared" si="31"/>
        <v>27208.847130440441</v>
      </c>
      <c r="EC31">
        <f t="shared" si="31"/>
        <v>26949.450606586877</v>
      </c>
      <c r="ED31">
        <f t="shared" si="31"/>
        <v>26695.270167360162</v>
      </c>
      <c r="EE31">
        <f t="shared" si="31"/>
        <v>26449.526749880191</v>
      </c>
      <c r="EF31">
        <f t="shared" si="31"/>
        <v>26214.999035991124</v>
      </c>
      <c r="EG31">
        <f t="shared" si="31"/>
        <v>25993.936876699605</v>
      </c>
      <c r="EH31">
        <f t="shared" si="31"/>
        <v>25787.998029824514</v>
      </c>
      <c r="EI31">
        <f t="shared" si="31"/>
        <v>25598.210045136442</v>
      </c>
      <c r="EJ31">
        <f t="shared" si="31"/>
        <v>25424.958011144849</v>
      </c>
      <c r="EK31">
        <f t="shared" si="31"/>
        <v>25267.99771509524</v>
      </c>
      <c r="EL31">
        <f t="shared" si="31"/>
        <v>25126.492836990124</v>
      </c>
      <c r="EM31">
        <f t="shared" si="31"/>
        <v>24999.074039926109</v>
      </c>
      <c r="EN31">
        <f t="shared" si="31"/>
        <v>24883.916919538133</v>
      </c>
      <c r="EO31">
        <f t="shared" si="31"/>
        <v>24778.834845888068</v>
      </c>
      <c r="EP31">
        <f t="shared" si="31"/>
        <v>24681.382511872805</v>
      </c>
      <c r="EQ31">
        <f t="shared" si="31"/>
        <v>24588.965514206418</v>
      </c>
      <c r="ER31">
        <f t="shared" si="31"/>
        <v>24498.951070603416</v>
      </c>
      <c r="ES31">
        <f t="shared" si="31"/>
        <v>24408.775236302441</v>
      </c>
      <c r="ET31">
        <f t="shared" si="31"/>
        <v>24316.042308187902</v>
      </c>
      <c r="EU31">
        <f t="shared" si="31"/>
        <v>24218.612640918178</v>
      </c>
      <c r="EV31">
        <f t="shared" si="31"/>
        <v>24114.675661105328</v>
      </c>
      <c r="EW31">
        <f t="shared" si="31"/>
        <v>24002.805875726299</v>
      </c>
      <c r="EX31">
        <f t="shared" si="31"/>
        <v>23882.000418047104</v>
      </c>
      <c r="EY31">
        <f t="shared" si="31"/>
        <v>23751.697570062952</v>
      </c>
      <c r="EZ31">
        <f t="shared" si="31"/>
        <v>23611.776548548012</v>
      </c>
      <c r="FA31">
        <f t="shared" si="31"/>
        <v>23462.53963492718</v>
      </c>
      <c r="FB31">
        <f t="shared" si="31"/>
        <v>23304.678346915676</v>
      </c>
      <c r="FC31">
        <f t="shared" si="31"/>
        <v>23139.225902121616</v>
      </c>
      <c r="FD31">
        <f t="shared" si="25"/>
        <v>22967.49867714983</v>
      </c>
      <c r="FE31">
        <f t="shared" si="25"/>
        <v>22791.029571469386</v>
      </c>
      <c r="FF31">
        <f t="shared" si="25"/>
        <v>22611.496354167139</v>
      </c>
      <c r="FG31">
        <f t="shared" si="25"/>
        <v>22430.648067534763</v>
      </c>
      <c r="FH31">
        <f t="shared" si="25"/>
        <v>22250.232459127394</v>
      </c>
      <c r="FI31">
        <f t="shared" si="25"/>
        <v>22071.92718611913</v>
      </c>
      <c r="FJ31">
        <f t="shared" si="25"/>
        <v>21897.27725652554</v>
      </c>
      <c r="FK31">
        <f t="shared" si="25"/>
        <v>21727.640791007321</v>
      </c>
      <c r="FL31">
        <f t="shared" si="25"/>
        <v>21564.144768299328</v>
      </c>
      <c r="FM31">
        <f t="shared" si="25"/>
        <v>21407.651962311869</v>
      </c>
      <c r="FN31">
        <f t="shared" si="25"/>
        <v>21258.739797825812</v>
      </c>
      <c r="FO31">
        <f t="shared" si="25"/>
        <v>21117.691368560911</v>
      </c>
      <c r="FP31">
        <f t="shared" si="25"/>
        <v>20984.498389003937</v>
      </c>
      <c r="FQ31">
        <f t="shared" si="25"/>
        <v>20858.875410895609</v>
      </c>
      <c r="FR31">
        <f t="shared" si="25"/>
        <v>20740.284229764166</v>
      </c>
      <c r="FS31">
        <f t="shared" si="25"/>
        <v>20627.967062239866</v>
      </c>
      <c r="FT31">
        <f t="shared" si="19"/>
        <v>20520.986794463206</v>
      </c>
      <c r="FU31">
        <f t="shared" si="19"/>
        <v>20418.272397928642</v>
      </c>
      <c r="FV31">
        <f t="shared" si="19"/>
        <v>20318.667484713489</v>
      </c>
      <c r="FW31">
        <f t="shared" si="19"/>
        <v>20220.979937889879</v>
      </c>
      <c r="FX31">
        <f t="shared" si="19"/>
        <v>20124.030599616188</v>
      </c>
      <c r="FY31">
        <f t="shared" si="19"/>
        <v>20026.699124387407</v>
      </c>
      <c r="FZ31">
        <f t="shared" si="19"/>
        <v>19927.965303630437</v>
      </c>
      <c r="GA31">
        <f t="shared" si="19"/>
        <v>19826.944427252783</v>
      </c>
      <c r="GB31">
        <f t="shared" si="19"/>
        <v>19722.915554306539</v>
      </c>
      <c r="GC31">
        <f t="shared" si="19"/>
        <v>19615.341903844979</v>
      </c>
      <c r="GD31">
        <f t="shared" si="19"/>
        <v>19503.882933621528</v>
      </c>
      <c r="GE31">
        <f t="shared" si="19"/>
        <v>19388.398030688157</v>
      </c>
      <c r="GF31">
        <f t="shared" si="19"/>
        <v>19268.942079460492</v>
      </c>
      <c r="GG31">
        <f t="shared" si="19"/>
        <v>19145.753487022517</v>
      </c>
      <c r="GH31">
        <f t="shared" si="19"/>
        <v>19019.235519210004</v>
      </c>
      <c r="GI31">
        <f t="shared" si="19"/>
        <v>18889.932025629954</v>
      </c>
      <c r="GJ31">
        <f t="shared" si="19"/>
        <v>18758.498800571539</v>
      </c>
      <c r="GK31">
        <f t="shared" si="19"/>
        <v>18625.671936780691</v>
      </c>
      <c r="GL31">
        <f t="shared" si="26"/>
        <v>18492.234578252981</v>
      </c>
      <c r="GM31">
        <f t="shared" si="26"/>
        <v>18358.983468753777</v>
      </c>
      <c r="GN31">
        <f t="shared" si="26"/>
        <v>18226.696628632049</v>
      </c>
      <c r="GO31">
        <f t="shared" si="26"/>
        <v>18096.103379094966</v>
      </c>
      <c r="GP31">
        <f t="shared" si="26"/>
        <v>17967.857777898851</v>
      </c>
      <c r="GQ31">
        <f t="shared" si="26"/>
        <v>17842.51634187669</v>
      </c>
      <c r="GR31">
        <f t="shared" si="26"/>
        <v>17720.52071911142</v>
      </c>
      <c r="GS31">
        <f t="shared" si="26"/>
        <v>17602.185745992159</v>
      </c>
      <c r="GT31">
        <f t="shared" si="26"/>
        <v>17487.693091793128</v>
      </c>
      <c r="GU31">
        <f t="shared" si="26"/>
        <v>17377.090464670695</v>
      </c>
      <c r="GV31">
        <f t="shared" si="26"/>
        <v>17270.296136655619</v>
      </c>
      <c r="GW31">
        <f t="shared" si="26"/>
        <v>17167.108348934158</v>
      </c>
      <c r="GX31">
        <f t="shared" si="26"/>
        <v>17067.218989044635</v>
      </c>
    </row>
    <row r="32" spans="1:206" ht="4.5" customHeight="1">
      <c r="A32">
        <v>30</v>
      </c>
      <c r="B32">
        <v>0.9996954226373499</v>
      </c>
      <c r="C32">
        <v>6.125833699890719E-2</v>
      </c>
      <c r="E32" s="8">
        <v>68948</v>
      </c>
      <c r="F32">
        <f t="shared" si="9"/>
        <v>67798.343867842428</v>
      </c>
      <c r="G32">
        <f t="shared" si="9"/>
        <v>67277.643148866846</v>
      </c>
      <c r="H32">
        <f t="shared" si="9"/>
        <v>64548.085631933747</v>
      </c>
      <c r="I32">
        <f t="shared" si="9"/>
        <v>62244.75455819779</v>
      </c>
      <c r="J32">
        <f t="shared" si="20"/>
        <v>58563.14602679362</v>
      </c>
      <c r="K32">
        <f t="shared" si="20"/>
        <v>52315.220956819743</v>
      </c>
      <c r="L32">
        <f t="shared" si="20"/>
        <v>48108.044286752993</v>
      </c>
      <c r="M32">
        <f t="shared" si="20"/>
        <v>46426.919606718424</v>
      </c>
      <c r="N32">
        <f t="shared" si="20"/>
        <v>45925.182771142092</v>
      </c>
      <c r="O32">
        <f t="shared" si="20"/>
        <v>45326.844954582491</v>
      </c>
      <c r="P32">
        <f t="shared" si="20"/>
        <v>45108.502988256616</v>
      </c>
      <c r="Q32">
        <f t="shared" si="20"/>
        <v>45311.840397155851</v>
      </c>
      <c r="R32">
        <f t="shared" si="20"/>
        <v>45478.239926047048</v>
      </c>
      <c r="S32">
        <f t="shared" si="20"/>
        <v>45873.771397168515</v>
      </c>
      <c r="T32">
        <f t="shared" si="20"/>
        <v>46935.597478525931</v>
      </c>
      <c r="U32">
        <f t="shared" si="20"/>
        <v>49002.213090399411</v>
      </c>
      <c r="V32">
        <f t="shared" si="20"/>
        <v>51528.653980976342</v>
      </c>
      <c r="W32">
        <f t="shared" si="32"/>
        <v>55413.963532203088</v>
      </c>
      <c r="X32">
        <f t="shared" si="32"/>
        <v>59006.208064158258</v>
      </c>
      <c r="Y32">
        <f t="shared" si="32"/>
        <v>59720.028696496702</v>
      </c>
      <c r="Z32">
        <f t="shared" si="32"/>
        <v>58868.862093147152</v>
      </c>
      <c r="AA32">
        <f t="shared" si="32"/>
        <v>55864.546109922623</v>
      </c>
      <c r="AB32">
        <f t="shared" si="32"/>
        <v>53580.236162457972</v>
      </c>
      <c r="AC32">
        <f t="shared" si="32"/>
        <v>53429.947783478579</v>
      </c>
      <c r="AD32">
        <f t="shared" si="32"/>
        <v>53751.38239076575</v>
      </c>
      <c r="AE32">
        <f t="shared" si="32"/>
        <v>54487.729492604063</v>
      </c>
      <c r="AF32">
        <f t="shared" si="32"/>
        <v>54913.577659240575</v>
      </c>
      <c r="AG32">
        <f t="shared" si="32"/>
        <v>55494.578314186358</v>
      </c>
      <c r="AH32">
        <f t="shared" si="32"/>
        <v>55725.365916659874</v>
      </c>
      <c r="AI32">
        <f t="shared" si="32"/>
        <v>54838.228584168457</v>
      </c>
      <c r="AJ32">
        <f t="shared" si="32"/>
        <v>54276.735242929026</v>
      </c>
      <c r="AK32">
        <f t="shared" si="32"/>
        <v>52857.949238350702</v>
      </c>
      <c r="AL32">
        <f t="shared" si="32"/>
        <v>51423.585842566659</v>
      </c>
      <c r="AM32">
        <f t="shared" si="32"/>
        <v>49982.491241758558</v>
      </c>
      <c r="AN32">
        <f t="shared" si="32"/>
        <v>48555.586073741186</v>
      </c>
      <c r="AO32">
        <f t="shared" si="32"/>
        <v>47178.517559350774</v>
      </c>
      <c r="AP32">
        <f t="shared" si="32"/>
        <v>45892.929497431403</v>
      </c>
      <c r="AQ32">
        <f t="shared" si="32"/>
        <v>44741.743594353167</v>
      </c>
      <c r="AR32">
        <f t="shared" si="32"/>
        <v>43750.84250237458</v>
      </c>
      <c r="AS32">
        <f t="shared" si="32"/>
        <v>42935.369497513588</v>
      </c>
      <c r="AT32">
        <f t="shared" si="32"/>
        <v>42305.823594121954</v>
      </c>
      <c r="AU32">
        <f t="shared" si="32"/>
        <v>41869.207567089732</v>
      </c>
      <c r="AV32">
        <f t="shared" si="32"/>
        <v>41626.681302529483</v>
      </c>
      <c r="AW32">
        <f t="shared" si="32"/>
        <v>41588.163581292203</v>
      </c>
      <c r="AX32">
        <f t="shared" si="32"/>
        <v>41739.123036678051</v>
      </c>
      <c r="AY32">
        <f t="shared" si="32"/>
        <v>42039.02443800617</v>
      </c>
      <c r="AZ32">
        <f t="shared" si="32"/>
        <v>42451.768817393997</v>
      </c>
      <c r="BA32">
        <f t="shared" si="32"/>
        <v>42924.622021973613</v>
      </c>
      <c r="BB32">
        <f t="shared" si="32"/>
        <v>43406.120770837035</v>
      </c>
      <c r="BC32">
        <f t="shared" si="32"/>
        <v>43853.660256541894</v>
      </c>
      <c r="BD32">
        <f t="shared" si="32"/>
        <v>44231.109658312627</v>
      </c>
      <c r="BE32">
        <f t="shared" si="32"/>
        <v>44524.971737346721</v>
      </c>
      <c r="BF32">
        <f t="shared" si="32"/>
        <v>44726.613449351949</v>
      </c>
      <c r="BG32">
        <f t="shared" si="32"/>
        <v>44838.678262014037</v>
      </c>
      <c r="BH32">
        <f t="shared" si="32"/>
        <v>44861.13151022511</v>
      </c>
      <c r="BI32">
        <f t="shared" si="32"/>
        <v>44790.170029460074</v>
      </c>
      <c r="BJ32">
        <f t="shared" si="32"/>
        <v>44630.952773409903</v>
      </c>
      <c r="BK32">
        <f t="shared" si="32"/>
        <v>44383.259611702008</v>
      </c>
      <c r="BL32">
        <f t="shared" si="32"/>
        <v>44048.977219615743</v>
      </c>
      <c r="BM32">
        <f t="shared" si="32"/>
        <v>43632.962192119026</v>
      </c>
      <c r="BN32">
        <f t="shared" si="32"/>
        <v>43142.143532430717</v>
      </c>
      <c r="BO32">
        <f t="shared" si="32"/>
        <v>42587.088323086929</v>
      </c>
      <c r="BP32">
        <f t="shared" si="32"/>
        <v>41980.447331697913</v>
      </c>
      <c r="BQ32">
        <f t="shared" si="32"/>
        <v>41339.090654559688</v>
      </c>
      <c r="BR32">
        <f t="shared" si="32"/>
        <v>40674.42056380213</v>
      </c>
      <c r="BS32">
        <f t="shared" si="32"/>
        <v>39998.674722349126</v>
      </c>
      <c r="BT32">
        <f t="shared" si="32"/>
        <v>39328.941073665534</v>
      </c>
      <c r="BU32">
        <f t="shared" si="27"/>
        <v>38681.595325049537</v>
      </c>
      <c r="BV32">
        <f t="shared" si="30"/>
        <v>38073.290168889376</v>
      </c>
      <c r="BW32">
        <f t="shared" si="30"/>
        <v>37518.054357643559</v>
      </c>
      <c r="BX32">
        <f t="shared" si="30"/>
        <v>37030.451482347147</v>
      </c>
      <c r="BY32">
        <f t="shared" si="30"/>
        <v>36618.59450284014</v>
      </c>
      <c r="BZ32">
        <f t="shared" si="30"/>
        <v>36288.375976712923</v>
      </c>
      <c r="CA32">
        <f t="shared" si="30"/>
        <v>36041.44305980354</v>
      </c>
      <c r="CB32">
        <f t="shared" si="30"/>
        <v>35874.288259811612</v>
      </c>
      <c r="CC32">
        <f t="shared" si="30"/>
        <v>35779.942061878864</v>
      </c>
      <c r="CD32">
        <f t="shared" si="30"/>
        <v>35748.490326895218</v>
      </c>
      <c r="CE32">
        <f t="shared" si="30"/>
        <v>35767.758348444382</v>
      </c>
      <c r="CF32">
        <f t="shared" si="30"/>
        <v>35823.940147726455</v>
      </c>
      <c r="CG32">
        <f t="shared" si="30"/>
        <v>35902.871626737324</v>
      </c>
      <c r="CH32">
        <f t="shared" si="30"/>
        <v>35990.266067628065</v>
      </c>
      <c r="CI32">
        <f t="shared" si="30"/>
        <v>36072.760884278228</v>
      </c>
      <c r="CJ32">
        <f t="shared" si="30"/>
        <v>36138.202873328271</v>
      </c>
      <c r="CK32">
        <f t="shared" si="30"/>
        <v>36176.199704982253</v>
      </c>
      <c r="CL32">
        <f t="shared" si="30"/>
        <v>36178.220378203529</v>
      </c>
      <c r="CM32">
        <f t="shared" si="30"/>
        <v>36137.804445591195</v>
      </c>
      <c r="CN32">
        <f t="shared" si="30"/>
        <v>36050.651548202768</v>
      </c>
      <c r="CO32">
        <f t="shared" si="30"/>
        <v>35914.60350425473</v>
      </c>
      <c r="CP32">
        <f t="shared" si="30"/>
        <v>35729.536744876765</v>
      </c>
      <c r="CQ32">
        <f t="shared" si="30"/>
        <v>35497.238570092253</v>
      </c>
      <c r="CR32">
        <f t="shared" si="30"/>
        <v>35221.150563146963</v>
      </c>
      <c r="CS32">
        <f t="shared" si="30"/>
        <v>34906.141577070601</v>
      </c>
      <c r="CT32">
        <f t="shared" si="30"/>
        <v>34558.256572483791</v>
      </c>
      <c r="CU32">
        <f t="shared" si="30"/>
        <v>34184.421133247386</v>
      </c>
      <c r="CV32">
        <f t="shared" si="30"/>
        <v>33792.160032351188</v>
      </c>
      <c r="CW32">
        <f t="shared" si="22"/>
        <v>33389.335871718613</v>
      </c>
      <c r="CX32">
        <f t="shared" si="33"/>
        <v>32983.918119452843</v>
      </c>
      <c r="CY32">
        <f t="shared" si="33"/>
        <v>32583.700154097405</v>
      </c>
      <c r="CZ32">
        <f t="shared" si="33"/>
        <v>32196.039602439192</v>
      </c>
      <c r="DA32">
        <f t="shared" si="33"/>
        <v>31827.62708520536</v>
      </c>
      <c r="DB32">
        <f t="shared" si="33"/>
        <v>31484.228444223325</v>
      </c>
      <c r="DC32">
        <f t="shared" si="31"/>
        <v>31170.486500026076</v>
      </c>
      <c r="DD32">
        <f t="shared" si="31"/>
        <v>30889.763995400652</v>
      </c>
      <c r="DE32">
        <f t="shared" si="31"/>
        <v>30644.03629208088</v>
      </c>
      <c r="DF32">
        <f t="shared" si="31"/>
        <v>30433.833898123234</v>
      </c>
      <c r="DG32">
        <f t="shared" si="31"/>
        <v>30258.265184232529</v>
      </c>
      <c r="DH32">
        <f t="shared" si="31"/>
        <v>30115.118961769167</v>
      </c>
      <c r="DI32">
        <f t="shared" si="31"/>
        <v>30000.993139997299</v>
      </c>
      <c r="DJ32">
        <f t="shared" si="31"/>
        <v>29911.490372245782</v>
      </c>
      <c r="DK32">
        <f t="shared" si="31"/>
        <v>29841.446871038384</v>
      </c>
      <c r="DL32">
        <f t="shared" si="31"/>
        <v>29785.191061552185</v>
      </c>
      <c r="DM32">
        <f t="shared" si="31"/>
        <v>29736.802790178772</v>
      </c>
      <c r="DN32">
        <f t="shared" si="31"/>
        <v>29690.383239155439</v>
      </c>
      <c r="DO32">
        <f t="shared" si="31"/>
        <v>29640.303270338158</v>
      </c>
      <c r="DP32">
        <f t="shared" si="31"/>
        <v>29581.421242567951</v>
      </c>
      <c r="DQ32">
        <f t="shared" ref="DC32:FC37" si="34">DP31*$B32</f>
        <v>29509.273339732172</v>
      </c>
      <c r="DR32">
        <f t="shared" si="34"/>
        <v>29420.218743029676</v>
      </c>
      <c r="DS32">
        <f t="shared" si="34"/>
        <v>29311.540358012233</v>
      </c>
      <c r="DT32">
        <f t="shared" si="34"/>
        <v>29181.498879607545</v>
      </c>
      <c r="DU32">
        <f t="shared" si="34"/>
        <v>29029.345155936855</v>
      </c>
      <c r="DV32">
        <f t="shared" si="34"/>
        <v>28855.289036358019</v>
      </c>
      <c r="DW32">
        <f t="shared" si="34"/>
        <v>28660.434503168111</v>
      </c>
      <c r="DX32">
        <f t="shared" si="34"/>
        <v>28446.683747320756</v>
      </c>
      <c r="DY32">
        <f t="shared" si="34"/>
        <v>28216.617349696797</v>
      </c>
      <c r="DZ32">
        <f t="shared" si="34"/>
        <v>27973.356431677439</v>
      </c>
      <c r="EA32">
        <f t="shared" si="34"/>
        <v>27720.413525689884</v>
      </c>
      <c r="EB32">
        <f t="shared" si="34"/>
        <v>27461.537787655434</v>
      </c>
      <c r="EC32">
        <f t="shared" si="34"/>
        <v>27200.559931540702</v>
      </c>
      <c r="ED32">
        <f t="shared" si="34"/>
        <v>26941.242413996253</v>
      </c>
      <c r="EE32">
        <f t="shared" si="34"/>
        <v>26687.139392377354</v>
      </c>
      <c r="EF32">
        <f t="shared" si="34"/>
        <v>26441.470822779371</v>
      </c>
      <c r="EG32">
        <f t="shared" si="34"/>
        <v>26207.014540722867</v>
      </c>
      <c r="EH32">
        <f t="shared" si="34"/>
        <v>25986.019711960806</v>
      </c>
      <c r="EI32">
        <f t="shared" si="34"/>
        <v>25780.143589396564</v>
      </c>
      <c r="EJ32">
        <f t="shared" si="34"/>
        <v>25590.41340983233</v>
      </c>
      <c r="EK32">
        <f t="shared" si="34"/>
        <v>25417.214144488324</v>
      </c>
      <c r="EL32">
        <f t="shared" si="34"/>
        <v>25260.301654991727</v>
      </c>
      <c r="EM32">
        <f t="shared" si="34"/>
        <v>25118.839876069189</v>
      </c>
      <c r="EN32">
        <f t="shared" si="34"/>
        <v>24991.459887886333</v>
      </c>
      <c r="EO32">
        <f t="shared" si="34"/>
        <v>24876.337841750377</v>
      </c>
      <c r="EP32">
        <f t="shared" si="34"/>
        <v>24771.287773721164</v>
      </c>
      <c r="EQ32">
        <f t="shared" si="34"/>
        <v>24673.86512148078</v>
      </c>
      <c r="ER32">
        <f t="shared" si="34"/>
        <v>24581.476271939806</v>
      </c>
      <c r="ES32">
        <f t="shared" si="34"/>
        <v>24491.489244698638</v>
      </c>
      <c r="ET32">
        <f t="shared" si="34"/>
        <v>24401.340875915448</v>
      </c>
      <c r="EU32">
        <f t="shared" si="34"/>
        <v>24308.636192151585</v>
      </c>
      <c r="EV32">
        <f t="shared" si="34"/>
        <v>24211.236199752962</v>
      </c>
      <c r="EW32">
        <f t="shared" si="34"/>
        <v>24107.330876791304</v>
      </c>
      <c r="EX32">
        <f t="shared" si="34"/>
        <v>23995.495164416468</v>
      </c>
      <c r="EY32">
        <f t="shared" si="34"/>
        <v>23874.726501344965</v>
      </c>
      <c r="EZ32">
        <f t="shared" si="34"/>
        <v>23744.4633406586</v>
      </c>
      <c r="FA32">
        <f t="shared" si="34"/>
        <v>23604.584935919371</v>
      </c>
      <c r="FB32">
        <f t="shared" si="34"/>
        <v>23455.3934764841</v>
      </c>
      <c r="FC32">
        <f t="shared" si="34"/>
        <v>23297.580269447364</v>
      </c>
      <c r="FD32">
        <f t="shared" si="25"/>
        <v>23132.178217722583</v>
      </c>
      <c r="FE32">
        <f t="shared" si="25"/>
        <v>22960.503296976072</v>
      </c>
      <c r="FF32">
        <f t="shared" si="25"/>
        <v>22784.087939790428</v>
      </c>
      <c r="FG32">
        <f t="shared" si="25"/>
        <v>22604.609404242015</v>
      </c>
      <c r="FH32">
        <f t="shared" si="25"/>
        <v>22423.81619990382</v>
      </c>
      <c r="FI32">
        <f t="shared" si="25"/>
        <v>22243.455542006643</v>
      </c>
      <c r="FJ32">
        <f t="shared" si="25"/>
        <v>22065.204576748176</v>
      </c>
      <c r="FK32">
        <f t="shared" si="25"/>
        <v>21890.60784156953</v>
      </c>
      <c r="FL32">
        <f t="shared" si="25"/>
        <v>21721.023043478588</v>
      </c>
      <c r="FM32">
        <f t="shared" si="25"/>
        <v>21557.576817957994</v>
      </c>
      <c r="FN32">
        <f t="shared" si="25"/>
        <v>21401.131676136658</v>
      </c>
      <c r="FO32">
        <f t="shared" si="25"/>
        <v>21252.264866924925</v>
      </c>
      <c r="FP32">
        <f t="shared" si="25"/>
        <v>21111.259397818616</v>
      </c>
      <c r="FQ32">
        <f t="shared" si="25"/>
        <v>20978.106985828079</v>
      </c>
      <c r="FR32">
        <f t="shared" si="25"/>
        <v>20852.522269635112</v>
      </c>
      <c r="FS32">
        <f t="shared" si="25"/>
        <v>20733.967208692851</v>
      </c>
      <c r="FT32">
        <f t="shared" si="19"/>
        <v>20621.684250435217</v>
      </c>
      <c r="FU32">
        <f t="shared" si="19"/>
        <v>20514.736566426371</v>
      </c>
      <c r="FV32">
        <f t="shared" ref="FV32:GL32" si="35">FU31*$B32</f>
        <v>20412.053454371809</v>
      </c>
      <c r="FW32">
        <f t="shared" si="35"/>
        <v>20312.478878558431</v>
      </c>
      <c r="FX32">
        <f t="shared" si="35"/>
        <v>20214.821085150197</v>
      </c>
      <c r="FY32">
        <f t="shared" si="35"/>
        <v>20117.901275450266</v>
      </c>
      <c r="FZ32">
        <f t="shared" si="35"/>
        <v>20020.599445185515</v>
      </c>
      <c r="GA32">
        <f t="shared" si="35"/>
        <v>19921.895696515276</v>
      </c>
      <c r="GB32">
        <f t="shared" si="35"/>
        <v>19820.905588809721</v>
      </c>
      <c r="GC32">
        <f t="shared" si="35"/>
        <v>19716.908400703236</v>
      </c>
      <c r="GD32">
        <f t="shared" si="35"/>
        <v>19609.367514740425</v>
      </c>
      <c r="GE32">
        <f t="shared" si="35"/>
        <v>19497.942492396171</v>
      </c>
      <c r="GF32">
        <f t="shared" si="35"/>
        <v>19382.492763549959</v>
      </c>
      <c r="GG32">
        <f t="shared" si="35"/>
        <v>19263.073195900874</v>
      </c>
      <c r="GH32">
        <f t="shared" si="35"/>
        <v>19139.922123919492</v>
      </c>
      <c r="GI32">
        <f t="shared" si="35"/>
        <v>19013.442690615942</v>
      </c>
      <c r="GJ32">
        <f t="shared" si="35"/>
        <v>18884.17857995295</v>
      </c>
      <c r="GK32">
        <f t="shared" si="35"/>
        <v>18752.785386479587</v>
      </c>
      <c r="GL32">
        <f t="shared" si="35"/>
        <v>18619.998978744599</v>
      </c>
      <c r="GM32">
        <f t="shared" si="26"/>
        <v>18486.602262215631</v>
      </c>
      <c r="GN32">
        <f t="shared" si="26"/>
        <v>18353.391737987928</v>
      </c>
      <c r="GO32">
        <f t="shared" si="26"/>
        <v>18221.145189443076</v>
      </c>
      <c r="GP32">
        <f t="shared" si="26"/>
        <v>18090.591715653518</v>
      </c>
      <c r="GQ32">
        <f t="shared" si="26"/>
        <v>17962.385175164385</v>
      </c>
      <c r="GR32">
        <f t="shared" si="26"/>
        <v>17837.08191530624</v>
      </c>
      <c r="GS32">
        <f t="shared" si="26"/>
        <v>17715.123449646006</v>
      </c>
      <c r="GT32">
        <f t="shared" si="26"/>
        <v>17596.824518680769</v>
      </c>
      <c r="GU32">
        <f t="shared" si="26"/>
        <v>17482.366736352396</v>
      </c>
      <c r="GV32">
        <f t="shared" si="26"/>
        <v>17371.797796286432</v>
      </c>
      <c r="GW32">
        <f t="shared" si="26"/>
        <v>17265.035995406131</v>
      </c>
      <c r="GX32">
        <f t="shared" si="26"/>
        <v>17161.879636348913</v>
      </c>
    </row>
    <row r="33" spans="1:206" ht="4.5" customHeight="1">
      <c r="A33">
        <v>31</v>
      </c>
      <c r="B33">
        <v>0.99968435702090419</v>
      </c>
      <c r="C33">
        <v>5.8577539727170995E-2</v>
      </c>
      <c r="E33" s="8">
        <v>69699</v>
      </c>
      <c r="F33">
        <f t="shared" si="9"/>
        <v>68926.237047877308</v>
      </c>
      <c r="G33">
        <f t="shared" si="9"/>
        <v>67776.943796606225</v>
      </c>
      <c r="H33">
        <f t="shared" si="9"/>
        <v>67256.407433156797</v>
      </c>
      <c r="I33">
        <f t="shared" si="9"/>
        <v>64527.71148188995</v>
      </c>
      <c r="J33">
        <f t="shared" si="20"/>
        <v>62225.107438435953</v>
      </c>
      <c r="K33">
        <f t="shared" si="20"/>
        <v>58544.660980916502</v>
      </c>
      <c r="L33">
        <f t="shared" si="20"/>
        <v>52298.708024624881</v>
      </c>
      <c r="M33">
        <f t="shared" si="20"/>
        <v>48092.859320335847</v>
      </c>
      <c r="N33">
        <f t="shared" si="20"/>
        <v>46412.265275503516</v>
      </c>
      <c r="O33">
        <f t="shared" si="20"/>
        <v>45910.686809636689</v>
      </c>
      <c r="P33">
        <f t="shared" si="20"/>
        <v>45312.537854208014</v>
      </c>
      <c r="Q33">
        <f t="shared" si="20"/>
        <v>45094.264805990853</v>
      </c>
      <c r="R33">
        <f t="shared" si="20"/>
        <v>45297.538032864577</v>
      </c>
      <c r="S33">
        <f t="shared" si="20"/>
        <v>45463.885038912755</v>
      </c>
      <c r="T33">
        <f t="shared" si="20"/>
        <v>45859.291663302356</v>
      </c>
      <c r="U33">
        <f t="shared" si="20"/>
        <v>46920.782586712165</v>
      </c>
      <c r="V33">
        <f t="shared" si="20"/>
        <v>48986.745885877273</v>
      </c>
      <c r="W33">
        <f t="shared" si="32"/>
        <v>51512.389323124989</v>
      </c>
      <c r="X33">
        <f t="shared" si="32"/>
        <v>55396.47250367028</v>
      </c>
      <c r="Y33">
        <f t="shared" si="32"/>
        <v>58987.583168859739</v>
      </c>
      <c r="Z33">
        <f t="shared" si="32"/>
        <v>59701.178488727252</v>
      </c>
      <c r="AA33">
        <f t="shared" si="32"/>
        <v>58850.280550140094</v>
      </c>
      <c r="AB33">
        <f t="shared" si="32"/>
        <v>55846.91285816265</v>
      </c>
      <c r="AC33">
        <f t="shared" si="32"/>
        <v>53563.323937094996</v>
      </c>
      <c r="AD33">
        <f t="shared" si="32"/>
        <v>53413.082995587269</v>
      </c>
      <c r="AE33">
        <f t="shared" si="32"/>
        <v>53734.416144297407</v>
      </c>
      <c r="AF33">
        <f t="shared" si="32"/>
        <v>54470.530823342851</v>
      </c>
      <c r="AG33">
        <f t="shared" si="32"/>
        <v>54896.244573995406</v>
      </c>
      <c r="AH33">
        <f t="shared" si="32"/>
        <v>55477.061840163602</v>
      </c>
      <c r="AI33">
        <f t="shared" si="32"/>
        <v>55707.776596150732</v>
      </c>
      <c r="AJ33">
        <f t="shared" si="32"/>
        <v>54820.919282329814</v>
      </c>
      <c r="AK33">
        <f t="shared" si="32"/>
        <v>54259.603172521354</v>
      </c>
      <c r="AL33">
        <f t="shared" si="32"/>
        <v>52841.264997784216</v>
      </c>
      <c r="AM33">
        <f t="shared" si="32"/>
        <v>51407.35434873552</v>
      </c>
      <c r="AN33">
        <f t="shared" si="32"/>
        <v>49966.714619320381</v>
      </c>
      <c r="AO33">
        <f t="shared" si="32"/>
        <v>48540.259843901127</v>
      </c>
      <c r="AP33">
        <f t="shared" si="32"/>
        <v>47163.625991519017</v>
      </c>
      <c r="AQ33">
        <f t="shared" si="32"/>
        <v>45878.443716445399</v>
      </c>
      <c r="AR33">
        <f t="shared" si="32"/>
        <v>44727.621177115107</v>
      </c>
      <c r="AS33">
        <f t="shared" si="32"/>
        <v>43737.032856109181</v>
      </c>
      <c r="AT33">
        <f t="shared" si="32"/>
        <v>42921.817249576816</v>
      </c>
      <c r="AU33">
        <f t="shared" si="32"/>
        <v>42292.470057929604</v>
      </c>
      <c r="AV33">
        <f t="shared" si="32"/>
        <v>41855.991845680874</v>
      </c>
      <c r="AW33">
        <f t="shared" si="32"/>
        <v>41613.542132833281</v>
      </c>
      <c r="AX33">
        <f t="shared" si="32"/>
        <v>41575.036569444281</v>
      </c>
      <c r="AY33">
        <f t="shared" si="32"/>
        <v>41725.948375537904</v>
      </c>
      <c r="AZ33">
        <f t="shared" si="32"/>
        <v>42025.755115094275</v>
      </c>
      <c r="BA33">
        <f t="shared" si="32"/>
        <v>42438.369214616585</v>
      </c>
      <c r="BB33">
        <f t="shared" si="32"/>
        <v>42911.073166402035</v>
      </c>
      <c r="BC33">
        <f t="shared" si="32"/>
        <v>43392.419933565936</v>
      </c>
      <c r="BD33">
        <f t="shared" si="32"/>
        <v>43839.818156574263</v>
      </c>
      <c r="BE33">
        <f t="shared" si="32"/>
        <v>44217.148419091362</v>
      </c>
      <c r="BF33">
        <f t="shared" si="32"/>
        <v>44510.917742623387</v>
      </c>
      <c r="BG33">
        <f t="shared" si="32"/>
        <v>44712.495807837928</v>
      </c>
      <c r="BH33">
        <f t="shared" si="32"/>
        <v>44824.525248028694</v>
      </c>
      <c r="BI33">
        <f t="shared" si="32"/>
        <v>44846.971409029611</v>
      </c>
      <c r="BJ33">
        <f t="shared" si="32"/>
        <v>44776.03232675777</v>
      </c>
      <c r="BK33">
        <f t="shared" si="32"/>
        <v>44616.865326516621</v>
      </c>
      <c r="BL33">
        <f t="shared" si="32"/>
        <v>44369.250347416186</v>
      </c>
      <c r="BM33">
        <f t="shared" si="32"/>
        <v>44035.07346922002</v>
      </c>
      <c r="BN33">
        <f t="shared" si="32"/>
        <v>43619.189753945931</v>
      </c>
      <c r="BO33">
        <f t="shared" si="32"/>
        <v>43128.52601772156</v>
      </c>
      <c r="BP33">
        <f t="shared" si="32"/>
        <v>42573.646007657611</v>
      </c>
      <c r="BQ33">
        <f t="shared" si="32"/>
        <v>41967.196498238358</v>
      </c>
      <c r="BR33">
        <f t="shared" si="32"/>
        <v>41326.042260832372</v>
      </c>
      <c r="BS33">
        <f t="shared" si="32"/>
        <v>40661.581968522376</v>
      </c>
      <c r="BT33">
        <f t="shared" si="32"/>
        <v>39986.049421499876</v>
      </c>
      <c r="BU33">
        <f t="shared" si="27"/>
        <v>39316.527169540357</v>
      </c>
      <c r="BV33">
        <f t="shared" si="30"/>
        <v>38669.385751064961</v>
      </c>
      <c r="BW33">
        <f t="shared" si="30"/>
        <v>38061.272602156489</v>
      </c>
      <c r="BX33">
        <f t="shared" si="30"/>
        <v>37506.212047196233</v>
      </c>
      <c r="BY33">
        <f t="shared" si="30"/>
        <v>37018.763080323995</v>
      </c>
      <c r="BZ33">
        <f t="shared" si="30"/>
        <v>36607.036100580961</v>
      </c>
      <c r="CA33">
        <f t="shared" si="30"/>
        <v>36276.921805613085</v>
      </c>
      <c r="CB33">
        <f t="shared" si="30"/>
        <v>36030.066831345233</v>
      </c>
      <c r="CC33">
        <f t="shared" si="30"/>
        <v>35862.964792592342</v>
      </c>
      <c r="CD33">
        <f t="shared" si="30"/>
        <v>35768.648374374578</v>
      </c>
      <c r="CE33">
        <f t="shared" si="30"/>
        <v>35737.206566910259</v>
      </c>
      <c r="CF33">
        <f t="shared" si="30"/>
        <v>35756.468506643701</v>
      </c>
      <c r="CG33">
        <f t="shared" si="30"/>
        <v>35812.632572535273</v>
      </c>
      <c r="CH33">
        <f t="shared" si="30"/>
        <v>35891.539137378968</v>
      </c>
      <c r="CI33">
        <f t="shared" si="30"/>
        <v>35978.905992828026</v>
      </c>
      <c r="CJ33">
        <f t="shared" si="30"/>
        <v>36061.374770568502</v>
      </c>
      <c r="CK33">
        <f t="shared" si="30"/>
        <v>36126.796103314162</v>
      </c>
      <c r="CL33">
        <f t="shared" si="30"/>
        <v>36164.780941535006</v>
      </c>
      <c r="CM33">
        <f t="shared" si="30"/>
        <v>36166.800976944971</v>
      </c>
      <c r="CN33">
        <f t="shared" si="30"/>
        <v>36126.397801338004</v>
      </c>
      <c r="CO33">
        <f t="shared" si="30"/>
        <v>36039.272413149745</v>
      </c>
      <c r="CP33">
        <f t="shared" si="30"/>
        <v>35903.2673118116</v>
      </c>
      <c r="CQ33">
        <f t="shared" si="30"/>
        <v>35718.258967456895</v>
      </c>
      <c r="CR33">
        <f t="shared" si="30"/>
        <v>35486.034115960312</v>
      </c>
      <c r="CS33">
        <f t="shared" si="30"/>
        <v>35210.033254256028</v>
      </c>
      <c r="CT33">
        <f t="shared" si="30"/>
        <v>34895.123698554475</v>
      </c>
      <c r="CU33">
        <f t="shared" si="30"/>
        <v>34547.348501426895</v>
      </c>
      <c r="CV33">
        <f t="shared" si="30"/>
        <v>34173.631060722219</v>
      </c>
      <c r="CW33">
        <f t="shared" si="22"/>
        <v>33781.493774288494</v>
      </c>
      <c r="CX33">
        <f t="shared" si="33"/>
        <v>33378.796762274033</v>
      </c>
      <c r="CY33">
        <f t="shared" si="33"/>
        <v>32973.506977275363</v>
      </c>
      <c r="CZ33">
        <f t="shared" si="33"/>
        <v>32573.415337910803</v>
      </c>
      <c r="DA33">
        <f t="shared" si="33"/>
        <v>32185.87714858399</v>
      </c>
      <c r="DB33">
        <f t="shared" si="33"/>
        <v>31817.580918174637</v>
      </c>
      <c r="DC33">
        <f t="shared" si="34"/>
        <v>31474.290668562659</v>
      </c>
      <c r="DD33">
        <f t="shared" si="34"/>
        <v>31160.647754807342</v>
      </c>
      <c r="DE33">
        <f t="shared" si="34"/>
        <v>30880.013858269576</v>
      </c>
      <c r="DF33">
        <f t="shared" si="34"/>
        <v>30634.363717174128</v>
      </c>
      <c r="DG33">
        <f t="shared" si="34"/>
        <v>30424.227672126322</v>
      </c>
      <c r="DH33">
        <f t="shared" si="34"/>
        <v>30248.714375267507</v>
      </c>
      <c r="DI33">
        <f t="shared" si="34"/>
        <v>30105.613335904251</v>
      </c>
      <c r="DJ33">
        <f t="shared" si="34"/>
        <v>29991.523537146757</v>
      </c>
      <c r="DK33">
        <f t="shared" si="34"/>
        <v>29902.049020315491</v>
      </c>
      <c r="DL33">
        <f t="shared" si="34"/>
        <v>29832.027627847481</v>
      </c>
      <c r="DM33">
        <f t="shared" si="34"/>
        <v>29775.78957511258</v>
      </c>
      <c r="DN33">
        <f t="shared" si="34"/>
        <v>29727.416577157295</v>
      </c>
      <c r="DO33">
        <f t="shared" si="34"/>
        <v>29681.011678139337</v>
      </c>
      <c r="DP33">
        <f t="shared" si="34"/>
        <v>29630.947516712604</v>
      </c>
      <c r="DQ33">
        <f t="shared" si="34"/>
        <v>29572.084074641058</v>
      </c>
      <c r="DR33">
        <f t="shared" si="34"/>
        <v>29499.958944784266</v>
      </c>
      <c r="DS33">
        <f t="shared" si="34"/>
        <v>29410.932457539977</v>
      </c>
      <c r="DT33">
        <f t="shared" si="34"/>
        <v>29302.288376091743</v>
      </c>
      <c r="DU33">
        <f t="shared" si="34"/>
        <v>29172.287944366704</v>
      </c>
      <c r="DV33">
        <f t="shared" si="34"/>
        <v>29020.182246950633</v>
      </c>
      <c r="DW33">
        <f t="shared" si="34"/>
        <v>28846.181066963913</v>
      </c>
      <c r="DX33">
        <f t="shared" si="34"/>
        <v>28651.388038239351</v>
      </c>
      <c r="DY33">
        <f t="shared" si="34"/>
        <v>28437.704751317357</v>
      </c>
      <c r="DZ33">
        <f t="shared" si="34"/>
        <v>28207.710972536534</v>
      </c>
      <c r="EA33">
        <f t="shared" si="34"/>
        <v>27964.526838118036</v>
      </c>
      <c r="EB33">
        <f t="shared" si="34"/>
        <v>27711.663771782867</v>
      </c>
      <c r="EC33">
        <f t="shared" si="34"/>
        <v>27452.869746057586</v>
      </c>
      <c r="ED33">
        <f t="shared" si="34"/>
        <v>27191.974265770838</v>
      </c>
      <c r="EE33">
        <f t="shared" si="34"/>
        <v>26932.738599980155</v>
      </c>
      <c r="EF33">
        <f t="shared" si="34"/>
        <v>26678.715784196</v>
      </c>
      <c r="EG33">
        <f t="shared" si="34"/>
        <v>26433.124758157195</v>
      </c>
      <c r="EH33">
        <f t="shared" si="34"/>
        <v>26198.742480580026</v>
      </c>
      <c r="EI33">
        <f t="shared" si="34"/>
        <v>25977.817407284081</v>
      </c>
      <c r="EJ33">
        <f t="shared" si="34"/>
        <v>25772.006268072491</v>
      </c>
      <c r="EK33">
        <f t="shared" si="34"/>
        <v>25582.335975507358</v>
      </c>
      <c r="EL33">
        <f t="shared" si="34"/>
        <v>25409.19137929544</v>
      </c>
      <c r="EM33">
        <f t="shared" si="34"/>
        <v>25252.328418124485</v>
      </c>
      <c r="EN33">
        <f t="shared" si="34"/>
        <v>25110.911290619275</v>
      </c>
      <c r="EO33">
        <f t="shared" si="34"/>
        <v>24983.571509035366</v>
      </c>
      <c r="EP33">
        <f t="shared" si="34"/>
        <v>24868.485800365015</v>
      </c>
      <c r="EQ33">
        <f t="shared" si="34"/>
        <v>24763.468890652228</v>
      </c>
      <c r="ER33">
        <f t="shared" si="34"/>
        <v>24666.076989188026</v>
      </c>
      <c r="ES33">
        <f t="shared" si="34"/>
        <v>24573.717301538756</v>
      </c>
      <c r="ET33">
        <f t="shared" si="34"/>
        <v>24483.75867807095</v>
      </c>
      <c r="EU33">
        <f t="shared" si="34"/>
        <v>24393.638763987441</v>
      </c>
      <c r="EV33">
        <f t="shared" si="34"/>
        <v>24300.963341806138</v>
      </c>
      <c r="EW33">
        <f t="shared" si="34"/>
        <v>24203.594093031279</v>
      </c>
      <c r="EX33">
        <f t="shared" si="34"/>
        <v>24099.721567055305</v>
      </c>
      <c r="EY33">
        <f t="shared" si="34"/>
        <v>23987.921154837892</v>
      </c>
      <c r="EZ33">
        <f t="shared" si="34"/>
        <v>23867.190611546983</v>
      </c>
      <c r="FA33">
        <f t="shared" si="34"/>
        <v>23736.968567512722</v>
      </c>
      <c r="FB33">
        <f t="shared" si="34"/>
        <v>23597.134314409876</v>
      </c>
      <c r="FC33">
        <f t="shared" si="34"/>
        <v>23447.989946211317</v>
      </c>
      <c r="FD33">
        <f t="shared" si="25"/>
        <v>23290.226551805394</v>
      </c>
      <c r="FE33">
        <f t="shared" si="25"/>
        <v>23124.876708076965</v>
      </c>
      <c r="FF33">
        <f t="shared" si="25"/>
        <v>22953.255975313874</v>
      </c>
      <c r="FG33">
        <f t="shared" si="25"/>
        <v>22776.89630239713</v>
      </c>
      <c r="FH33">
        <f t="shared" si="25"/>
        <v>22597.474417988364</v>
      </c>
      <c r="FI33">
        <f t="shared" si="25"/>
        <v>22416.738279755788</v>
      </c>
      <c r="FJ33">
        <f t="shared" si="25"/>
        <v>22236.43455143398</v>
      </c>
      <c r="FK33">
        <f t="shared" si="25"/>
        <v>22058.239849841211</v>
      </c>
      <c r="FL33">
        <f t="shared" si="25"/>
        <v>21883.698224896198</v>
      </c>
      <c r="FM33">
        <f t="shared" si="25"/>
        <v>21714.166955056135</v>
      </c>
      <c r="FN33">
        <f t="shared" si="25"/>
        <v>21550.772320189088</v>
      </c>
      <c r="FO33">
        <f t="shared" si="25"/>
        <v>21394.376559178381</v>
      </c>
      <c r="FP33">
        <f t="shared" si="25"/>
        <v>21245.556738729796</v>
      </c>
      <c r="FQ33">
        <f t="shared" si="25"/>
        <v>21104.595777009825</v>
      </c>
      <c r="FR33">
        <f t="shared" si="25"/>
        <v>20971.485393643281</v>
      </c>
      <c r="FS33">
        <f t="shared" si="25"/>
        <v>20845.940317384262</v>
      </c>
      <c r="FT33">
        <f t="shared" ref="FT33:GL33" si="36">FS32*$B33</f>
        <v>20727.422677514624</v>
      </c>
      <c r="FU33">
        <f t="shared" si="36"/>
        <v>20615.175160584437</v>
      </c>
      <c r="FV33">
        <f t="shared" si="36"/>
        <v>20508.26123386118</v>
      </c>
      <c r="FW33">
        <f t="shared" si="36"/>
        <v>20405.610533010007</v>
      </c>
      <c r="FX33">
        <f t="shared" si="36"/>
        <v>20306.067387212384</v>
      </c>
      <c r="FY33">
        <f t="shared" si="36"/>
        <v>20208.44041880099</v>
      </c>
      <c r="FZ33">
        <f t="shared" si="36"/>
        <v>20111.551201158527</v>
      </c>
      <c r="GA33">
        <f t="shared" si="36"/>
        <v>20014.280083533351</v>
      </c>
      <c r="GB33">
        <f t="shared" si="36"/>
        <v>19915.607490008391</v>
      </c>
      <c r="GC33">
        <f t="shared" si="36"/>
        <v>19814.649259121292</v>
      </c>
      <c r="GD33">
        <f t="shared" si="36"/>
        <v>19710.684896997078</v>
      </c>
      <c r="GE33">
        <f t="shared" si="36"/>
        <v>19603.177955559888</v>
      </c>
      <c r="GF33">
        <f t="shared" si="36"/>
        <v>19491.788103741634</v>
      </c>
      <c r="GG33">
        <f t="shared" si="36"/>
        <v>19376.374815791769</v>
      </c>
      <c r="GH33">
        <f t="shared" si="36"/>
        <v>19256.992942090779</v>
      </c>
      <c r="GI33">
        <f t="shared" si="36"/>
        <v>19133.880741880635</v>
      </c>
      <c r="GJ33">
        <f t="shared" si="36"/>
        <v>19007.44123092221</v>
      </c>
      <c r="GK33">
        <f t="shared" si="36"/>
        <v>18878.217921568197</v>
      </c>
      <c r="GL33">
        <f t="shared" si="36"/>
        <v>18746.866201433855</v>
      </c>
      <c r="GM33">
        <f t="shared" si="26"/>
        <v>18614.121706796188</v>
      </c>
      <c r="GN33">
        <f t="shared" si="26"/>
        <v>18480.767096004227</v>
      </c>
      <c r="GO33">
        <f t="shared" si="26"/>
        <v>18347.598618743235</v>
      </c>
      <c r="GP33">
        <f t="shared" si="26"/>
        <v>18215.393812892944</v>
      </c>
      <c r="GQ33">
        <f t="shared" si="26"/>
        <v>18084.881547390782</v>
      </c>
      <c r="GR33">
        <f t="shared" si="26"/>
        <v>17956.715474396031</v>
      </c>
      <c r="GS33">
        <f t="shared" si="26"/>
        <v>17831.451765632119</v>
      </c>
      <c r="GT33">
        <f t="shared" si="26"/>
        <v>17709.531795305309</v>
      </c>
      <c r="GU33">
        <f t="shared" si="26"/>
        <v>17591.270204567067</v>
      </c>
      <c r="GV33">
        <f t="shared" si="26"/>
        <v>17476.84855003409</v>
      </c>
      <c r="GW33">
        <f t="shared" si="26"/>
        <v>17366.314510277763</v>
      </c>
      <c r="GX33">
        <f t="shared" si="26"/>
        <v>17259.586408010346</v>
      </c>
    </row>
    <row r="34" spans="1:206" ht="4.5" customHeight="1">
      <c r="A34">
        <v>32</v>
      </c>
      <c r="B34">
        <v>0.99955387338638879</v>
      </c>
      <c r="C34">
        <v>5.5274416355972494E-2</v>
      </c>
      <c r="E34" s="8">
        <v>69487</v>
      </c>
      <c r="F34">
        <f t="shared" si="9"/>
        <v>69667.905421157906</v>
      </c>
      <c r="G34">
        <f>F33*$B34</f>
        <v>68895.48721915418</v>
      </c>
      <c r="H34">
        <f t="shared" si="9"/>
        <v>67746.706698189329</v>
      </c>
      <c r="I34">
        <f t="shared" si="9"/>
        <v>67226.40255986499</v>
      </c>
      <c r="J34">
        <f t="shared" si="20"/>
        <v>64498.923952482452</v>
      </c>
      <c r="K34">
        <f t="shared" si="20"/>
        <v>62197.347161972852</v>
      </c>
      <c r="L34">
        <f t="shared" si="20"/>
        <v>58518.542649568073</v>
      </c>
      <c r="M34">
        <f t="shared" si="20"/>
        <v>52275.376179117615</v>
      </c>
      <c r="N34">
        <f t="shared" si="20"/>
        <v>48071.403815868383</v>
      </c>
      <c r="O34">
        <f t="shared" si="20"/>
        <v>46391.559528766127</v>
      </c>
      <c r="P34">
        <f t="shared" si="20"/>
        <v>45890.204830401744</v>
      </c>
      <c r="Q34">
        <f t="shared" si="20"/>
        <v>45292.322725140984</v>
      </c>
      <c r="R34">
        <f t="shared" si="20"/>
        <v>45074.147054339672</v>
      </c>
      <c r="S34">
        <f t="shared" si="20"/>
        <v>45277.329595617048</v>
      </c>
      <c r="T34">
        <f t="shared" si="20"/>
        <v>45443.602389838736</v>
      </c>
      <c r="U34">
        <f t="shared" si="20"/>
        <v>45838.832612810002</v>
      </c>
      <c r="V34">
        <f t="shared" si="20"/>
        <v>46899.849976868769</v>
      </c>
      <c r="W34">
        <f t="shared" si="32"/>
        <v>48964.891594823377</v>
      </c>
      <c r="X34">
        <f t="shared" si="32"/>
        <v>51489.408275317241</v>
      </c>
      <c r="Y34">
        <f t="shared" si="32"/>
        <v>55371.758662986213</v>
      </c>
      <c r="Z34">
        <f t="shared" si="32"/>
        <v>58961.267238135508</v>
      </c>
      <c r="AA34">
        <f t="shared" si="32"/>
        <v>59674.544204139478</v>
      </c>
      <c r="AB34">
        <f t="shared" si="32"/>
        <v>58824.025873768194</v>
      </c>
      <c r="AC34">
        <f t="shared" si="32"/>
        <v>55821.998064048596</v>
      </c>
      <c r="AD34">
        <f t="shared" si="32"/>
        <v>53539.427912773179</v>
      </c>
      <c r="AE34">
        <f t="shared" si="32"/>
        <v>53389.25399774791</v>
      </c>
      <c r="AF34">
        <f t="shared" si="32"/>
        <v>53710.443791188576</v>
      </c>
      <c r="AG34">
        <f t="shared" si="32"/>
        <v>54446.23006988503</v>
      </c>
      <c r="AH34">
        <f t="shared" si="32"/>
        <v>54871.753898303636</v>
      </c>
      <c r="AI34">
        <f t="shared" si="32"/>
        <v>55452.312046431747</v>
      </c>
      <c r="AJ34">
        <f t="shared" si="32"/>
        <v>55682.92387442608</v>
      </c>
      <c r="AK34">
        <f t="shared" si="32"/>
        <v>54796.462211255333</v>
      </c>
      <c r="AL34">
        <f t="shared" si="32"/>
        <v>54235.396519502108</v>
      </c>
      <c r="AM34">
        <f t="shared" si="32"/>
        <v>52817.691103171819</v>
      </c>
      <c r="AN34">
        <f t="shared" si="32"/>
        <v>51384.420159825204</v>
      </c>
      <c r="AO34">
        <f t="shared" ref="AO34:BT34" si="37">AN33*$B34</f>
        <v>49944.423138133985</v>
      </c>
      <c r="AP34">
        <f t="shared" si="37"/>
        <v>48518.604742153162</v>
      </c>
      <c r="AQ34">
        <f t="shared" si="37"/>
        <v>47142.585042769795</v>
      </c>
      <c r="AR34">
        <f t="shared" si="37"/>
        <v>45857.976121712432</v>
      </c>
      <c r="AS34">
        <f t="shared" si="37"/>
        <v>44707.666994944477</v>
      </c>
      <c r="AT34">
        <f t="shared" si="37"/>
        <v>43717.520601751683</v>
      </c>
      <c r="AU34">
        <f t="shared" si="37"/>
        <v>42902.668684597222</v>
      </c>
      <c r="AV34">
        <f t="shared" si="37"/>
        <v>42273.602261481406</v>
      </c>
      <c r="AW34">
        <f t="shared" si="37"/>
        <v>41837.318773779421</v>
      </c>
      <c r="AX34">
        <f t="shared" si="37"/>
        <v>41594.97722420119</v>
      </c>
      <c r="AY34">
        <f t="shared" si="37"/>
        <v>41556.488839168793</v>
      </c>
      <c r="AZ34">
        <f t="shared" si="37"/>
        <v>41707.333319489408</v>
      </c>
      <c r="BA34">
        <f t="shared" si="37"/>
        <v>42007.006307280324</v>
      </c>
      <c r="BB34">
        <f t="shared" si="37"/>
        <v>42419.436328671683</v>
      </c>
      <c r="BC34">
        <f t="shared" si="37"/>
        <v>42891.929394643885</v>
      </c>
      <c r="BD34">
        <f t="shared" si="37"/>
        <v>43373.061420204576</v>
      </c>
      <c r="BE34">
        <f t="shared" si="37"/>
        <v>43820.260046958741</v>
      </c>
      <c r="BF34">
        <f t="shared" si="37"/>
        <v>44197.421972403608</v>
      </c>
      <c r="BG34">
        <f t="shared" si="37"/>
        <v>44491.060237622143</v>
      </c>
      <c r="BH34">
        <f t="shared" si="37"/>
        <v>44692.548373497069</v>
      </c>
      <c r="BI34">
        <f t="shared" si="37"/>
        <v>44804.527834373061</v>
      </c>
      <c r="BJ34">
        <f t="shared" si="37"/>
        <v>44826.963981544184</v>
      </c>
      <c r="BK34">
        <f t="shared" si="37"/>
        <v>44756.056547084889</v>
      </c>
      <c r="BL34">
        <f t="shared" si="37"/>
        <v>44596.960555478552</v>
      </c>
      <c r="BM34">
        <f t="shared" si="37"/>
        <v>44349.456044010229</v>
      </c>
      <c r="BN34">
        <f t="shared" si="37"/>
        <v>44015.42825101308</v>
      </c>
      <c r="BO34">
        <f t="shared" si="37"/>
        <v>43599.73007253254</v>
      </c>
      <c r="BP34">
        <f t="shared" si="37"/>
        <v>43109.285234459232</v>
      </c>
      <c r="BQ34">
        <f t="shared" si="37"/>
        <v>42554.65277113513</v>
      </c>
      <c r="BR34">
        <f t="shared" si="37"/>
        <v>41948.473814981844</v>
      </c>
      <c r="BS34">
        <f t="shared" si="37"/>
        <v>41307.605613544591</v>
      </c>
      <c r="BT34">
        <f t="shared" si="37"/>
        <v>40643.441754654683</v>
      </c>
      <c r="BU34">
        <f t="shared" si="27"/>
        <v>39968.21058067977</v>
      </c>
      <c r="BV34">
        <f t="shared" si="30"/>
        <v>39298.987020415254</v>
      </c>
      <c r="BW34">
        <f t="shared" si="30"/>
        <v>38652.134308949411</v>
      </c>
      <c r="BX34">
        <f t="shared" si="30"/>
        <v>38044.292455500756</v>
      </c>
      <c r="BY34">
        <f t="shared" si="30"/>
        <v>37489.479527826232</v>
      </c>
      <c r="BZ34">
        <f t="shared" si="30"/>
        <v>37002.248024910892</v>
      </c>
      <c r="CA34">
        <f t="shared" si="30"/>
        <v>36590.704727531069</v>
      </c>
      <c r="CB34">
        <f t="shared" si="30"/>
        <v>36260.737705335705</v>
      </c>
      <c r="CC34">
        <f t="shared" si="30"/>
        <v>36013.992859641578</v>
      </c>
      <c r="CD34">
        <f t="shared" si="30"/>
        <v>35846.965369555364</v>
      </c>
      <c r="CE34">
        <f t="shared" si="30"/>
        <v>35752.691028401867</v>
      </c>
      <c r="CF34">
        <f t="shared" si="30"/>
        <v>35721.263247964642</v>
      </c>
      <c r="CG34">
        <f t="shared" si="30"/>
        <v>35740.516594434135</v>
      </c>
      <c r="CH34">
        <f t="shared" si="30"/>
        <v>35796.655604041182</v>
      </c>
      <c r="CI34">
        <f t="shared" si="30"/>
        <v>35875.526966566315</v>
      </c>
      <c r="CJ34">
        <f t="shared" si="30"/>
        <v>35962.854845336013</v>
      </c>
      <c r="CK34">
        <f t="shared" si="30"/>
        <v>36045.286831559941</v>
      </c>
      <c r="CL34">
        <f t="shared" si="30"/>
        <v>36110.678978107964</v>
      </c>
      <c r="CM34">
        <f t="shared" si="30"/>
        <v>36148.646870281569</v>
      </c>
      <c r="CN34">
        <f t="shared" si="30"/>
        <v>36150.666004499973</v>
      </c>
      <c r="CO34">
        <f t="shared" si="30"/>
        <v>36110.280853824923</v>
      </c>
      <c r="CP34">
        <f t="shared" si="30"/>
        <v>36023.194334591055</v>
      </c>
      <c r="CQ34">
        <f t="shared" si="30"/>
        <v>35887.249908748207</v>
      </c>
      <c r="CR34">
        <f t="shared" si="30"/>
        <v>35702.324101539656</v>
      </c>
      <c r="CS34">
        <f t="shared" si="30"/>
        <v>35470.202851729664</v>
      </c>
      <c r="CT34">
        <f t="shared" si="30"/>
        <v>35194.32512135517</v>
      </c>
      <c r="CU34">
        <f t="shared" si="30"/>
        <v>34879.556055187291</v>
      </c>
      <c r="CV34">
        <f t="shared" si="30"/>
        <v>34531.936009830708</v>
      </c>
      <c r="CW34">
        <f t="shared" si="22"/>
        <v>34158.385294422296</v>
      </c>
      <c r="CX34">
        <f t="shared" si="33"/>
        <v>33766.42295086824</v>
      </c>
      <c r="CY34">
        <f t="shared" si="33"/>
        <v>33363.905592708063</v>
      </c>
      <c r="CZ34">
        <f t="shared" si="33"/>
        <v>32958.796618268709</v>
      </c>
      <c r="DA34">
        <f t="shared" si="33"/>
        <v>32558.883470432349</v>
      </c>
      <c r="DB34">
        <f t="shared" si="33"/>
        <v>32171.518172205586</v>
      </c>
      <c r="DC34">
        <f t="shared" si="34"/>
        <v>31803.386248546311</v>
      </c>
      <c r="DD34">
        <f t="shared" si="34"/>
        <v>31460.249149850879</v>
      </c>
      <c r="DE34">
        <f t="shared" si="34"/>
        <v>31146.746160546558</v>
      </c>
      <c r="DF34">
        <f t="shared" si="34"/>
        <v>30866.237462258719</v>
      </c>
      <c r="DG34">
        <f t="shared" si="34"/>
        <v>30620.69691222885</v>
      </c>
      <c r="DH34">
        <f t="shared" si="34"/>
        <v>30410.654614463219</v>
      </c>
      <c r="DI34">
        <f t="shared" si="34"/>
        <v>30235.219618757175</v>
      </c>
      <c r="DJ34">
        <f t="shared" si="34"/>
        <v>30092.182420576017</v>
      </c>
      <c r="DK34">
        <f t="shared" si="34"/>
        <v>29978.14352031409</v>
      </c>
      <c r="DL34">
        <f t="shared" si="34"/>
        <v>29888.708920446021</v>
      </c>
      <c r="DM34">
        <f t="shared" si="34"/>
        <v>29818.718766384714</v>
      </c>
      <c r="DN34">
        <f t="shared" si="34"/>
        <v>29762.505802941836</v>
      </c>
      <c r="DO34">
        <f t="shared" si="34"/>
        <v>29714.154385468319</v>
      </c>
      <c r="DP34">
        <f t="shared" si="34"/>
        <v>29667.770188910814</v>
      </c>
      <c r="DQ34">
        <f t="shared" si="34"/>
        <v>29617.72836243888</v>
      </c>
      <c r="DR34">
        <f t="shared" si="34"/>
        <v>29558.891180915412</v>
      </c>
      <c r="DS34">
        <f t="shared" si="34"/>
        <v>29486.798227998559</v>
      </c>
      <c r="DT34">
        <f t="shared" si="34"/>
        <v>29397.811457839547</v>
      </c>
      <c r="DU34">
        <f t="shared" si="34"/>
        <v>29289.21584540746</v>
      </c>
      <c r="DV34">
        <f t="shared" si="34"/>
        <v>29159.273410334794</v>
      </c>
      <c r="DW34">
        <f t="shared" si="34"/>
        <v>29007.235571318422</v>
      </c>
      <c r="DX34">
        <f t="shared" si="34"/>
        <v>28833.312017888893</v>
      </c>
      <c r="DY34">
        <f t="shared" si="34"/>
        <v>28638.605891518589</v>
      </c>
      <c r="DZ34">
        <f t="shared" si="34"/>
        <v>28425.017934397776</v>
      </c>
      <c r="EA34">
        <f t="shared" si="34"/>
        <v>28195.126761962631</v>
      </c>
      <c r="EB34">
        <f t="shared" si="34"/>
        <v>27952.051118458505</v>
      </c>
      <c r="EC34">
        <f t="shared" si="34"/>
        <v>27699.300861066829</v>
      </c>
      <c r="ED34">
        <f t="shared" si="34"/>
        <v>27440.622290243868</v>
      </c>
      <c r="EE34">
        <f t="shared" si="34"/>
        <v>27179.843202374246</v>
      </c>
      <c r="EF34">
        <f t="shared" si="34"/>
        <v>26920.723188513271</v>
      </c>
      <c r="EG34">
        <f t="shared" si="34"/>
        <v>26666.813699067701</v>
      </c>
      <c r="EH34">
        <f t="shared" si="34"/>
        <v>26421.332237721675</v>
      </c>
      <c r="EI34">
        <f t="shared" si="34"/>
        <v>26187.054524316292</v>
      </c>
      <c r="EJ34">
        <f t="shared" si="34"/>
        <v>25966.22801157516</v>
      </c>
      <c r="EK34">
        <f t="shared" si="34"/>
        <v>25760.508690190149</v>
      </c>
      <c r="EL34">
        <f t="shared" si="34"/>
        <v>25570.923014590342</v>
      </c>
      <c r="EM34">
        <f t="shared" si="34"/>
        <v>25397.855662790796</v>
      </c>
      <c r="EN34">
        <f t="shared" si="34"/>
        <v>25241.062682361509</v>
      </c>
      <c r="EO34">
        <f t="shared" si="34"/>
        <v>25099.708644800499</v>
      </c>
      <c r="EP34">
        <f t="shared" si="34"/>
        <v>24972.425672882127</v>
      </c>
      <c r="EQ34">
        <f t="shared" si="34"/>
        <v>24857.39130700926</v>
      </c>
      <c r="ER34">
        <f t="shared" si="34"/>
        <v>24752.421248134775</v>
      </c>
      <c r="ES34">
        <f t="shared" si="34"/>
        <v>24655.072795789765</v>
      </c>
      <c r="ET34">
        <f t="shared" si="34"/>
        <v>24562.75431225518</v>
      </c>
      <c r="EU34">
        <f t="shared" si="34"/>
        <v>24472.835821723427</v>
      </c>
      <c r="EV34">
        <f t="shared" si="34"/>
        <v>24382.75611253201</v>
      </c>
      <c r="EW34">
        <f t="shared" si="34"/>
        <v>24290.122035322969</v>
      </c>
      <c r="EX34">
        <f t="shared" si="34"/>
        <v>24192.796225561335</v>
      </c>
      <c r="EY34">
        <f t="shared" si="34"/>
        <v>24088.970039883621</v>
      </c>
      <c r="EZ34">
        <f t="shared" si="34"/>
        <v>23977.219504805511</v>
      </c>
      <c r="FA34">
        <f t="shared" si="34"/>
        <v>23856.54282262304</v>
      </c>
      <c r="FB34">
        <f t="shared" si="34"/>
        <v>23726.378874108301</v>
      </c>
      <c r="FC34">
        <f t="shared" si="34"/>
        <v>23586.60700478726</v>
      </c>
      <c r="FD34">
        <f t="shared" si="25"/>
        <v>23437.529173860625</v>
      </c>
      <c r="FE34">
        <f t="shared" si="25"/>
        <v>23279.8361619036</v>
      </c>
      <c r="FF34">
        <f t="shared" si="25"/>
        <v>23114.560085141013</v>
      </c>
      <c r="FG34">
        <f t="shared" si="25"/>
        <v>22943.015916954257</v>
      </c>
      <c r="FH34">
        <f t="shared" si="25"/>
        <v>22766.734922781168</v>
      </c>
      <c r="FI34">
        <f t="shared" si="25"/>
        <v>22587.393083250099</v>
      </c>
      <c r="FJ34">
        <f t="shared" si="25"/>
        <v>22406.737576218831</v>
      </c>
      <c r="FK34">
        <f t="shared" si="25"/>
        <v>22226.514286188762</v>
      </c>
      <c r="FL34">
        <f t="shared" si="25"/>
        <v>22048.399081994779</v>
      </c>
      <c r="FM34">
        <f t="shared" si="25"/>
        <v>21873.935324713835</v>
      </c>
      <c r="FN34">
        <f t="shared" si="25"/>
        <v>21704.479687285086</v>
      </c>
      <c r="FO34">
        <f t="shared" si="25"/>
        <v>21541.157947113177</v>
      </c>
      <c r="FP34">
        <f t="shared" si="25"/>
        <v>21384.831958413713</v>
      </c>
      <c r="FQ34">
        <f t="shared" si="25"/>
        <v>21236.078530447663</v>
      </c>
      <c r="FR34">
        <f t="shared" si="25"/>
        <v>21095.180455164194</v>
      </c>
      <c r="FS34">
        <f t="shared" ref="FS34:GK48" si="38">FR33*$B34</f>
        <v>20962.129455882219</v>
      </c>
      <c r="FT34">
        <f t="shared" si="38"/>
        <v>20836.640388622927</v>
      </c>
      <c r="FU34">
        <f t="shared" si="38"/>
        <v>20718.175622626615</v>
      </c>
      <c r="FV34">
        <f t="shared" si="38"/>
        <v>20605.978182301042</v>
      </c>
      <c r="FW34">
        <f t="shared" si="38"/>
        <v>20499.111952725863</v>
      </c>
      <c r="FX34">
        <f t="shared" si="38"/>
        <v>20396.507047084247</v>
      </c>
      <c r="FY34">
        <f t="shared" si="38"/>
        <v>20297.008310133166</v>
      </c>
      <c r="FZ34">
        <f t="shared" si="38"/>
        <v>20199.424895710588</v>
      </c>
      <c r="GA34">
        <f t="shared" si="38"/>
        <v>20102.578902926685</v>
      </c>
      <c r="GB34">
        <f t="shared" si="38"/>
        <v>20005.351180535818</v>
      </c>
      <c r="GC34">
        <f t="shared" si="38"/>
        <v>19906.722607480864</v>
      </c>
      <c r="GD34">
        <f t="shared" si="38"/>
        <v>19805.809416747426</v>
      </c>
      <c r="GE34">
        <f t="shared" si="38"/>
        <v>19701.891435892023</v>
      </c>
      <c r="GF34">
        <f t="shared" si="38"/>
        <v>19594.432456162554</v>
      </c>
      <c r="GG34">
        <f t="shared" si="38"/>
        <v>19483.092298321684</v>
      </c>
      <c r="GH34">
        <f t="shared" si="38"/>
        <v>19367.730499311139</v>
      </c>
      <c r="GI34">
        <f t="shared" si="38"/>
        <v>19248.401885041189</v>
      </c>
      <c r="GJ34">
        <f t="shared" si="38"/>
        <v>19125.344608460018</v>
      </c>
      <c r="GK34">
        <f t="shared" si="38"/>
        <v>18998.961505532443</v>
      </c>
      <c r="GL34">
        <f>GK33*$B34</f>
        <v>18869.795846135832</v>
      </c>
      <c r="GM34">
        <f t="shared" si="26"/>
        <v>18738.502725499588</v>
      </c>
      <c r="GN34">
        <f t="shared" si="26"/>
        <v>18605.817451713789</v>
      </c>
      <c r="GO34">
        <f t="shared" si="26"/>
        <v>18472.522333962748</v>
      </c>
      <c r="GP34">
        <f t="shared" si="26"/>
        <v>18339.413266703559</v>
      </c>
      <c r="GQ34">
        <f t="shared" si="26"/>
        <v>18207.267440935604</v>
      </c>
      <c r="GR34">
        <f t="shared" si="26"/>
        <v>18076.813400428484</v>
      </c>
      <c r="GS34">
        <f t="shared" si="26"/>
        <v>17948.70450572986</v>
      </c>
      <c r="GT34">
        <f t="shared" si="26"/>
        <v>17823.496680440145</v>
      </c>
      <c r="GU34">
        <f t="shared" si="26"/>
        <v>17701.63110185683</v>
      </c>
      <c r="GV34">
        <f t="shared" si="26"/>
        <v>17583.422270761585</v>
      </c>
      <c r="GW34">
        <f t="shared" si="26"/>
        <v>17469.051662773869</v>
      </c>
      <c r="GX34">
        <f t="shared" si="26"/>
        <v>17358.566935194387</v>
      </c>
    </row>
    <row r="35" spans="1:206" ht="4.5" customHeight="1">
      <c r="A35">
        <v>33</v>
      </c>
      <c r="B35">
        <v>0.9996044974292333</v>
      </c>
      <c r="C35">
        <v>5.0586077788950065E-2</v>
      </c>
      <c r="E35" s="8">
        <v>70796</v>
      </c>
      <c r="F35">
        <f t="shared" si="9"/>
        <v>69459.517712865141</v>
      </c>
      <c r="G35">
        <f t="shared" si="9"/>
        <v>69640.351585463912</v>
      </c>
      <c r="H35">
        <f t="shared" si="9"/>
        <v>68868.238876844785</v>
      </c>
      <c r="I35">
        <f t="shared" si="9"/>
        <v>67719.912701529218</v>
      </c>
      <c r="J35">
        <f t="shared" ref="J35:Y50" si="39">I34*$B35</f>
        <v>67199.814344829167</v>
      </c>
      <c r="K35">
        <f t="shared" si="39"/>
        <v>64473.414462247558</v>
      </c>
      <c r="L35">
        <f t="shared" si="39"/>
        <v>62172.747951275422</v>
      </c>
      <c r="M35">
        <f t="shared" si="39"/>
        <v>58495.398415512645</v>
      </c>
      <c r="N35">
        <f t="shared" si="39"/>
        <v>52254.701133450981</v>
      </c>
      <c r="O35">
        <f t="shared" si="39"/>
        <v>48052.391452078846</v>
      </c>
      <c r="P35">
        <f t="shared" si="39"/>
        <v>46373.211547710627</v>
      </c>
      <c r="Q35">
        <f t="shared" si="39"/>
        <v>45872.055136418312</v>
      </c>
      <c r="R35">
        <f t="shared" si="39"/>
        <v>45274.409495067193</v>
      </c>
      <c r="S35">
        <f t="shared" si="39"/>
        <v>45056.320113304566</v>
      </c>
      <c r="T35">
        <f t="shared" si="39"/>
        <v>45259.422295364529</v>
      </c>
      <c r="U35">
        <f t="shared" si="39"/>
        <v>45425.629328268653</v>
      </c>
      <c r="V35">
        <f t="shared" si="39"/>
        <v>45820.703236670692</v>
      </c>
      <c r="W35">
        <f t="shared" si="39"/>
        <v>46881.300965634342</v>
      </c>
      <c r="X35">
        <f t="shared" si="39"/>
        <v>48945.525854320309</v>
      </c>
      <c r="Y35">
        <f t="shared" si="39"/>
        <v>51469.044081977096</v>
      </c>
      <c r="Z35">
        <f>Y34*$B35</f>
        <v>55349.85899008713</v>
      </c>
      <c r="AA35">
        <f t="shared" ref="W35:BT40" si="40">Z34*$B35</f>
        <v>58937.94790536716</v>
      </c>
      <c r="AB35">
        <f t="shared" si="40"/>
        <v>59650.942768497407</v>
      </c>
      <c r="AC35">
        <f t="shared" si="40"/>
        <v>58800.760820312273</v>
      </c>
      <c r="AD35">
        <f t="shared" si="40"/>
        <v>55799.920320308927</v>
      </c>
      <c r="AE35">
        <f t="shared" si="40"/>
        <v>53518.252931396295</v>
      </c>
      <c r="AF35">
        <f t="shared" si="40"/>
        <v>53368.138410540487</v>
      </c>
      <c r="AG35">
        <f t="shared" si="40"/>
        <v>53689.20117259214</v>
      </c>
      <c r="AH35">
        <f t="shared" si="40"/>
        <v>54424.696445923837</v>
      </c>
      <c r="AI35">
        <f t="shared" si="40"/>
        <v>54850.051978574382</v>
      </c>
      <c r="AJ35">
        <f t="shared" si="40"/>
        <v>55430.380514462428</v>
      </c>
      <c r="AK35">
        <f t="shared" si="40"/>
        <v>55660.901134885935</v>
      </c>
      <c r="AL35">
        <f t="shared" si="40"/>
        <v>54774.790069581861</v>
      </c>
      <c r="AM35">
        <f t="shared" si="40"/>
        <v>54213.94628075209</v>
      </c>
      <c r="AN35">
        <f t="shared" si="40"/>
        <v>52796.801570558549</v>
      </c>
      <c r="AO35">
        <f t="shared" si="40"/>
        <v>51364.097489554639</v>
      </c>
      <c r="AP35">
        <f t="shared" si="40"/>
        <v>49924.669990387396</v>
      </c>
      <c r="AQ35">
        <f t="shared" si="40"/>
        <v>48499.415509247629</v>
      </c>
      <c r="AR35">
        <f t="shared" si="40"/>
        <v>47123.940029192789</v>
      </c>
      <c r="AS35">
        <f t="shared" si="40"/>
        <v>45839.839174266133</v>
      </c>
      <c r="AT35">
        <f t="shared" si="40"/>
        <v>44689.984997714993</v>
      </c>
      <c r="AU35">
        <f t="shared" si="40"/>
        <v>43700.230209966147</v>
      </c>
      <c r="AV35">
        <f t="shared" si="40"/>
        <v>42885.700568839711</v>
      </c>
      <c r="AW35">
        <f t="shared" si="40"/>
        <v>42256.882943111421</v>
      </c>
      <c r="AX35">
        <f t="shared" si="40"/>
        <v>41820.772006650404</v>
      </c>
      <c r="AY35">
        <f t="shared" si="40"/>
        <v>41578.526303778039</v>
      </c>
      <c r="AZ35">
        <f t="shared" si="40"/>
        <v>41540.053141000863</v>
      </c>
      <c r="BA35">
        <f t="shared" si="40"/>
        <v>41690.837961941725</v>
      </c>
      <c r="BB35">
        <f t="shared" si="40"/>
        <v>41990.392428295585</v>
      </c>
      <c r="BC35">
        <f t="shared" si="40"/>
        <v>42402.659332553216</v>
      </c>
      <c r="BD35">
        <f t="shared" si="40"/>
        <v>42874.96552630316</v>
      </c>
      <c r="BE35">
        <f t="shared" si="40"/>
        <v>43355.907262910863</v>
      </c>
      <c r="BF35">
        <f t="shared" si="40"/>
        <v>43802.929021458505</v>
      </c>
      <c r="BG35">
        <f t="shared" si="40"/>
        <v>44179.941778392262</v>
      </c>
      <c r="BH35">
        <f t="shared" si="40"/>
        <v>44473.463908922029</v>
      </c>
      <c r="BI35">
        <f t="shared" si="40"/>
        <v>44674.872355721236</v>
      </c>
      <c r="BJ35">
        <f t="shared" si="40"/>
        <v>44786.807528432575</v>
      </c>
      <c r="BK35">
        <f t="shared" si="40"/>
        <v>44809.234802049818</v>
      </c>
      <c r="BL35">
        <f t="shared" si="40"/>
        <v>44738.355411663135</v>
      </c>
      <c r="BM35">
        <f t="shared" si="40"/>
        <v>44579.322342930478</v>
      </c>
      <c r="BN35">
        <f t="shared" si="40"/>
        <v>44331.915720132718</v>
      </c>
      <c r="BO35">
        <f t="shared" si="40"/>
        <v>43998.02003598641</v>
      </c>
      <c r="BP35">
        <f t="shared" si="40"/>
        <v>43582.48626720412</v>
      </c>
      <c r="BQ35">
        <f t="shared" si="40"/>
        <v>43092.235401325088</v>
      </c>
      <c r="BR35">
        <f t="shared" si="40"/>
        <v>42537.822296566061</v>
      </c>
      <c r="BS35">
        <f t="shared" si="40"/>
        <v>41931.883085748275</v>
      </c>
      <c r="BT35">
        <f t="shared" si="40"/>
        <v>41291.268349332218</v>
      </c>
      <c r="BU35">
        <f t="shared" ref="BU35:CJ50" si="41">BT34*$B35</f>
        <v>40627.367168955912</v>
      </c>
      <c r="BV35">
        <f t="shared" si="41"/>
        <v>39952.403050646164</v>
      </c>
      <c r="BW35">
        <f t="shared" si="41"/>
        <v>39283.44417002015</v>
      </c>
      <c r="BX35">
        <f t="shared" si="41"/>
        <v>38636.847290464604</v>
      </c>
      <c r="BY35">
        <f t="shared" si="30"/>
        <v>38029.245840031603</v>
      </c>
      <c r="BZ35">
        <f t="shared" si="30"/>
        <v>37474.652342296271</v>
      </c>
      <c r="CA35">
        <f t="shared" si="30"/>
        <v>36987.613540692895</v>
      </c>
      <c r="CB35">
        <f t="shared" si="30"/>
        <v>36576.233009745163</v>
      </c>
      <c r="CC35">
        <f t="shared" si="30"/>
        <v>36246.39649035535</v>
      </c>
      <c r="CD35">
        <f t="shared" si="30"/>
        <v>35999.749232882015</v>
      </c>
      <c r="CE35">
        <f t="shared" si="30"/>
        <v>35832.787802597522</v>
      </c>
      <c r="CF35">
        <f t="shared" si="30"/>
        <v>35738.550747188303</v>
      </c>
      <c r="CG35">
        <f t="shared" si="30"/>
        <v>35707.135396519036</v>
      </c>
      <c r="CH35">
        <f t="shared" si="30"/>
        <v>35726.381128240508</v>
      </c>
      <c r="CI35">
        <f t="shared" si="30"/>
        <v>35782.497934724932</v>
      </c>
      <c r="CJ35">
        <f t="shared" si="30"/>
        <v>35861.338103423426</v>
      </c>
      <c r="CK35">
        <f t="shared" si="30"/>
        <v>35948.631443792576</v>
      </c>
      <c r="CL35">
        <f t="shared" si="30"/>
        <v>36031.030827954033</v>
      </c>
      <c r="CM35">
        <f t="shared" si="30"/>
        <v>36096.397111739992</v>
      </c>
      <c r="CN35">
        <f t="shared" si="30"/>
        <v>36134.349987514637</v>
      </c>
      <c r="CO35">
        <f t="shared" si="30"/>
        <v>36136.368323160263</v>
      </c>
      <c r="CP35">
        <f t="shared" si="30"/>
        <v>36095.999144916124</v>
      </c>
      <c r="CQ35">
        <f t="shared" si="30"/>
        <v>36008.947068624497</v>
      </c>
      <c r="CR35">
        <f t="shared" si="30"/>
        <v>35873.056409151548</v>
      </c>
      <c r="CS35">
        <f t="shared" si="30"/>
        <v>35688.203740575154</v>
      </c>
      <c r="CT35">
        <f t="shared" si="30"/>
        <v>35456.174295316188</v>
      </c>
      <c r="CU35">
        <f t="shared" si="30"/>
        <v>35180.405675293274</v>
      </c>
      <c r="CV35">
        <f t="shared" si="30"/>
        <v>34865.761101100266</v>
      </c>
      <c r="CW35">
        <f t="shared" si="22"/>
        <v>34518.278540365267</v>
      </c>
      <c r="CX35">
        <f t="shared" si="33"/>
        <v>34144.875565225113</v>
      </c>
      <c r="CY35">
        <f t="shared" si="33"/>
        <v>33753.068243785579</v>
      </c>
      <c r="CZ35">
        <f t="shared" si="33"/>
        <v>33350.710082275327</v>
      </c>
      <c r="DA35">
        <f t="shared" si="33"/>
        <v>32945.761329476809</v>
      </c>
      <c r="DB35">
        <f t="shared" si="33"/>
        <v>32546.0063483185</v>
      </c>
      <c r="DC35">
        <f t="shared" ref="DC35:DL35" si="42">DB34*$B35</f>
        <v>32158.79425406301</v>
      </c>
      <c r="DD35">
        <f t="shared" si="42"/>
        <v>31790.807927525922</v>
      </c>
      <c r="DE35">
        <f t="shared" si="42"/>
        <v>31447.806540435151</v>
      </c>
      <c r="DF35">
        <f t="shared" si="42"/>
        <v>31134.427542369045</v>
      </c>
      <c r="DG35">
        <f t="shared" si="42"/>
        <v>30854.029785992501</v>
      </c>
      <c r="DH35">
        <f t="shared" si="42"/>
        <v>30608.586347881395</v>
      </c>
      <c r="DI35">
        <f t="shared" si="42"/>
        <v>30398.6271223845</v>
      </c>
      <c r="DJ35">
        <f t="shared" si="42"/>
        <v>30223.261511670262</v>
      </c>
      <c r="DK35">
        <f t="shared" si="42"/>
        <v>30080.2808850687</v>
      </c>
      <c r="DL35">
        <f t="shared" si="42"/>
        <v>29966.287087484994</v>
      </c>
      <c r="DM35">
        <f t="shared" si="34"/>
        <v>29876.887859231087</v>
      </c>
      <c r="DN35">
        <f t="shared" si="34"/>
        <v>29806.925386455641</v>
      </c>
      <c r="DO35">
        <f t="shared" si="34"/>
        <v>29750.734655384313</v>
      </c>
      <c r="DP35">
        <f t="shared" si="34"/>
        <v>29702.402361020708</v>
      </c>
      <c r="DQ35">
        <f t="shared" si="34"/>
        <v>29656.036509532183</v>
      </c>
      <c r="DR35">
        <f t="shared" si="34"/>
        <v>29606.014474731266</v>
      </c>
      <c r="DS35">
        <f t="shared" si="34"/>
        <v>29547.200563464346</v>
      </c>
      <c r="DT35">
        <f t="shared" si="34"/>
        <v>29475.136123495708</v>
      </c>
      <c r="DU35">
        <f t="shared" si="34"/>
        <v>29386.184547833058</v>
      </c>
      <c r="DV35">
        <f t="shared" si="34"/>
        <v>29277.63188524486</v>
      </c>
      <c r="DW35">
        <f t="shared" si="34"/>
        <v>29147.740842739317</v>
      </c>
      <c r="DX35">
        <f t="shared" si="34"/>
        <v>28995.763135079131</v>
      </c>
      <c r="DY35">
        <f t="shared" si="34"/>
        <v>28821.908368862099</v>
      </c>
      <c r="DZ35">
        <f t="shared" si="34"/>
        <v>28627.279249265321</v>
      </c>
      <c r="EA35">
        <f t="shared" si="34"/>
        <v>28413.775766730632</v>
      </c>
      <c r="EB35">
        <f t="shared" si="34"/>
        <v>28183.975516845181</v>
      </c>
      <c r="EC35">
        <f t="shared" si="34"/>
        <v>27940.996010382951</v>
      </c>
      <c r="ED35">
        <f t="shared" si="34"/>
        <v>27688.345716367836</v>
      </c>
      <c r="EE35">
        <f t="shared" si="34"/>
        <v>27429.769453584639</v>
      </c>
      <c r="EF35">
        <f t="shared" si="34"/>
        <v>27169.093504514673</v>
      </c>
      <c r="EG35">
        <f t="shared" si="34"/>
        <v>26910.075973285315</v>
      </c>
      <c r="EH35">
        <f t="shared" si="34"/>
        <v>26656.266905695564</v>
      </c>
      <c r="EI35">
        <f t="shared" si="34"/>
        <v>26410.882532898577</v>
      </c>
      <c r="EJ35">
        <f t="shared" si="34"/>
        <v>26176.697476931116</v>
      </c>
      <c r="EK35">
        <f t="shared" si="34"/>
        <v>25955.958301643466</v>
      </c>
      <c r="EL35">
        <f t="shared" si="34"/>
        <v>25750.320342778919</v>
      </c>
      <c r="EM35">
        <f t="shared" si="34"/>
        <v>25560.809648801194</v>
      </c>
      <c r="EN35">
        <f t="shared" si="34"/>
        <v>25387.8107455842</v>
      </c>
      <c r="EO35">
        <f t="shared" si="34"/>
        <v>25231.079777181752</v>
      </c>
      <c r="EP35">
        <f t="shared" si="34"/>
        <v>25089.781645505984</v>
      </c>
      <c r="EQ35">
        <f t="shared" si="34"/>
        <v>24962.549014330223</v>
      </c>
      <c r="ER35">
        <f t="shared" si="34"/>
        <v>24847.560144844785</v>
      </c>
      <c r="ES35">
        <f t="shared" si="34"/>
        <v>24742.631601898436</v>
      </c>
      <c r="ET35">
        <f t="shared" si="34"/>
        <v>24645.321651116592</v>
      </c>
      <c r="EU35">
        <f t="shared" si="34"/>
        <v>24553.039679779573</v>
      </c>
      <c r="EV35">
        <f t="shared" si="34"/>
        <v>24463.156752241983</v>
      </c>
      <c r="EW35">
        <f t="shared" si="34"/>
        <v>24373.112669807128</v>
      </c>
      <c r="EX35">
        <f t="shared" si="34"/>
        <v>24280.51522961376</v>
      </c>
      <c r="EY35">
        <f t="shared" si="34"/>
        <v>24183.22791246009</v>
      </c>
      <c r="EZ35">
        <f t="shared" si="34"/>
        <v>24079.442790305726</v>
      </c>
      <c r="FA35">
        <f t="shared" si="34"/>
        <v>23967.736452851525</v>
      </c>
      <c r="FB35">
        <f t="shared" si="34"/>
        <v>23847.107498607085</v>
      </c>
      <c r="FC35">
        <f t="shared" si="34"/>
        <v>23716.995030268605</v>
      </c>
      <c r="FD35">
        <f t="shared" ref="FD35:FS50" si="43">FC34*$B35</f>
        <v>23577.278441081202</v>
      </c>
      <c r="FE35">
        <f t="shared" si="43"/>
        <v>23428.259570819944</v>
      </c>
      <c r="FF35">
        <f t="shared" si="43"/>
        <v>23270.628926854541</v>
      </c>
      <c r="FG35">
        <f t="shared" si="43"/>
        <v>23105.418217205199</v>
      </c>
      <c r="FH35">
        <f t="shared" si="43"/>
        <v>22933.941895177959</v>
      </c>
      <c r="FI35">
        <f t="shared" si="43"/>
        <v>22757.730620591243</v>
      </c>
      <c r="FJ35">
        <f t="shared" si="43"/>
        <v>22578.459711218755</v>
      </c>
      <c r="FK35">
        <f t="shared" si="43"/>
        <v>22397.875653904943</v>
      </c>
      <c r="FL35">
        <f t="shared" si="43"/>
        <v>22217.723642649391</v>
      </c>
      <c r="FM35">
        <f t="shared" si="43"/>
        <v>22039.678883476561</v>
      </c>
      <c r="FN35">
        <f t="shared" si="43"/>
        <v>21865.284127060128</v>
      </c>
      <c r="FO35">
        <f t="shared" si="43"/>
        <v>21695.89550977161</v>
      </c>
      <c r="FP35">
        <f t="shared" si="43"/>
        <v>21532.638363767801</v>
      </c>
      <c r="FQ35">
        <f t="shared" si="43"/>
        <v>21376.374202398747</v>
      </c>
      <c r="FR35">
        <f t="shared" si="43"/>
        <v>21227.679606795868</v>
      </c>
      <c r="FS35">
        <f t="shared" si="43"/>
        <v>21086.837257063391</v>
      </c>
      <c r="FT35">
        <f t="shared" si="38"/>
        <v>20953.838879793675</v>
      </c>
      <c r="FU35">
        <f t="shared" si="38"/>
        <v>20828.399443783084</v>
      </c>
      <c r="FV35">
        <f t="shared" si="38"/>
        <v>20709.981530906269</v>
      </c>
      <c r="FW35">
        <f t="shared" si="38"/>
        <v>20597.828464956779</v>
      </c>
      <c r="FX35">
        <f t="shared" si="38"/>
        <v>20491.004501250125</v>
      </c>
      <c r="FY35">
        <f t="shared" si="38"/>
        <v>20388.440176112465</v>
      </c>
      <c r="FZ35">
        <f t="shared" si="38"/>
        <v>20288.980791167636</v>
      </c>
      <c r="GA35">
        <f t="shared" si="38"/>
        <v>20191.435971236326</v>
      </c>
      <c r="GB35">
        <f t="shared" si="38"/>
        <v>20094.628281291538</v>
      </c>
      <c r="GC35">
        <f t="shared" si="38"/>
        <v>19997.439012714825</v>
      </c>
      <c r="GD35">
        <f t="shared" si="38"/>
        <v>19898.849447514065</v>
      </c>
      <c r="GE35">
        <f t="shared" si="38"/>
        <v>19797.976168206987</v>
      </c>
      <c r="GF35">
        <f t="shared" si="38"/>
        <v>19694.099287180161</v>
      </c>
      <c r="GG35">
        <f t="shared" si="38"/>
        <v>19586.682807753426</v>
      </c>
      <c r="GH35">
        <f t="shared" si="38"/>
        <v>19475.386685231213</v>
      </c>
      <c r="GI35">
        <f t="shared" si="38"/>
        <v>19360.070512108745</v>
      </c>
      <c r="GJ35">
        <f t="shared" si="38"/>
        <v>19240.789092612504</v>
      </c>
      <c r="GK35">
        <f t="shared" si="38"/>
        <v>19117.780485500574</v>
      </c>
      <c r="GL35">
        <f>GK34*$B35</f>
        <v>18991.447367415109</v>
      </c>
      <c r="GM35">
        <f t="shared" ref="GL35:GX50" si="44">GL34*$B35</f>
        <v>18862.332793368842</v>
      </c>
      <c r="GN35">
        <f t="shared" si="44"/>
        <v>18731.091599499334</v>
      </c>
      <c r="GO35">
        <f t="shared" si="44"/>
        <v>18598.458803080419</v>
      </c>
      <c r="GP35">
        <f t="shared" si="44"/>
        <v>18465.216403891121</v>
      </c>
      <c r="GQ35">
        <f t="shared" si="44"/>
        <v>18332.159981610224</v>
      </c>
      <c r="GR35">
        <f t="shared" si="44"/>
        <v>18200.066419856077</v>
      </c>
      <c r="GS35">
        <f t="shared" si="44"/>
        <v>18069.663974257346</v>
      </c>
      <c r="GT35">
        <f t="shared" si="44"/>
        <v>17941.605746955913</v>
      </c>
      <c r="GU35">
        <f t="shared" si="44"/>
        <v>17816.44744168298</v>
      </c>
      <c r="GV35">
        <f t="shared" si="44"/>
        <v>17694.630061249281</v>
      </c>
      <c r="GW35">
        <f t="shared" si="44"/>
        <v>17576.467982050621</v>
      </c>
      <c r="GX35">
        <f t="shared" si="44"/>
        <v>17462.142607932386</v>
      </c>
    </row>
    <row r="36" spans="1:206" ht="4.5" customHeight="1">
      <c r="A36">
        <v>34</v>
      </c>
      <c r="B36">
        <v>0.99963668883796319</v>
      </c>
      <c r="C36">
        <v>4.3847820192430692E-2</v>
      </c>
      <c r="E36" s="8">
        <v>71564</v>
      </c>
      <c r="F36">
        <f t="shared" si="9"/>
        <v>70770.279022972449</v>
      </c>
      <c r="G36">
        <f t="shared" si="9"/>
        <v>69434.282294770368</v>
      </c>
      <c r="H36">
        <f t="shared" si="9"/>
        <v>69615.050468404748</v>
      </c>
      <c r="I36">
        <f t="shared" si="9"/>
        <v>68843.218276951011</v>
      </c>
      <c r="J36">
        <f t="shared" si="39"/>
        <v>67695.309301352594</v>
      </c>
      <c r="K36">
        <f t="shared" si="39"/>
        <v>67175.399902190882</v>
      </c>
      <c r="L36">
        <f t="shared" si="39"/>
        <v>64449.990551118797</v>
      </c>
      <c r="M36">
        <f t="shared" si="39"/>
        <v>62150.159897970225</v>
      </c>
      <c r="N36">
        <f t="shared" si="39"/>
        <v>58474.1463843405</v>
      </c>
      <c r="O36">
        <f t="shared" si="39"/>
        <v>52235.716417260301</v>
      </c>
      <c r="P36">
        <f t="shared" si="39"/>
        <v>48034.933481901746</v>
      </c>
      <c r="Q36">
        <f t="shared" si="39"/>
        <v>46356.363642335848</v>
      </c>
      <c r="R36">
        <f t="shared" si="39"/>
        <v>45855.389306761681</v>
      </c>
      <c r="S36">
        <f t="shared" si="39"/>
        <v>45257.960796743013</v>
      </c>
      <c r="T36">
        <f t="shared" si="39"/>
        <v>45039.950649287101</v>
      </c>
      <c r="U36">
        <f t="shared" si="39"/>
        <v>45242.979042057283</v>
      </c>
      <c r="V36">
        <f t="shared" si="39"/>
        <v>45409.125690091147</v>
      </c>
      <c r="W36">
        <f t="shared" si="40"/>
        <v>45804.056063732431</v>
      </c>
      <c r="X36">
        <f t="shared" si="40"/>
        <v>46864.26846570272</v>
      </c>
      <c r="Y36">
        <f t="shared" si="40"/>
        <v>48927.743398445673</v>
      </c>
      <c r="Z36">
        <f t="shared" si="40"/>
        <v>51450.344803762746</v>
      </c>
      <c r="AA36">
        <f t="shared" si="40"/>
        <v>55329.74976849887</v>
      </c>
      <c r="AB36">
        <f t="shared" si="40"/>
        <v>58916.535091025595</v>
      </c>
      <c r="AC36">
        <f t="shared" si="40"/>
        <v>59629.270915163594</v>
      </c>
      <c r="AD36">
        <f t="shared" si="40"/>
        <v>58779.397847569999</v>
      </c>
      <c r="AE36">
        <f t="shared" si="40"/>
        <v>55779.647586415798</v>
      </c>
      <c r="AF36">
        <f t="shared" si="40"/>
        <v>53498.809152733607</v>
      </c>
      <c r="AG36">
        <f t="shared" si="40"/>
        <v>53348.749170158815</v>
      </c>
      <c r="AH36">
        <f t="shared" si="40"/>
        <v>53669.695286525297</v>
      </c>
      <c r="AI36">
        <f t="shared" si="40"/>
        <v>54404.923346214571</v>
      </c>
      <c r="AJ36">
        <f t="shared" si="40"/>
        <v>54830.124342452269</v>
      </c>
      <c r="AK36">
        <f t="shared" si="40"/>
        <v>55410.242038505574</v>
      </c>
      <c r="AL36">
        <f t="shared" si="40"/>
        <v>55640.678908214606</v>
      </c>
      <c r="AM36">
        <f t="shared" si="40"/>
        <v>54754.889776951357</v>
      </c>
      <c r="AN36">
        <f t="shared" si="40"/>
        <v>54194.249748930226</v>
      </c>
      <c r="AO36">
        <f t="shared" si="40"/>
        <v>52777.619903228122</v>
      </c>
      <c r="AP36">
        <f t="shared" si="40"/>
        <v>51345.436339608736</v>
      </c>
      <c r="AQ36">
        <f t="shared" si="40"/>
        <v>49906.531800518882</v>
      </c>
      <c r="AR36">
        <f t="shared" si="40"/>
        <v>48481.795130240855</v>
      </c>
      <c r="AS36">
        <f t="shared" si="40"/>
        <v>47106.81937578103</v>
      </c>
      <c r="AT36">
        <f t="shared" si="40"/>
        <v>45823.18504902815</v>
      </c>
      <c r="AU36">
        <f t="shared" si="40"/>
        <v>44673.748627334069</v>
      </c>
      <c r="AV36">
        <f t="shared" si="40"/>
        <v>43684.353428547285</v>
      </c>
      <c r="AW36">
        <f t="shared" si="40"/>
        <v>42870.119715131281</v>
      </c>
      <c r="AX36">
        <f t="shared" si="40"/>
        <v>42241.530545865309</v>
      </c>
      <c r="AY36">
        <f t="shared" si="40"/>
        <v>41805.578053375393</v>
      </c>
      <c r="AZ36">
        <f t="shared" si="40"/>
        <v>41563.420361070835</v>
      </c>
      <c r="BA36">
        <f t="shared" si="40"/>
        <v>41524.961176023135</v>
      </c>
      <c r="BB36">
        <f t="shared" si="40"/>
        <v>41675.691215155486</v>
      </c>
      <c r="BC36">
        <f t="shared" si="40"/>
        <v>41975.136850028081</v>
      </c>
      <c r="BD36">
        <f t="shared" si="40"/>
        <v>42387.253973117658</v>
      </c>
      <c r="BE36">
        <f t="shared" si="40"/>
        <v>42859.38857275551</v>
      </c>
      <c r="BF36">
        <f t="shared" si="40"/>
        <v>43340.155577862017</v>
      </c>
      <c r="BG36">
        <f t="shared" si="40"/>
        <v>43787.014928415105</v>
      </c>
      <c r="BH36">
        <f t="shared" si="40"/>
        <v>44163.890712406035</v>
      </c>
      <c r="BI36">
        <f t="shared" si="40"/>
        <v>44457.306203069478</v>
      </c>
      <c r="BJ36">
        <f t="shared" si="40"/>
        <v>44658.641475931836</v>
      </c>
      <c r="BK36">
        <f t="shared" si="40"/>
        <v>44770.5359813455</v>
      </c>
      <c r="BL36">
        <f t="shared" si="40"/>
        <v>44792.955106883906</v>
      </c>
      <c r="BM36">
        <f t="shared" si="40"/>
        <v>44722.10146777091</v>
      </c>
      <c r="BN36">
        <f t="shared" si="40"/>
        <v>44563.126177527258</v>
      </c>
      <c r="BO36">
        <f t="shared" si="40"/>
        <v>44315.80944031712</v>
      </c>
      <c r="BP36">
        <f t="shared" si="40"/>
        <v>43982.035064199816</v>
      </c>
      <c r="BQ36">
        <f t="shared" si="40"/>
        <v>43566.65226347393</v>
      </c>
      <c r="BR36">
        <f t="shared" si="40"/>
        <v>43076.57951120667</v>
      </c>
      <c r="BS36">
        <f t="shared" si="40"/>
        <v>42522.367830916977</v>
      </c>
      <c r="BT36">
        <f t="shared" si="40"/>
        <v>41916.648764578</v>
      </c>
      <c r="BU36">
        <f t="shared" si="41"/>
        <v>41276.266770646245</v>
      </c>
      <c r="BV36">
        <f t="shared" si="30"/>
        <v>40612.606792979263</v>
      </c>
      <c r="BW36">
        <f t="shared" si="30"/>
        <v>39937.887896667671</v>
      </c>
      <c r="BX36">
        <f t="shared" si="30"/>
        <v>39269.172056269934</v>
      </c>
      <c r="BY36">
        <f t="shared" si="30"/>
        <v>38622.810092578067</v>
      </c>
      <c r="BZ36">
        <f t="shared" si="30"/>
        <v>38015.429390534075</v>
      </c>
      <c r="CA36">
        <f t="shared" si="30"/>
        <v>37461.03738280687</v>
      </c>
      <c r="CB36">
        <f t="shared" si="30"/>
        <v>36974.175527836458</v>
      </c>
      <c r="CC36">
        <f t="shared" si="30"/>
        <v>36562.944456027464</v>
      </c>
      <c r="CD36">
        <f t="shared" si="30"/>
        <v>36233.227769926794</v>
      </c>
      <c r="CE36">
        <f t="shared" si="30"/>
        <v>35986.670122155185</v>
      </c>
      <c r="CF36">
        <f t="shared" si="30"/>
        <v>35819.769350821945</v>
      </c>
      <c r="CG36">
        <f t="shared" si="30"/>
        <v>35725.566532786834</v>
      </c>
      <c r="CH36">
        <f t="shared" si="30"/>
        <v>35694.162595665119</v>
      </c>
      <c r="CI36">
        <f t="shared" si="30"/>
        <v>35713.401335197435</v>
      </c>
      <c r="CJ36">
        <f t="shared" si="30"/>
        <v>35769.497753819691</v>
      </c>
      <c r="CK36">
        <f t="shared" si="30"/>
        <v>35848.309279004876</v>
      </c>
      <c r="CL36">
        <f t="shared" si="30"/>
        <v>35935.570904729102</v>
      </c>
      <c r="CM36">
        <f t="shared" si="30"/>
        <v>36017.940352274549</v>
      </c>
      <c r="CN36">
        <f t="shared" si="30"/>
        <v>36083.282887759982</v>
      </c>
      <c r="CO36">
        <f t="shared" si="30"/>
        <v>36121.221974831227</v>
      </c>
      <c r="CP36">
        <f t="shared" si="30"/>
        <v>36123.239577192988</v>
      </c>
      <c r="CQ36">
        <f t="shared" si="30"/>
        <v>36082.885065521907</v>
      </c>
      <c r="CR36">
        <f t="shared" si="30"/>
        <v>35995.864616221275</v>
      </c>
      <c r="CS36">
        <f t="shared" si="30"/>
        <v>35860.023327341725</v>
      </c>
      <c r="CT36">
        <f t="shared" si="30"/>
        <v>35675.237817803158</v>
      </c>
      <c r="CU36">
        <f t="shared" si="30"/>
        <v>35443.292671431576</v>
      </c>
      <c r="CV36">
        <f t="shared" si="30"/>
        <v>35167.624241226455</v>
      </c>
      <c r="CW36">
        <f t="shared" si="22"/>
        <v>34853.09398091933</v>
      </c>
      <c r="CX36">
        <f t="shared" si="33"/>
        <v>34505.737664477259</v>
      </c>
      <c r="CY36">
        <f t="shared" si="33"/>
        <v>34132.47035080591</v>
      </c>
      <c r="CZ36">
        <f t="shared" si="33"/>
        <v>33740.805377339624</v>
      </c>
      <c r="DA36">
        <f t="shared" si="33"/>
        <v>33338.593397040582</v>
      </c>
      <c r="DB36">
        <f t="shared" si="33"/>
        <v>32933.791766644012</v>
      </c>
      <c r="DC36">
        <f t="shared" si="34"/>
        <v>32534.182020932436</v>
      </c>
      <c r="DD36">
        <f t="shared" si="34"/>
        <v>32147.110605152862</v>
      </c>
      <c r="DE36">
        <f t="shared" si="34"/>
        <v>31779.257972155683</v>
      </c>
      <c r="DF36">
        <f t="shared" si="34"/>
        <v>31436.381201297438</v>
      </c>
      <c r="DG36">
        <f t="shared" si="34"/>
        <v>31123.116057319276</v>
      </c>
      <c r="DH36">
        <f t="shared" si="34"/>
        <v>30842.820172577434</v>
      </c>
      <c r="DI36">
        <f t="shared" si="34"/>
        <v>30597.465906807043</v>
      </c>
      <c r="DJ36">
        <f t="shared" si="34"/>
        <v>30387.582961840344</v>
      </c>
      <c r="DK36">
        <f t="shared" si="34"/>
        <v>30212.281063409915</v>
      </c>
      <c r="DL36">
        <f t="shared" si="34"/>
        <v>30069.352383265952</v>
      </c>
      <c r="DM36">
        <f t="shared" si="34"/>
        <v>29955.400000901311</v>
      </c>
      <c r="DN36">
        <f t="shared" si="34"/>
        <v>29866.033252384907</v>
      </c>
      <c r="DO36">
        <f t="shared" si="34"/>
        <v>29796.096197756742</v>
      </c>
      <c r="DP36">
        <f t="shared" si="34"/>
        <v>29739.925881405215</v>
      </c>
      <c r="DQ36">
        <f t="shared" si="34"/>
        <v>29691.611146703639</v>
      </c>
      <c r="DR36">
        <f t="shared" si="34"/>
        <v>29645.262140446499</v>
      </c>
      <c r="DS36">
        <f t="shared" si="34"/>
        <v>29595.258279209174</v>
      </c>
      <c r="DT36">
        <f t="shared" si="34"/>
        <v>29536.465735692698</v>
      </c>
      <c r="DU36">
        <f t="shared" si="34"/>
        <v>29464.427477539488</v>
      </c>
      <c r="DV36">
        <f t="shared" si="34"/>
        <v>29375.508218977157</v>
      </c>
      <c r="DW36">
        <f t="shared" si="34"/>
        <v>29266.994994782945</v>
      </c>
      <c r="DX36">
        <f t="shared" si="34"/>
        <v>29137.151143142994</v>
      </c>
      <c r="DY36">
        <f t="shared" si="34"/>
        <v>28985.228650680379</v>
      </c>
      <c r="DZ36">
        <f t="shared" si="34"/>
        <v>28811.437047840489</v>
      </c>
      <c r="EA36">
        <f t="shared" si="34"/>
        <v>28616.878639175316</v>
      </c>
      <c r="EB36">
        <f t="shared" si="34"/>
        <v>28403.452724838968</v>
      </c>
      <c r="EC36">
        <f t="shared" si="34"/>
        <v>28173.735963949341</v>
      </c>
      <c r="ED36">
        <f t="shared" si="34"/>
        <v>27930.844734653954</v>
      </c>
      <c r="EE36">
        <f t="shared" si="34"/>
        <v>27678.286231310747</v>
      </c>
      <c r="EF36">
        <f t="shared" si="34"/>
        <v>27419.803912170057</v>
      </c>
      <c r="EG36">
        <f t="shared" si="34"/>
        <v>27159.222669582061</v>
      </c>
      <c r="EH36">
        <f t="shared" si="34"/>
        <v>26900.299242312962</v>
      </c>
      <c r="EI36">
        <f t="shared" si="34"/>
        <v>26646.582386390492</v>
      </c>
      <c r="EJ36">
        <f t="shared" si="34"/>
        <v>26401.287164475132</v>
      </c>
      <c r="EK36">
        <f t="shared" si="34"/>
        <v>26167.187190552486</v>
      </c>
      <c r="EL36">
        <f t="shared" si="34"/>
        <v>25946.528212271118</v>
      </c>
      <c r="EM36">
        <f t="shared" si="34"/>
        <v>25740.964963972365</v>
      </c>
      <c r="EN36">
        <f t="shared" si="34"/>
        <v>25551.523121345086</v>
      </c>
      <c r="EO36">
        <f t="shared" si="34"/>
        <v>25378.58707056065</v>
      </c>
      <c r="EP36">
        <f t="shared" si="34"/>
        <v>25221.913044268462</v>
      </c>
      <c r="EQ36">
        <f t="shared" si="34"/>
        <v>25080.666247781104</v>
      </c>
      <c r="ER36">
        <f t="shared" si="34"/>
        <v>24953.479841640426</v>
      </c>
      <c r="ES36">
        <f t="shared" si="34"/>
        <v>24838.532748894781</v>
      </c>
      <c r="ET36">
        <f t="shared" si="34"/>
        <v>24733.642327659301</v>
      </c>
      <c r="EU36">
        <f t="shared" si="34"/>
        <v>24636.367730668753</v>
      </c>
      <c r="EV36">
        <f t="shared" si="34"/>
        <v>24544.119286401976</v>
      </c>
      <c r="EW36">
        <f t="shared" si="34"/>
        <v>24454.269014335237</v>
      </c>
      <c r="EX36">
        <f t="shared" si="34"/>
        <v>24364.257645920607</v>
      </c>
      <c r="EY36">
        <f t="shared" si="34"/>
        <v>24271.693847410836</v>
      </c>
      <c r="EZ36">
        <f t="shared" si="34"/>
        <v>24174.441875825414</v>
      </c>
      <c r="FA36">
        <f t="shared" si="34"/>
        <v>24070.694459964379</v>
      </c>
      <c r="FB36">
        <f t="shared" si="34"/>
        <v>23959.028706669447</v>
      </c>
      <c r="FC36">
        <f t="shared" si="34"/>
        <v>23838.443578270551</v>
      </c>
      <c r="FD36">
        <f t="shared" si="43"/>
        <v>23708.378381244136</v>
      </c>
      <c r="FE36">
        <f t="shared" si="43"/>
        <v>23568.712552653109</v>
      </c>
      <c r="FF36">
        <f t="shared" si="43"/>
        <v>23419.747822610771</v>
      </c>
      <c r="FG36">
        <f t="shared" si="43"/>
        <v>23262.174447617799</v>
      </c>
      <c r="FH36">
        <f t="shared" si="43"/>
        <v>23097.023760863358</v>
      </c>
      <c r="FI36">
        <f t="shared" si="43"/>
        <v>22925.609738097937</v>
      </c>
      <c r="FJ36">
        <f t="shared" si="43"/>
        <v>22749.462483034156</v>
      </c>
      <c r="FK36">
        <f t="shared" si="43"/>
        <v>22570.256704784071</v>
      </c>
      <c r="FL36">
        <f t="shared" si="43"/>
        <v>22389.738255673965</v>
      </c>
      <c r="FM36">
        <f t="shared" si="43"/>
        <v>22209.651695654968</v>
      </c>
      <c r="FN36">
        <f t="shared" si="43"/>
        <v>22031.671622130489</v>
      </c>
      <c r="FO36">
        <f t="shared" si="43"/>
        <v>21857.34022527566</v>
      </c>
      <c r="FP36">
        <f t="shared" si="43"/>
        <v>21688.013148762526</v>
      </c>
      <c r="FQ36">
        <f t="shared" si="43"/>
        <v>21524.815315902142</v>
      </c>
      <c r="FR36">
        <f t="shared" si="43"/>
        <v>21368.607927047138</v>
      </c>
      <c r="FS36">
        <f t="shared" si="43"/>
        <v>21219.967353850578</v>
      </c>
      <c r="FT36">
        <f t="shared" si="38"/>
        <v>21079.176173715845</v>
      </c>
      <c r="FU36">
        <f t="shared" si="38"/>
        <v>20946.226116241127</v>
      </c>
      <c r="FV36">
        <f t="shared" si="38"/>
        <v>20820.832253777797</v>
      </c>
      <c r="FW36">
        <f t="shared" si="38"/>
        <v>20702.457363450514</v>
      </c>
      <c r="FX36">
        <f t="shared" si="38"/>
        <v>20590.345043961741</v>
      </c>
      <c r="FY36">
        <f t="shared" si="38"/>
        <v>20483.559890593475</v>
      </c>
      <c r="FZ36">
        <f t="shared" si="38"/>
        <v>20381.032828219963</v>
      </c>
      <c r="GA36">
        <f t="shared" si="38"/>
        <v>20281.609577979856</v>
      </c>
      <c r="GB36">
        <f t="shared" si="38"/>
        <v>20184.100197170425</v>
      </c>
      <c r="GC36">
        <f t="shared" si="38"/>
        <v>20087.327678539965</v>
      </c>
      <c r="GD36">
        <f t="shared" si="38"/>
        <v>19990.173719909355</v>
      </c>
      <c r="GE36">
        <f t="shared" si="38"/>
        <v>19891.619973398094</v>
      </c>
      <c r="GF36">
        <f t="shared" si="38"/>
        <v>19790.783342479339</v>
      </c>
      <c r="GG36">
        <f t="shared" si="38"/>
        <v>19686.944201082868</v>
      </c>
      <c r="GH36">
        <f t="shared" si="38"/>
        <v>19579.566747262095</v>
      </c>
      <c r="GI36">
        <f t="shared" si="38"/>
        <v>19468.311059863485</v>
      </c>
      <c r="GJ36">
        <f t="shared" si="38"/>
        <v>19353.036782393876</v>
      </c>
      <c r="GK36">
        <f t="shared" si="38"/>
        <v>19233.798699168761</v>
      </c>
      <c r="GL36">
        <f t="shared" si="44"/>
        <v>19110.834782456823</v>
      </c>
      <c r="GM36">
        <f t="shared" si="44"/>
        <v>18984.547562603293</v>
      </c>
      <c r="GN36">
        <f t="shared" si="44"/>
        <v>18855.479897322959</v>
      </c>
      <c r="GO36">
        <f t="shared" si="44"/>
        <v>18724.286384844101</v>
      </c>
      <c r="GP36">
        <f t="shared" si="44"/>
        <v>18591.701775400579</v>
      </c>
      <c r="GQ36">
        <f t="shared" si="44"/>
        <v>18458.507784662164</v>
      </c>
      <c r="GR36">
        <f t="shared" si="44"/>
        <v>18325.499703264661</v>
      </c>
      <c r="GS36">
        <f t="shared" si="44"/>
        <v>18193.454132575931</v>
      </c>
      <c r="GT36">
        <f t="shared" si="44"/>
        <v>18063.099063641243</v>
      </c>
      <c r="GU36">
        <f t="shared" si="44"/>
        <v>17935.087361323182</v>
      </c>
      <c r="GV36">
        <f t="shared" si="44"/>
        <v>17809.974527459573</v>
      </c>
      <c r="GW36">
        <f t="shared" si="44"/>
        <v>17688.201404639916</v>
      </c>
      <c r="GX36">
        <f t="shared" si="44"/>
        <v>17570.082255043559</v>
      </c>
    </row>
    <row r="37" spans="1:206" ht="4.5" customHeight="1">
      <c r="A37">
        <v>35</v>
      </c>
      <c r="B37">
        <v>0.99944148899035168</v>
      </c>
      <c r="C37">
        <v>3.8762393030756084E-2</v>
      </c>
      <c r="E37" s="8">
        <v>71619</v>
      </c>
      <c r="F37">
        <f t="shared" si="9"/>
        <v>71524.030718105525</v>
      </c>
      <c r="G37">
        <f t="shared" si="9"/>
        <v>70730.753042982236</v>
      </c>
      <c r="H37">
        <f t="shared" si="9"/>
        <v>69395.502483661709</v>
      </c>
      <c r="I37">
        <f t="shared" si="9"/>
        <v>69576.169696280922</v>
      </c>
      <c r="J37">
        <f t="shared" si="39"/>
        <v>68804.768581603712</v>
      </c>
      <c r="K37">
        <f t="shared" si="39"/>
        <v>67657.50072580624</v>
      </c>
      <c r="L37">
        <f t="shared" si="39"/>
        <v>67137.881701767983</v>
      </c>
      <c r="M37">
        <f t="shared" si="39"/>
        <v>64413.994521824265</v>
      </c>
      <c r="N37">
        <f t="shared" si="39"/>
        <v>62115.448349415805</v>
      </c>
      <c r="O37">
        <f t="shared" si="39"/>
        <v>58441.487929805058</v>
      </c>
      <c r="P37">
        <f t="shared" si="39"/>
        <v>52206.542194544396</v>
      </c>
      <c r="Q37">
        <f t="shared" si="39"/>
        <v>48008.105442704378</v>
      </c>
      <c r="R37">
        <f t="shared" si="39"/>
        <v>46330.473102874341</v>
      </c>
      <c r="S37">
        <f t="shared" si="39"/>
        <v>45829.778566982146</v>
      </c>
      <c r="T37">
        <f t="shared" si="39"/>
        <v>45232.683727363801</v>
      </c>
      <c r="U37">
        <f t="shared" si="39"/>
        <v>45014.795340975455</v>
      </c>
      <c r="V37">
        <f t="shared" si="39"/>
        <v>45217.710340153004</v>
      </c>
      <c r="W37">
        <f t="shared" si="40"/>
        <v>45383.764193454728</v>
      </c>
      <c r="X37">
        <f t="shared" si="40"/>
        <v>45778.473994134285</v>
      </c>
      <c r="Y37">
        <f t="shared" si="40"/>
        <v>46838.09425580551</v>
      </c>
      <c r="Z37">
        <f t="shared" si="40"/>
        <v>48900.416715080391</v>
      </c>
      <c r="AA37">
        <f t="shared" si="40"/>
        <v>51421.609219739643</v>
      </c>
      <c r="AB37">
        <f t="shared" si="40"/>
        <v>55298.847494092079</v>
      </c>
      <c r="AC37">
        <f t="shared" si="40"/>
        <v>58883.629557526925</v>
      </c>
      <c r="AD37">
        <f t="shared" si="40"/>
        <v>59595.967310860171</v>
      </c>
      <c r="AE37">
        <f t="shared" si="40"/>
        <v>58746.568906731634</v>
      </c>
      <c r="AF37">
        <f t="shared" si="40"/>
        <v>55748.494039124482</v>
      </c>
      <c r="AG37">
        <f t="shared" si="40"/>
        <v>53468.929478818733</v>
      </c>
      <c r="AH37">
        <f t="shared" si="40"/>
        <v>53318.953306396317</v>
      </c>
      <c r="AI37">
        <f t="shared" si="40"/>
        <v>53639.720170823304</v>
      </c>
      <c r="AJ37">
        <f t="shared" si="40"/>
        <v>54374.537597546638</v>
      </c>
      <c r="AK37">
        <f t="shared" si="40"/>
        <v>54799.501114346625</v>
      </c>
      <c r="AL37">
        <f t="shared" si="40"/>
        <v>55379.294808279788</v>
      </c>
      <c r="AM37">
        <f t="shared" si="40"/>
        <v>55609.602976460061</v>
      </c>
      <c r="AN37">
        <f t="shared" si="40"/>
        <v>54724.308568178851</v>
      </c>
      <c r="AO37">
        <f t="shared" si="40"/>
        <v>54163.981663785817</v>
      </c>
      <c r="AP37">
        <f t="shared" si="40"/>
        <v>52748.143021449134</v>
      </c>
      <c r="AQ37">
        <f t="shared" si="40"/>
        <v>51316.75934811787</v>
      </c>
      <c r="AR37">
        <f t="shared" si="40"/>
        <v>49878.65845305493</v>
      </c>
      <c r="AS37">
        <f t="shared" si="40"/>
        <v>48454.717513893098</v>
      </c>
      <c r="AT37">
        <f t="shared" si="40"/>
        <v>47080.509698530142</v>
      </c>
      <c r="AU37">
        <f t="shared" si="40"/>
        <v>45797.592295681119</v>
      </c>
      <c r="AV37">
        <f t="shared" si="40"/>
        <v>44648.797846883441</v>
      </c>
      <c r="AW37">
        <f t="shared" si="40"/>
        <v>43659.955236208072</v>
      </c>
      <c r="AX37">
        <f t="shared" si="40"/>
        <v>42846.176281285436</v>
      </c>
      <c r="AY37">
        <f t="shared" si="40"/>
        <v>42217.93818599105</v>
      </c>
      <c r="AZ37">
        <f t="shared" si="40"/>
        <v>41782.229177767869</v>
      </c>
      <c r="BA37">
        <f t="shared" si="40"/>
        <v>41540.206733200539</v>
      </c>
      <c r="BB37">
        <f t="shared" si="40"/>
        <v>41501.769028031107</v>
      </c>
      <c r="BC37">
        <f t="shared" si="40"/>
        <v>41652.414882777121</v>
      </c>
      <c r="BD37">
        <f t="shared" si="40"/>
        <v>41951.693273965844</v>
      </c>
      <c r="BE37">
        <f t="shared" si="40"/>
        <v>42363.58022510491</v>
      </c>
      <c r="BF37">
        <f t="shared" si="40"/>
        <v>42835.451132370828</v>
      </c>
      <c r="BG37">
        <f t="shared" si="40"/>
        <v>43315.94962381191</v>
      </c>
      <c r="BH37">
        <f t="shared" si="40"/>
        <v>43762.55939849795</v>
      </c>
      <c r="BI37">
        <f t="shared" si="40"/>
        <v>44139.224693214252</v>
      </c>
      <c r="BJ37">
        <f t="shared" si="40"/>
        <v>44432.476308095756</v>
      </c>
      <c r="BK37">
        <f t="shared" si="40"/>
        <v>44633.699132991591</v>
      </c>
      <c r="BL37">
        <f t="shared" si="40"/>
        <v>44745.531144092063</v>
      </c>
      <c r="BM37">
        <f t="shared" si="40"/>
        <v>44767.937748302029</v>
      </c>
      <c r="BN37">
        <f t="shared" si="40"/>
        <v>44697.123681726553</v>
      </c>
      <c r="BO37">
        <f t="shared" si="40"/>
        <v>44538.23718093276</v>
      </c>
      <c r="BP37">
        <f t="shared" si="40"/>
        <v>44291.058572843227</v>
      </c>
      <c r="BQ37">
        <f t="shared" si="40"/>
        <v>43957.47061338972</v>
      </c>
      <c r="BR37">
        <f t="shared" si="40"/>
        <v>43542.319808531262</v>
      </c>
      <c r="BS37">
        <f t="shared" si="40"/>
        <v>43052.520767291673</v>
      </c>
      <c r="BT37">
        <f t="shared" si="40"/>
        <v>42498.618620327092</v>
      </c>
      <c r="BU37">
        <f t="shared" si="41"/>
        <v>41893.237854755418</v>
      </c>
      <c r="BV37">
        <f t="shared" si="30"/>
        <v>41253.213521217658</v>
      </c>
      <c r="BW37">
        <f t="shared" si="30"/>
        <v>40589.924204954863</v>
      </c>
      <c r="BX37">
        <f t="shared" si="30"/>
        <v>39915.582146575282</v>
      </c>
      <c r="BY37">
        <f t="shared" si="30"/>
        <v>39247.239791336731</v>
      </c>
      <c r="BZ37">
        <f t="shared" si="30"/>
        <v>38601.238827917805</v>
      </c>
      <c r="CA37">
        <f t="shared" si="30"/>
        <v>37994.197354682954</v>
      </c>
      <c r="CB37">
        <f t="shared" si="30"/>
        <v>37440.114980995728</v>
      </c>
      <c r="CC37">
        <f t="shared" si="30"/>
        <v>36953.52504373149</v>
      </c>
      <c r="CD37">
        <f t="shared" si="30"/>
        <v>36542.523649003611</v>
      </c>
      <c r="CE37">
        <f t="shared" si="30"/>
        <v>36212.991113302196</v>
      </c>
      <c r="CF37">
        <f t="shared" si="30"/>
        <v>35966.571170691379</v>
      </c>
      <c r="CG37">
        <f t="shared" si="30"/>
        <v>35799.763615276446</v>
      </c>
      <c r="CH37">
        <f t="shared" si="30"/>
        <v>35705.613410552345</v>
      </c>
      <c r="CI37">
        <f t="shared" si="30"/>
        <v>35674.227012875264</v>
      </c>
      <c r="CJ37">
        <f t="shared" ref="CJ37:CY52" si="45">CI36*$B37</f>
        <v>35693.455007359742</v>
      </c>
      <c r="CK37">
        <f t="shared" si="45"/>
        <v>35749.520095514592</v>
      </c>
      <c r="CL37">
        <f t="shared" si="45"/>
        <v>35828.287603595272</v>
      </c>
      <c r="CM37">
        <f t="shared" si="45"/>
        <v>35915.500492740815</v>
      </c>
      <c r="CN37">
        <f t="shared" si="45"/>
        <v>35997.823936042943</v>
      </c>
      <c r="CO37">
        <f t="shared" si="45"/>
        <v>36063.129977002915</v>
      </c>
      <c r="CP37">
        <f t="shared" si="45"/>
        <v>36101.047874676333</v>
      </c>
      <c r="CQ37">
        <f t="shared" si="45"/>
        <v>36103.064350184963</v>
      </c>
      <c r="CR37">
        <f t="shared" si="45"/>
        <v>36062.732376952939</v>
      </c>
      <c r="CS37">
        <f t="shared" si="45"/>
        <v>35975.760529531304</v>
      </c>
      <c r="CT37">
        <f t="shared" si="45"/>
        <v>35839.995109507159</v>
      </c>
      <c r="CU37">
        <f t="shared" si="45"/>
        <v>35655.312804710091</v>
      </c>
      <c r="CV37">
        <f t="shared" si="45"/>
        <v>35423.497202256396</v>
      </c>
      <c r="CW37">
        <f t="shared" si="22"/>
        <v>35147.982735904552</v>
      </c>
      <c r="CX37">
        <f t="shared" si="33"/>
        <v>34833.628144210677</v>
      </c>
      <c r="CY37">
        <f t="shared" si="33"/>
        <v>34486.465830095614</v>
      </c>
      <c r="CZ37">
        <f t="shared" si="33"/>
        <v>34113.406990328491</v>
      </c>
      <c r="DA37">
        <f t="shared" si="33"/>
        <v>33721.96076606198</v>
      </c>
      <c r="DB37">
        <f t="shared" si="33"/>
        <v>33319.973425582146</v>
      </c>
      <c r="DC37">
        <f t="shared" si="34"/>
        <v>32915.397881352874</v>
      </c>
      <c r="DD37">
        <f t="shared" si="34"/>
        <v>32516.011322083843</v>
      </c>
      <c r="DE37">
        <f t="shared" si="34"/>
        <v>32129.156089951503</v>
      </c>
      <c r="DF37">
        <f t="shared" si="34"/>
        <v>31761.508906699779</v>
      </c>
      <c r="DG37">
        <f t="shared" si="34"/>
        <v>31418.823636293011</v>
      </c>
      <c r="DH37">
        <f t="shared" si="34"/>
        <v>31105.7334543467</v>
      </c>
      <c r="DI37">
        <f t="shared" si="34"/>
        <v>30825.594117942448</v>
      </c>
      <c r="DJ37">
        <f t="shared" si="34"/>
        <v>30580.376885230751</v>
      </c>
      <c r="DK37">
        <f t="shared" si="34"/>
        <v>30370.611162199555</v>
      </c>
      <c r="DL37">
        <f t="shared" si="34"/>
        <v>30195.407171809413</v>
      </c>
      <c r="DM37">
        <f t="shared" si="34"/>
        <v>30052.558318906904</v>
      </c>
      <c r="DN37">
        <f t="shared" si="34"/>
        <v>29938.66958020239</v>
      </c>
      <c r="DO37">
        <f t="shared" si="34"/>
        <v>29849.352743998927</v>
      </c>
      <c r="DP37">
        <f t="shared" si="34"/>
        <v>29779.454749985754</v>
      </c>
      <c r="DQ37">
        <f t="shared" ref="DC37:FC42" si="46">DP36*$B37</f>
        <v>29723.315805374325</v>
      </c>
      <c r="DR37">
        <f t="shared" si="46"/>
        <v>29675.02805498401</v>
      </c>
      <c r="DS37">
        <f t="shared" si="46"/>
        <v>29628.704935157148</v>
      </c>
      <c r="DT37">
        <f t="shared" si="46"/>
        <v>29578.729001626849</v>
      </c>
      <c r="DU37">
        <f t="shared" si="46"/>
        <v>29519.969294393213</v>
      </c>
      <c r="DV37">
        <f t="shared" si="46"/>
        <v>29447.971270400296</v>
      </c>
      <c r="DW37">
        <f t="shared" si="46"/>
        <v>29359.101674222842</v>
      </c>
      <c r="DX37">
        <f t="shared" si="46"/>
        <v>29250.649055859038</v>
      </c>
      <c r="DY37">
        <f t="shared" si="46"/>
        <v>29120.87772343976</v>
      </c>
      <c r="DZ37">
        <f t="shared" si="46"/>
        <v>28969.0400813618</v>
      </c>
      <c r="EA37">
        <f t="shared" si="46"/>
        <v>28795.345543045481</v>
      </c>
      <c r="EB37">
        <f t="shared" si="46"/>
        <v>28600.895797393569</v>
      </c>
      <c r="EC37">
        <f t="shared" si="46"/>
        <v>28387.58908378012</v>
      </c>
      <c r="ED37">
        <f t="shared" si="46"/>
        <v>28158.000622230549</v>
      </c>
      <c r="EE37">
        <f t="shared" si="46"/>
        <v>27915.245050360871</v>
      </c>
      <c r="EF37">
        <f t="shared" si="46"/>
        <v>27662.827603722362</v>
      </c>
      <c r="EG37">
        <f t="shared" si="46"/>
        <v>27404.489649802712</v>
      </c>
      <c r="EH37">
        <f t="shared" si="46"/>
        <v>27144.053944707608</v>
      </c>
      <c r="EI37">
        <f t="shared" si="46"/>
        <v>26885.275129023295</v>
      </c>
      <c r="EJ37">
        <f t="shared" si="46"/>
        <v>26631.699976758191</v>
      </c>
      <c r="EK37">
        <f t="shared" si="46"/>
        <v>26386.541754924885</v>
      </c>
      <c r="EL37">
        <f t="shared" si="46"/>
        <v>26152.572528415032</v>
      </c>
      <c r="EM37">
        <f t="shared" si="46"/>
        <v>25932.036790602415</v>
      </c>
      <c r="EN37">
        <f t="shared" si="46"/>
        <v>25726.588351641014</v>
      </c>
      <c r="EO37">
        <f t="shared" si="46"/>
        <v>25537.252314368532</v>
      </c>
      <c r="EP37">
        <f t="shared" si="46"/>
        <v>25364.412850272423</v>
      </c>
      <c r="EQ37">
        <f t="shared" si="46"/>
        <v>25207.826328148843</v>
      </c>
      <c r="ER37">
        <f t="shared" si="46"/>
        <v>25066.658419552405</v>
      </c>
      <c r="ES37">
        <f t="shared" si="46"/>
        <v>24939.543048419833</v>
      </c>
      <c r="ET37">
        <f t="shared" si="46"/>
        <v>24824.660154891011</v>
      </c>
      <c r="EU37">
        <f t="shared" si="46"/>
        <v>24719.828316110601</v>
      </c>
      <c r="EV37">
        <f t="shared" si="46"/>
        <v>24622.608048053429</v>
      </c>
      <c r="EW37">
        <f t="shared" si="46"/>
        <v>24530.411125558399</v>
      </c>
      <c r="EX37">
        <f t="shared" si="46"/>
        <v>24440.61103585783</v>
      </c>
      <c r="EY37">
        <f t="shared" si="46"/>
        <v>24350.649939783452</v>
      </c>
      <c r="EZ37">
        <f t="shared" si="46"/>
        <v>24258.137839174244</v>
      </c>
      <c r="FA37">
        <f t="shared" si="46"/>
        <v>24160.940183885661</v>
      </c>
      <c r="FB37">
        <f t="shared" si="46"/>
        <v>24057.250712098608</v>
      </c>
      <c r="FC37">
        <f t="shared" si="46"/>
        <v>23945.647325356291</v>
      </c>
      <c r="FD37">
        <f t="shared" si="43"/>
        <v>23825.129545079206</v>
      </c>
      <c r="FE37">
        <f t="shared" si="43"/>
        <v>23695.136990897303</v>
      </c>
      <c r="FF37">
        <f t="shared" si="43"/>
        <v>23555.549167209214</v>
      </c>
      <c r="FG37">
        <f t="shared" si="43"/>
        <v>23406.667635608654</v>
      </c>
      <c r="FH37">
        <f t="shared" si="43"/>
        <v>23249.182267080443</v>
      </c>
      <c r="FI37">
        <f t="shared" si="43"/>
        <v>23084.123818802807</v>
      </c>
      <c r="FJ37">
        <f t="shared" si="43"/>
        <v>22912.805532656308</v>
      </c>
      <c r="FK37">
        <f t="shared" si="43"/>
        <v>22736.7566577738</v>
      </c>
      <c r="FL37">
        <f t="shared" si="43"/>
        <v>22557.650967923859</v>
      </c>
      <c r="FM37">
        <f t="shared" si="43"/>
        <v>22377.233340355026</v>
      </c>
      <c r="FN37">
        <f t="shared" si="43"/>
        <v>22197.247360662488</v>
      </c>
      <c r="FO37">
        <f t="shared" si="43"/>
        <v>22019.366690968571</v>
      </c>
      <c r="FP37">
        <f t="shared" si="43"/>
        <v>21845.132660118215</v>
      </c>
      <c r="FQ37">
        <f t="shared" si="43"/>
        <v>21675.900154641546</v>
      </c>
      <c r="FR37">
        <f t="shared" si="43"/>
        <v>21512.793469567565</v>
      </c>
      <c r="FS37">
        <f t="shared" si="43"/>
        <v>21356.673324259024</v>
      </c>
      <c r="FT37">
        <f t="shared" si="38"/>
        <v>21208.115768459073</v>
      </c>
      <c r="FU37">
        <f t="shared" si="38"/>
        <v>21067.403221748507</v>
      </c>
      <c r="FV37">
        <f t="shared" si="38"/>
        <v>20934.527418344624</v>
      </c>
      <c r="FW37">
        <f t="shared" si="38"/>
        <v>20809.203589734021</v>
      </c>
      <c r="FX37">
        <f t="shared" si="38"/>
        <v>20690.894813086252</v>
      </c>
      <c r="FY37">
        <f t="shared" si="38"/>
        <v>20578.845109562229</v>
      </c>
      <c r="FZ37">
        <f t="shared" si="38"/>
        <v>20472.119596877787</v>
      </c>
      <c r="GA37">
        <f t="shared" si="38"/>
        <v>20369.649796997397</v>
      </c>
      <c r="GB37">
        <f t="shared" si="38"/>
        <v>20270.282075737166</v>
      </c>
      <c r="GC37">
        <f t="shared" si="38"/>
        <v>20172.82715499046</v>
      </c>
      <c r="GD37">
        <f t="shared" si="38"/>
        <v>20076.108684877086</v>
      </c>
      <c r="GE37">
        <f t="shared" si="38"/>
        <v>19979.008987802004</v>
      </c>
      <c r="GF37">
        <f t="shared" si="38"/>
        <v>19880.510284643209</v>
      </c>
      <c r="GG37">
        <f t="shared" si="38"/>
        <v>19779.729972092999</v>
      </c>
      <c r="GH37">
        <f t="shared" si="38"/>
        <v>19675.948826000233</v>
      </c>
      <c r="GI37">
        <f t="shared" si="38"/>
        <v>19568.631343669604</v>
      </c>
      <c r="GJ37">
        <f t="shared" si="38"/>
        <v>19457.437793797293</v>
      </c>
      <c r="GK37">
        <f t="shared" si="38"/>
        <v>19342.22789828078</v>
      </c>
      <c r="GL37">
        <f t="shared" si="44"/>
        <v>19223.056410837915</v>
      </c>
      <c r="GM37">
        <f t="shared" si="44"/>
        <v>19100.16117082725</v>
      </c>
      <c r="GN37">
        <f t="shared" si="44"/>
        <v>18973.944483776388</v>
      </c>
      <c r="GO37">
        <f t="shared" si="44"/>
        <v>18844.9489042081</v>
      </c>
      <c r="GP37">
        <f t="shared" si="44"/>
        <v>18713.828664750359</v>
      </c>
      <c r="GQ37">
        <f t="shared" si="44"/>
        <v>18581.318105270919</v>
      </c>
      <c r="GR37">
        <f t="shared" si="44"/>
        <v>18448.198504842752</v>
      </c>
      <c r="GS37">
        <f t="shared" si="44"/>
        <v>18315.264709923082</v>
      </c>
      <c r="GT37">
        <f t="shared" si="44"/>
        <v>18183.292888139356</v>
      </c>
      <c r="GU37">
        <f t="shared" si="44"/>
        <v>18053.010623945829</v>
      </c>
      <c r="GV37">
        <f t="shared" si="44"/>
        <v>17925.070417572879</v>
      </c>
      <c r="GW37">
        <f t="shared" si="44"/>
        <v>17800.02746060443</v>
      </c>
      <c r="GX37">
        <f t="shared" si="44"/>
        <v>17678.32234941455</v>
      </c>
    </row>
    <row r="38" spans="1:206" ht="4.5" customHeight="1">
      <c r="A38">
        <v>36</v>
      </c>
      <c r="B38">
        <v>0.99962769918093819</v>
      </c>
      <c r="C38">
        <v>3.1866037594583944E-2</v>
      </c>
      <c r="E38" s="8">
        <v>72522</v>
      </c>
      <c r="F38">
        <f t="shared" si="9"/>
        <v>71592.336187639608</v>
      </c>
      <c r="G38">
        <f t="shared" si="9"/>
        <v>71497.402262886579</v>
      </c>
      <c r="H38">
        <f t="shared" si="9"/>
        <v>70704.419925691473</v>
      </c>
      <c r="I38">
        <f t="shared" si="9"/>
        <v>69369.666481247841</v>
      </c>
      <c r="J38">
        <f t="shared" si="39"/>
        <v>69550.266431315817</v>
      </c>
      <c r="K38">
        <f t="shared" si="39"/>
        <v>68779.152509905427</v>
      </c>
      <c r="L38">
        <f t="shared" si="39"/>
        <v>67632.31178287034</v>
      </c>
      <c r="M38">
        <f t="shared" si="39"/>
        <v>67112.886213420337</v>
      </c>
      <c r="N38">
        <f t="shared" si="39"/>
        <v>64390.013138904746</v>
      </c>
      <c r="O38">
        <f t="shared" si="39"/>
        <v>62092.322717118928</v>
      </c>
      <c r="P38">
        <f t="shared" si="39"/>
        <v>58419.730115981598</v>
      </c>
      <c r="Q38">
        <f t="shared" si="39"/>
        <v>52187.105656124979</v>
      </c>
      <c r="R38">
        <f t="shared" si="39"/>
        <v>47990.231985726452</v>
      </c>
      <c r="S38">
        <f t="shared" si="39"/>
        <v>46313.22422979062</v>
      </c>
      <c r="T38">
        <f t="shared" si="39"/>
        <v>45812.716102884238</v>
      </c>
      <c r="U38">
        <f t="shared" si="39"/>
        <v>45215.84356216374</v>
      </c>
      <c r="V38">
        <f t="shared" si="39"/>
        <v>44998.036295800113</v>
      </c>
      <c r="W38">
        <f t="shared" si="40"/>
        <v>45200.875749557264</v>
      </c>
      <c r="X38">
        <f t="shared" si="40"/>
        <v>45366.867780873399</v>
      </c>
      <c r="Y38">
        <f t="shared" si="40"/>
        <v>45761.430630770868</v>
      </c>
      <c r="Z38">
        <f t="shared" si="40"/>
        <v>46820.656394950776</v>
      </c>
      <c r="AA38">
        <f t="shared" si="40"/>
        <v>48882.2110498849</v>
      </c>
      <c r="AB38">
        <f t="shared" si="40"/>
        <v>51402.464912509655</v>
      </c>
      <c r="AC38">
        <f t="shared" si="40"/>
        <v>55278.259687876853</v>
      </c>
      <c r="AD38">
        <f t="shared" si="40"/>
        <v>58861.707134013326</v>
      </c>
      <c r="AE38">
        <f t="shared" si="40"/>
        <v>59573.779683417553</v>
      </c>
      <c r="AF38">
        <f t="shared" si="40"/>
        <v>58724.697511010585</v>
      </c>
      <c r="AG38">
        <f t="shared" si="40"/>
        <v>55727.738829132257</v>
      </c>
      <c r="AH38">
        <f t="shared" si="40"/>
        <v>53449.022952579413</v>
      </c>
      <c r="AI38">
        <f t="shared" si="40"/>
        <v>53299.102616408825</v>
      </c>
      <c r="AJ38">
        <f t="shared" si="40"/>
        <v>53619.750059069462</v>
      </c>
      <c r="AK38">
        <f t="shared" si="40"/>
        <v>54354.293912662964</v>
      </c>
      <c r="AL38">
        <f t="shared" si="40"/>
        <v>54779.099215197573</v>
      </c>
      <c r="AM38">
        <f t="shared" si="40"/>
        <v>55358.677051463601</v>
      </c>
      <c r="AN38">
        <f t="shared" si="40"/>
        <v>55588.899475724225</v>
      </c>
      <c r="AO38">
        <f t="shared" si="40"/>
        <v>54703.934663276326</v>
      </c>
      <c r="AP38">
        <f t="shared" si="40"/>
        <v>54143.816369048742</v>
      </c>
      <c r="AQ38">
        <f t="shared" si="40"/>
        <v>52728.504844598261</v>
      </c>
      <c r="AR38">
        <f t="shared" si="40"/>
        <v>51297.65407658097</v>
      </c>
      <c r="AS38">
        <f t="shared" si="40"/>
        <v>49860.088587659156</v>
      </c>
      <c r="AT38">
        <f t="shared" si="40"/>
        <v>48436.677782875267</v>
      </c>
      <c r="AU38">
        <f t="shared" si="40"/>
        <v>47062.981586207534</v>
      </c>
      <c r="AV38">
        <f t="shared" si="40"/>
        <v>45780.541814558375</v>
      </c>
      <c r="AW38">
        <f t="shared" si="40"/>
        <v>44632.175062874921</v>
      </c>
      <c r="AX38">
        <f t="shared" si="40"/>
        <v>43643.700599113428</v>
      </c>
      <c r="AY38">
        <f t="shared" si="40"/>
        <v>42830.22461476225</v>
      </c>
      <c r="AZ38">
        <f t="shared" si="40"/>
        <v>42202.220413025301</v>
      </c>
      <c r="BA38">
        <f t="shared" si="40"/>
        <v>41766.673619622758</v>
      </c>
      <c r="BB38">
        <f t="shared" si="40"/>
        <v>41524.741280209775</v>
      </c>
      <c r="BC38">
        <f t="shared" si="40"/>
        <v>41486.31788542946</v>
      </c>
      <c r="BD38">
        <f t="shared" si="40"/>
        <v>41636.907654600363</v>
      </c>
      <c r="BE38">
        <f t="shared" si="40"/>
        <v>41936.074624198918</v>
      </c>
      <c r="BF38">
        <f t="shared" si="40"/>
        <v>42347.808229488714</v>
      </c>
      <c r="BG38">
        <f t="shared" si="40"/>
        <v>42819.503458829364</v>
      </c>
      <c r="BH38">
        <f t="shared" si="40"/>
        <v>43299.823060288523</v>
      </c>
      <c r="BI38">
        <f t="shared" si="40"/>
        <v>43746.266561789649</v>
      </c>
      <c r="BJ38">
        <f t="shared" si="40"/>
        <v>44122.791623708217</v>
      </c>
      <c r="BK38">
        <f t="shared" si="40"/>
        <v>44415.93406077331</v>
      </c>
      <c r="BL38">
        <f t="shared" si="40"/>
        <v>44617.081970246618</v>
      </c>
      <c r="BM38">
        <f t="shared" si="40"/>
        <v>44728.872346197764</v>
      </c>
      <c r="BN38">
        <f t="shared" si="40"/>
        <v>44751.270608410625</v>
      </c>
      <c r="BO38">
        <f t="shared" si="40"/>
        <v>44680.482905970137</v>
      </c>
      <c r="BP38">
        <f t="shared" si="40"/>
        <v>44521.655558750732</v>
      </c>
      <c r="BQ38">
        <f t="shared" si="40"/>
        <v>44274.568975459442</v>
      </c>
      <c r="BR38">
        <f t="shared" si="40"/>
        <v>43941.105211076472</v>
      </c>
      <c r="BS38">
        <f t="shared" si="40"/>
        <v>43526.108967202694</v>
      </c>
      <c r="BT38">
        <f t="shared" si="40"/>
        <v>43036.492278547332</v>
      </c>
      <c r="BU38">
        <f t="shared" si="41"/>
        <v>42482.796349805751</v>
      </c>
      <c r="BV38">
        <f t="shared" si="41"/>
        <v>41877.64096798894</v>
      </c>
      <c r="BW38">
        <f t="shared" si="41"/>
        <v>41237.854916034776</v>
      </c>
      <c r="BX38">
        <f t="shared" si="41"/>
        <v>40574.812542927699</v>
      </c>
      <c r="BY38">
        <f t="shared" si="41"/>
        <v>39900.721542648782</v>
      </c>
      <c r="BZ38">
        <f t="shared" si="41"/>
        <v>39232.628011816501</v>
      </c>
      <c r="CA38">
        <f t="shared" si="41"/>
        <v>38586.867555085373</v>
      </c>
      <c r="CB38">
        <f t="shared" si="41"/>
        <v>37980.052083888208</v>
      </c>
      <c r="CC38">
        <f t="shared" si="41"/>
        <v>37426.175995522535</v>
      </c>
      <c r="CD38">
        <f t="shared" si="41"/>
        <v>36939.767216090484</v>
      </c>
      <c r="CE38">
        <f t="shared" si="41"/>
        <v>36528.918837518504</v>
      </c>
      <c r="CF38">
        <f t="shared" si="41"/>
        <v>36199.508987050038</v>
      </c>
      <c r="CG38">
        <f t="shared" si="41"/>
        <v>35953.180786785684</v>
      </c>
      <c r="CH38">
        <f t="shared" si="41"/>
        <v>35786.43533396026</v>
      </c>
      <c r="CI38">
        <f t="shared" si="41"/>
        <v>35692.320181434494</v>
      </c>
      <c r="CJ38">
        <f t="shared" si="41"/>
        <v>35660.945468938975</v>
      </c>
      <c r="CK38">
        <f t="shared" si="45"/>
        <v>35680.166304825354</v>
      </c>
      <c r="CL38">
        <f t="shared" si="45"/>
        <v>35736.210519901964</v>
      </c>
      <c r="CM38">
        <f t="shared" si="45"/>
        <v>35814.948702774869</v>
      </c>
      <c r="CN38">
        <f t="shared" si="45"/>
        <v>35902.129122490354</v>
      </c>
      <c r="CO38">
        <f t="shared" si="45"/>
        <v>35984.421916707113</v>
      </c>
      <c r="CP38">
        <f t="shared" si="45"/>
        <v>36049.703644174544</v>
      </c>
      <c r="CQ38">
        <f t="shared" si="45"/>
        <v>36087.607424983602</v>
      </c>
      <c r="CR38">
        <f t="shared" si="45"/>
        <v>36089.62314975675</v>
      </c>
      <c r="CS38">
        <f t="shared" si="45"/>
        <v>36049.306192151394</v>
      </c>
      <c r="CT38">
        <f t="shared" si="45"/>
        <v>35962.366724419786</v>
      </c>
      <c r="CU38">
        <f t="shared" si="45"/>
        <v>35826.651849972717</v>
      </c>
      <c r="CV38">
        <f t="shared" si="45"/>
        <v>35642.038302548994</v>
      </c>
      <c r="CW38">
        <f t="shared" si="22"/>
        <v>35410.309005233961</v>
      </c>
      <c r="CX38">
        <f t="shared" si="33"/>
        <v>35134.897113143605</v>
      </c>
      <c r="CY38">
        <f t="shared" si="33"/>
        <v>34820.659555921695</v>
      </c>
      <c r="CZ38">
        <f t="shared" si="33"/>
        <v>34473.626490620525</v>
      </c>
      <c r="DA38">
        <f t="shared" si="33"/>
        <v>34100.706540965002</v>
      </c>
      <c r="DB38">
        <f t="shared" si="33"/>
        <v>33709.406052448408</v>
      </c>
      <c r="DC38">
        <f t="shared" si="46"/>
        <v>33307.568372184687</v>
      </c>
      <c r="DD38">
        <f t="shared" si="46"/>
        <v>32903.143451761898</v>
      </c>
      <c r="DE38">
        <f t="shared" si="46"/>
        <v>32503.905584436008</v>
      </c>
      <c r="DF38">
        <f t="shared" si="46"/>
        <v>32117.194378823449</v>
      </c>
      <c r="DG38">
        <f t="shared" si="46"/>
        <v>31749.684070919175</v>
      </c>
      <c r="DH38">
        <f t="shared" si="46"/>
        <v>31407.126382519262</v>
      </c>
      <c r="DI38">
        <f t="shared" si="46"/>
        <v>31094.15276430413</v>
      </c>
      <c r="DJ38">
        <f t="shared" si="46"/>
        <v>30814.117724004271</v>
      </c>
      <c r="DK38">
        <f t="shared" si="46"/>
        <v>30568.991785869162</v>
      </c>
      <c r="DL38">
        <f t="shared" si="46"/>
        <v>30359.304158788462</v>
      </c>
      <c r="DM38">
        <f t="shared" si="46"/>
        <v>30184.165396987442</v>
      </c>
      <c r="DN38">
        <f t="shared" si="46"/>
        <v>30041.369726829871</v>
      </c>
      <c r="DO38">
        <f t="shared" si="46"/>
        <v>29927.523388996058</v>
      </c>
      <c r="DP38">
        <f t="shared" si="46"/>
        <v>29838.23980552387</v>
      </c>
      <c r="DQ38">
        <f t="shared" si="46"/>
        <v>29768.367834591121</v>
      </c>
      <c r="DR38">
        <f t="shared" si="46"/>
        <v>29712.24979055475</v>
      </c>
      <c r="DS38">
        <f t="shared" si="46"/>
        <v>29663.980017733458</v>
      </c>
      <c r="DT38">
        <f t="shared" si="46"/>
        <v>29617.674144042048</v>
      </c>
      <c r="DU38">
        <f t="shared" si="46"/>
        <v>29567.716816592736</v>
      </c>
      <c r="DV38">
        <f t="shared" si="46"/>
        <v>29508.97898564623</v>
      </c>
      <c r="DW38">
        <f t="shared" si="46"/>
        <v>29437.007766576618</v>
      </c>
      <c r="DX38">
        <f t="shared" si="46"/>
        <v>29348.171256622609</v>
      </c>
      <c r="DY38">
        <f t="shared" si="46"/>
        <v>29239.759015257452</v>
      </c>
      <c r="DZ38">
        <f t="shared" si="46"/>
        <v>29110.035996811526</v>
      </c>
      <c r="EA38">
        <f t="shared" si="46"/>
        <v>28958.254884012076</v>
      </c>
      <c r="EB38">
        <f t="shared" si="46"/>
        <v>28784.625012314638</v>
      </c>
      <c r="EC38">
        <f t="shared" si="46"/>
        <v>28590.247660462297</v>
      </c>
      <c r="ED38">
        <f t="shared" si="46"/>
        <v>28377.020361113038</v>
      </c>
      <c r="EE38">
        <f t="shared" si="46"/>
        <v>28147.51737553575</v>
      </c>
      <c r="EF38">
        <f t="shared" si="46"/>
        <v>27904.852181764309</v>
      </c>
      <c r="EG38">
        <f t="shared" si="46"/>
        <v>27652.528710347931</v>
      </c>
      <c r="EH38">
        <f t="shared" si="46"/>
        <v>27394.28693586012</v>
      </c>
      <c r="EI38">
        <f t="shared" si="46"/>
        <v>27133.948191191335</v>
      </c>
      <c r="EJ38">
        <f t="shared" si="46"/>
        <v>26875.265719072057</v>
      </c>
      <c r="EK38">
        <f t="shared" si="46"/>
        <v>26621.784973043836</v>
      </c>
      <c r="EL38">
        <f t="shared" si="46"/>
        <v>26376.718023817317</v>
      </c>
      <c r="EM38">
        <f t="shared" si="46"/>
        <v>26142.835904242129</v>
      </c>
      <c r="EN38">
        <f t="shared" si="46"/>
        <v>25922.382272065333</v>
      </c>
      <c r="EO38">
        <f t="shared" si="46"/>
        <v>25717.010321726033</v>
      </c>
      <c r="EP38">
        <f t="shared" si="46"/>
        <v>25527.744774415303</v>
      </c>
      <c r="EQ38">
        <f t="shared" si="46"/>
        <v>25354.969658593243</v>
      </c>
      <c r="ER38">
        <f t="shared" si="46"/>
        <v>25198.441433760105</v>
      </c>
      <c r="ES38">
        <f t="shared" si="46"/>
        <v>25057.326082091662</v>
      </c>
      <c r="ET38">
        <f t="shared" si="46"/>
        <v>24930.25803611588</v>
      </c>
      <c r="EU38">
        <f t="shared" si="46"/>
        <v>24815.417913582412</v>
      </c>
      <c r="EV38">
        <f t="shared" si="46"/>
        <v>24710.625103781447</v>
      </c>
      <c r="EW38">
        <f t="shared" si="46"/>
        <v>24613.4410309097</v>
      </c>
      <c r="EX38">
        <f t="shared" si="46"/>
        <v>24521.27843340443</v>
      </c>
      <c r="EY38">
        <f t="shared" si="46"/>
        <v>24431.51177635081</v>
      </c>
      <c r="EZ38">
        <f t="shared" si="46"/>
        <v>24341.584172866184</v>
      </c>
      <c r="FA38">
        <f t="shared" si="46"/>
        <v>24249.106514587806</v>
      </c>
      <c r="FB38">
        <f t="shared" si="46"/>
        <v>24151.945046065895</v>
      </c>
      <c r="FC38">
        <f t="shared" si="46"/>
        <v>24048.294177954118</v>
      </c>
      <c r="FD38">
        <f t="shared" si="43"/>
        <v>23936.732341244096</v>
      </c>
      <c r="FE38">
        <f t="shared" si="43"/>
        <v>23816.259429835318</v>
      </c>
      <c r="FF38">
        <f t="shared" si="43"/>
        <v>23686.315271987809</v>
      </c>
      <c r="FG38">
        <f t="shared" si="43"/>
        <v>23546.77941696081</v>
      </c>
      <c r="FH38">
        <f t="shared" si="43"/>
        <v>23397.953314076411</v>
      </c>
      <c r="FI38">
        <f t="shared" si="43"/>
        <v>23240.52657747989</v>
      </c>
      <c r="FJ38">
        <f t="shared" si="43"/>
        <v>23075.529580597744</v>
      </c>
      <c r="FK38">
        <f t="shared" si="43"/>
        <v>22904.275076389495</v>
      </c>
      <c r="FL38">
        <f t="shared" si="43"/>
        <v>22728.2917446473</v>
      </c>
      <c r="FM38">
        <f t="shared" si="43"/>
        <v>22549.252735992392</v>
      </c>
      <c r="FN38">
        <f t="shared" si="43"/>
        <v>22368.902278054073</v>
      </c>
      <c r="FO38">
        <f t="shared" si="43"/>
        <v>22188.983307289196</v>
      </c>
      <c r="FP38">
        <f t="shared" si="43"/>
        <v>22011.168862714301</v>
      </c>
      <c r="FQ38">
        <f t="shared" si="43"/>
        <v>21836.999699336338</v>
      </c>
      <c r="FR38">
        <f t="shared" si="43"/>
        <v>21667.830199260072</v>
      </c>
      <c r="FS38">
        <f t="shared" si="43"/>
        <v>21504.784238938537</v>
      </c>
      <c r="FT38">
        <f t="shared" si="38"/>
        <v>21348.722217287966</v>
      </c>
      <c r="FU38">
        <f t="shared" si="38"/>
        <v>21200.219969587717</v>
      </c>
      <c r="FV38">
        <f t="shared" si="38"/>
        <v>21059.559810273546</v>
      </c>
      <c r="FW38">
        <f t="shared" si="38"/>
        <v>20926.733476640104</v>
      </c>
      <c r="FX38">
        <f t="shared" si="38"/>
        <v>20801.456306193541</v>
      </c>
      <c r="FY38">
        <f t="shared" si="38"/>
        <v>20683.191576000219</v>
      </c>
      <c r="FZ38">
        <f t="shared" si="38"/>
        <v>20571.183588672593</v>
      </c>
      <c r="GA38">
        <f t="shared" si="38"/>
        <v>20464.497809983939</v>
      </c>
      <c r="GB38">
        <f t="shared" si="38"/>
        <v>20362.066159693972</v>
      </c>
      <c r="GC38">
        <f t="shared" si="38"/>
        <v>20262.735433117756</v>
      </c>
      <c r="GD38">
        <f t="shared" si="38"/>
        <v>20165.316794917864</v>
      </c>
      <c r="GE38">
        <f t="shared" si="38"/>
        <v>20068.634333170132</v>
      </c>
      <c r="GF38">
        <f t="shared" si="38"/>
        <v>19971.570786391803</v>
      </c>
      <c r="GG38">
        <f t="shared" si="38"/>
        <v>19873.108754380868</v>
      </c>
      <c r="GH38">
        <f t="shared" si="38"/>
        <v>19772.365962423566</v>
      </c>
      <c r="GI38">
        <f t="shared" si="38"/>
        <v>19668.623454136494</v>
      </c>
      <c r="GJ38">
        <f t="shared" si="38"/>
        <v>19561.345926192436</v>
      </c>
      <c r="GK38">
        <f t="shared" si="38"/>
        <v>19450.193773769817</v>
      </c>
      <c r="GL38">
        <f t="shared" si="44"/>
        <v>19335.026770991772</v>
      </c>
      <c r="GM38">
        <f t="shared" si="44"/>
        <v>19215.899651191288</v>
      </c>
      <c r="GN38">
        <f t="shared" si="44"/>
        <v>19093.050165179138</v>
      </c>
      <c r="GO38">
        <f t="shared" si="44"/>
        <v>18966.880468704243</v>
      </c>
      <c r="GP38">
        <f t="shared" si="44"/>
        <v>18837.932914295885</v>
      </c>
      <c r="GQ38">
        <f t="shared" si="44"/>
        <v>18706.861491010692</v>
      </c>
      <c r="GR38">
        <f t="shared" si="44"/>
        <v>18574.400265321077</v>
      </c>
      <c r="GS38">
        <f t="shared" si="44"/>
        <v>18441.330225429185</v>
      </c>
      <c r="GT38">
        <f t="shared" si="44"/>
        <v>18308.445921870243</v>
      </c>
      <c r="GU38">
        <f t="shared" si="44"/>
        <v>18176.523233303862</v>
      </c>
      <c r="GV38">
        <f t="shared" si="44"/>
        <v>18046.289473304001</v>
      </c>
      <c r="GW38">
        <f t="shared" si="44"/>
        <v>17918.396899174677</v>
      </c>
      <c r="GX38">
        <f t="shared" si="44"/>
        <v>17793.400495801525</v>
      </c>
    </row>
    <row r="39" spans="1:206" ht="4.5" customHeight="1">
      <c r="A39">
        <v>37</v>
      </c>
      <c r="B39">
        <v>0.99934672546137515</v>
      </c>
      <c r="C39">
        <v>2.5332255302470109E-2</v>
      </c>
      <c r="E39" s="8">
        <v>73476</v>
      </c>
      <c r="F39">
        <f t="shared" si="9"/>
        <v>72474.623223909846</v>
      </c>
      <c r="G39">
        <f t="shared" si="9"/>
        <v>71545.566737247558</v>
      </c>
      <c r="H39">
        <f t="shared" si="9"/>
        <v>71450.694830410415</v>
      </c>
      <c r="I39">
        <f t="shared" si="9"/>
        <v>70658.230528385786</v>
      </c>
      <c r="J39">
        <f t="shared" si="39"/>
        <v>69324.349044382747</v>
      </c>
      <c r="K39">
        <f t="shared" si="39"/>
        <v>69504.831013101662</v>
      </c>
      <c r="L39">
        <f t="shared" si="39"/>
        <v>68734.220840782509</v>
      </c>
      <c r="M39">
        <f t="shared" si="39"/>
        <v>67588.129315594255</v>
      </c>
      <c r="N39">
        <f t="shared" si="39"/>
        <v>67069.043073643479</v>
      </c>
      <c r="O39">
        <f t="shared" si="39"/>
        <v>64347.948782779378</v>
      </c>
      <c r="P39">
        <f t="shared" si="39"/>
        <v>62051.759383643759</v>
      </c>
      <c r="Q39">
        <f t="shared" si="39"/>
        <v>58381.56599374349</v>
      </c>
      <c r="R39">
        <f t="shared" si="39"/>
        <v>52153.013148755308</v>
      </c>
      <c r="S39">
        <f t="shared" si="39"/>
        <v>47958.881189067477</v>
      </c>
      <c r="T39">
        <f t="shared" si="39"/>
        <v>46282.968979599675</v>
      </c>
      <c r="U39">
        <f t="shared" si="39"/>
        <v>45782.787821908976</v>
      </c>
      <c r="V39">
        <f t="shared" si="39"/>
        <v>45186.305202822135</v>
      </c>
      <c r="W39">
        <f t="shared" si="40"/>
        <v>44968.640224399947</v>
      </c>
      <c r="X39">
        <f t="shared" si="40"/>
        <v>45171.347168306536</v>
      </c>
      <c r="Y39">
        <f t="shared" si="40"/>
        <v>45337.230761254992</v>
      </c>
      <c r="Z39">
        <f t="shared" si="40"/>
        <v>45731.53585328874</v>
      </c>
      <c r="AA39">
        <f t="shared" si="40"/>
        <v>46790.069652246253</v>
      </c>
      <c r="AB39">
        <f t="shared" si="40"/>
        <v>48850.277546014324</v>
      </c>
      <c r="AC39">
        <f t="shared" si="40"/>
        <v>51368.884990959756</v>
      </c>
      <c r="AD39">
        <f t="shared" si="40"/>
        <v>55242.147808283269</v>
      </c>
      <c r="AE39">
        <f t="shared" si="40"/>
        <v>58823.254279442684</v>
      </c>
      <c r="AF39">
        <f t="shared" si="40"/>
        <v>59534.861649980732</v>
      </c>
      <c r="AG39">
        <f t="shared" si="40"/>
        <v>58686.334161338193</v>
      </c>
      <c r="AH39">
        <f t="shared" si="40"/>
        <v>55691.333316260047</v>
      </c>
      <c r="AI39">
        <f t="shared" si="40"/>
        <v>53414.106066770117</v>
      </c>
      <c r="AJ39">
        <f t="shared" si="40"/>
        <v>53264.283669737975</v>
      </c>
      <c r="AK39">
        <f t="shared" si="40"/>
        <v>53584.721641588447</v>
      </c>
      <c r="AL39">
        <f t="shared" si="40"/>
        <v>54318.785636384891</v>
      </c>
      <c r="AM39">
        <f t="shared" si="40"/>
        <v>54743.313424431479</v>
      </c>
      <c r="AN39">
        <f t="shared" si="40"/>
        <v>55322.512637253923</v>
      </c>
      <c r="AO39">
        <f t="shared" si="40"/>
        <v>55552.584663066562</v>
      </c>
      <c r="AP39">
        <f t="shared" si="40"/>
        <v>54668.19797559821</v>
      </c>
      <c r="AQ39">
        <f t="shared" si="40"/>
        <v>54108.445592390861</v>
      </c>
      <c r="AR39">
        <f t="shared" si="40"/>
        <v>52694.05865492353</v>
      </c>
      <c r="AS39">
        <f t="shared" si="40"/>
        <v>51264.142625281551</v>
      </c>
      <c r="AT39">
        <f t="shared" si="40"/>
        <v>49827.516261291261</v>
      </c>
      <c r="AU39">
        <f t="shared" si="40"/>
        <v>48405.03533454414</v>
      </c>
      <c r="AV39">
        <f t="shared" si="40"/>
        <v>47032.236538625497</v>
      </c>
      <c r="AW39">
        <f t="shared" si="40"/>
        <v>45750.634552226475</v>
      </c>
      <c r="AX39">
        <f t="shared" si="40"/>
        <v>44603.017999302901</v>
      </c>
      <c r="AY39">
        <f t="shared" si="40"/>
        <v>43615.189280740662</v>
      </c>
      <c r="AZ39">
        <f t="shared" si="40"/>
        <v>42802.244719537841</v>
      </c>
      <c r="BA39">
        <f t="shared" si="40"/>
        <v>42174.650776956041</v>
      </c>
      <c r="BB39">
        <f t="shared" si="40"/>
        <v>41739.388515184</v>
      </c>
      <c r="BC39">
        <f t="shared" si="40"/>
        <v>41497.61422400843</v>
      </c>
      <c r="BD39">
        <f t="shared" si="40"/>
        <v>41459.215930253609</v>
      </c>
      <c r="BE39">
        <f t="shared" si="40"/>
        <v>41609.707322962538</v>
      </c>
      <c r="BF39">
        <f t="shared" si="40"/>
        <v>41908.678854397054</v>
      </c>
      <c r="BG39">
        <f t="shared" si="40"/>
        <v>42320.143484605818</v>
      </c>
      <c r="BH39">
        <f t="shared" si="40"/>
        <v>42791.530567463153</v>
      </c>
      <c r="BI39">
        <f t="shared" si="40"/>
        <v>43271.536388356275</v>
      </c>
      <c r="BJ39">
        <f t="shared" si="40"/>
        <v>43717.68823968494</v>
      </c>
      <c r="BK39">
        <f t="shared" si="40"/>
        <v>44093.967327367398</v>
      </c>
      <c r="BL39">
        <f t="shared" si="40"/>
        <v>44386.91826194217</v>
      </c>
      <c r="BM39">
        <f t="shared" si="40"/>
        <v>44587.934766607716</v>
      </c>
      <c r="BN39">
        <f t="shared" si="40"/>
        <v>44699.652112752592</v>
      </c>
      <c r="BO39">
        <f t="shared" si="40"/>
        <v>44722.035742751039</v>
      </c>
      <c r="BP39">
        <f t="shared" si="40"/>
        <v>44651.294284114207</v>
      </c>
      <c r="BQ39">
        <f t="shared" si="40"/>
        <v>44492.570694756774</v>
      </c>
      <c r="BR39">
        <f t="shared" si="40"/>
        <v>44245.645526839187</v>
      </c>
      <c r="BS39">
        <f t="shared" si="40"/>
        <v>43912.399605843042</v>
      </c>
      <c r="BT39">
        <f t="shared" si="40"/>
        <v>43497.674468449011</v>
      </c>
      <c r="BU39">
        <f t="shared" si="41"/>
        <v>43008.37763391003</v>
      </c>
      <c r="BV39">
        <f t="shared" si="41"/>
        <v>42455.043420620837</v>
      </c>
      <c r="BW39">
        <f t="shared" si="41"/>
        <v>41850.283371406884</v>
      </c>
      <c r="BX39">
        <f t="shared" si="41"/>
        <v>41210.915275390624</v>
      </c>
      <c r="BY39">
        <f t="shared" si="41"/>
        <v>40548.306050983927</v>
      </c>
      <c r="BZ39">
        <f t="shared" si="41"/>
        <v>39874.655417192211</v>
      </c>
      <c r="CA39">
        <f t="shared" si="41"/>
        <v>39206.998334853044</v>
      </c>
      <c r="CB39">
        <f t="shared" si="41"/>
        <v>38561.659736986345</v>
      </c>
      <c r="CC39">
        <f t="shared" si="41"/>
        <v>37955.240682886157</v>
      </c>
      <c r="CD39">
        <f t="shared" si="41"/>
        <v>37401.726427666566</v>
      </c>
      <c r="CE39">
        <f t="shared" si="41"/>
        <v>36915.635406705485</v>
      </c>
      <c r="CF39">
        <f t="shared" si="41"/>
        <v>36505.055424918457</v>
      </c>
      <c r="CG39">
        <f t="shared" si="41"/>
        <v>36175.860769518076</v>
      </c>
      <c r="CH39">
        <f t="shared" si="41"/>
        <v>35929.693489195102</v>
      </c>
      <c r="CI39">
        <f t="shared" si="41"/>
        <v>35763.056966928438</v>
      </c>
      <c r="CJ39">
        <f t="shared" si="41"/>
        <v>35669.00329743552</v>
      </c>
      <c r="CK39">
        <f t="shared" si="45"/>
        <v>35637.64908124083</v>
      </c>
      <c r="CL39">
        <f t="shared" si="45"/>
        <v>35656.857360644513</v>
      </c>
      <c r="CM39">
        <f t="shared" si="45"/>
        <v>35712.864963462373</v>
      </c>
      <c r="CN39">
        <f t="shared" si="45"/>
        <v>35791.551708685191</v>
      </c>
      <c r="CO39">
        <f t="shared" si="45"/>
        <v>35878.675175652206</v>
      </c>
      <c r="CP39">
        <f t="shared" si="45"/>
        <v>35960.914210081792</v>
      </c>
      <c r="CQ39">
        <f t="shared" si="45"/>
        <v>36026.153290658833</v>
      </c>
      <c r="CR39">
        <f t="shared" si="45"/>
        <v>36064.032309892973</v>
      </c>
      <c r="CS39">
        <f t="shared" si="45"/>
        <v>36066.046717844445</v>
      </c>
      <c r="CT39">
        <f t="shared" si="45"/>
        <v>36025.756098280974</v>
      </c>
      <c r="CU39">
        <f t="shared" si="45"/>
        <v>35938.873425890029</v>
      </c>
      <c r="CV39">
        <f t="shared" si="45"/>
        <v>35803.24721051495</v>
      </c>
      <c r="CW39">
        <f t="shared" si="22"/>
        <v>35618.754266421245</v>
      </c>
      <c r="CX39">
        <f t="shared" ref="CX39:DB50" si="47">CW38*$B39</f>
        <v>35387.176351956005</v>
      </c>
      <c r="CY39">
        <f t="shared" si="47"/>
        <v>35111.944379442386</v>
      </c>
      <c r="CZ39">
        <f t="shared" si="47"/>
        <v>34797.912105615687</v>
      </c>
      <c r="DA39">
        <f t="shared" si="47"/>
        <v>34451.10574818014</v>
      </c>
      <c r="DB39">
        <f t="shared" si="47"/>
        <v>34078.429417632673</v>
      </c>
      <c r="DC39">
        <f t="shared" si="46"/>
        <v>33687.384555762175</v>
      </c>
      <c r="DD39">
        <f t="shared" si="46"/>
        <v>33285.809385823632</v>
      </c>
      <c r="DE39">
        <f t="shared" si="46"/>
        <v>32881.64866590414</v>
      </c>
      <c r="DF39">
        <f t="shared" si="46"/>
        <v>32482.671610511828</v>
      </c>
      <c r="DG39">
        <f t="shared" si="46"/>
        <v>32096.213033483698</v>
      </c>
      <c r="DH39">
        <f t="shared" si="46"/>
        <v>31728.942810706259</v>
      </c>
      <c r="DI39">
        <f t="shared" si="46"/>
        <v>31386.608906522189</v>
      </c>
      <c r="DJ39">
        <f t="shared" si="46"/>
        <v>31073.839746003097</v>
      </c>
      <c r="DK39">
        <f t="shared" si="46"/>
        <v>30793.987645464989</v>
      </c>
      <c r="DL39">
        <f t="shared" si="46"/>
        <v>30549.021841864022</v>
      </c>
      <c r="DM39">
        <f t="shared" si="46"/>
        <v>30339.471198371157</v>
      </c>
      <c r="DN39">
        <f t="shared" si="46"/>
        <v>30164.44685026395</v>
      </c>
      <c r="DO39">
        <f t="shared" si="46"/>
        <v>30021.744464881918</v>
      </c>
      <c r="DP39">
        <f t="shared" si="46"/>
        <v>29907.972499961928</v>
      </c>
      <c r="DQ39">
        <f t="shared" si="46"/>
        <v>29818.74724318154</v>
      </c>
      <c r="DR39">
        <f t="shared" si="46"/>
        <v>29748.920917828364</v>
      </c>
      <c r="DS39">
        <f t="shared" si="46"/>
        <v>29692.83953428132</v>
      </c>
      <c r="DT39">
        <f t="shared" si="46"/>
        <v>29644.601294873595</v>
      </c>
      <c r="DU39">
        <f t="shared" si="46"/>
        <v>29598.325671630457</v>
      </c>
      <c r="DV39">
        <f t="shared" si="46"/>
        <v>29548.400980031187</v>
      </c>
      <c r="DW39">
        <f t="shared" si="46"/>
        <v>29489.701521014093</v>
      </c>
      <c r="DX39">
        <f t="shared" si="46"/>
        <v>29417.777318909411</v>
      </c>
      <c r="DY39">
        <f t="shared" si="46"/>
        <v>29328.998843585454</v>
      </c>
      <c r="DZ39">
        <f t="shared" si="46"/>
        <v>29220.657425177258</v>
      </c>
      <c r="EA39">
        <f t="shared" si="46"/>
        <v>29091.019151476357</v>
      </c>
      <c r="EB39">
        <f t="shared" si="46"/>
        <v>28939.337193413343</v>
      </c>
      <c r="EC39">
        <f t="shared" si="46"/>
        <v>28765.820749690229</v>
      </c>
      <c r="ED39">
        <f t="shared" si="46"/>
        <v>28571.570379612738</v>
      </c>
      <c r="EE39">
        <f t="shared" si="46"/>
        <v>28358.482376229083</v>
      </c>
      <c r="EF39">
        <f t="shared" si="46"/>
        <v>28129.129319108812</v>
      </c>
      <c r="EG39">
        <f t="shared" si="46"/>
        <v>27886.622652329872</v>
      </c>
      <c r="EH39">
        <f t="shared" si="46"/>
        <v>27634.464017412869</v>
      </c>
      <c r="EI39">
        <f t="shared" si="46"/>
        <v>27376.39094570114</v>
      </c>
      <c r="EJ39">
        <f t="shared" si="46"/>
        <v>27116.222273705665</v>
      </c>
      <c r="EK39">
        <f t="shared" si="46"/>
        <v>26857.708792259011</v>
      </c>
      <c r="EL39">
        <f t="shared" si="46"/>
        <v>26604.393638748199</v>
      </c>
      <c r="EM39">
        <f t="shared" si="46"/>
        <v>26359.486785519868</v>
      </c>
      <c r="EN39">
        <f t="shared" si="46"/>
        <v>26125.757455178438</v>
      </c>
      <c r="EO39">
        <f t="shared" si="46"/>
        <v>25905.447839746492</v>
      </c>
      <c r="EP39">
        <f t="shared" si="46"/>
        <v>25700.210053673298</v>
      </c>
      <c r="EQ39">
        <f t="shared" si="46"/>
        <v>25511.068148725662</v>
      </c>
      <c r="ER39">
        <f t="shared" si="46"/>
        <v>25338.405902487681</v>
      </c>
      <c r="ES39">
        <f t="shared" si="46"/>
        <v>25181.979933558399</v>
      </c>
      <c r="ET39">
        <f t="shared" si="46"/>
        <v>25040.95676895621</v>
      </c>
      <c r="EU39">
        <f t="shared" si="46"/>
        <v>24913.971733299539</v>
      </c>
      <c r="EV39">
        <f t="shared" si="46"/>
        <v>24799.206632894133</v>
      </c>
      <c r="EW39">
        <f t="shared" si="46"/>
        <v>24694.482281567642</v>
      </c>
      <c r="EX39">
        <f t="shared" si="46"/>
        <v>24597.361696576263</v>
      </c>
      <c r="EY39">
        <f t="shared" si="46"/>
        <v>24505.259306549357</v>
      </c>
      <c r="EZ39">
        <f t="shared" si="46"/>
        <v>24415.551291767206</v>
      </c>
      <c r="FA39">
        <f t="shared" si="46"/>
        <v>24325.682435696257</v>
      </c>
      <c r="FB39">
        <f t="shared" si="46"/>
        <v>24233.265190717422</v>
      </c>
      <c r="FC39">
        <f t="shared" si="46"/>
        <v>24136.167195309034</v>
      </c>
      <c r="FD39">
        <f t="shared" si="43"/>
        <v>24032.584039670299</v>
      </c>
      <c r="FE39">
        <f t="shared" si="43"/>
        <v>23921.095083467684</v>
      </c>
      <c r="FF39">
        <f t="shared" si="43"/>
        <v>23800.700873944523</v>
      </c>
      <c r="FG39">
        <f t="shared" si="43"/>
        <v>23670.841605306778</v>
      </c>
      <c r="FH39">
        <f t="shared" si="43"/>
        <v>23531.396905501093</v>
      </c>
      <c r="FI39">
        <f t="shared" si="43"/>
        <v>23382.66802692039</v>
      </c>
      <c r="FJ39">
        <f t="shared" si="43"/>
        <v>23225.344133202587</v>
      </c>
      <c r="FK39">
        <f t="shared" si="43"/>
        <v>23060.454924657453</v>
      </c>
      <c r="FL39">
        <f t="shared" si="43"/>
        <v>22889.31229665643</v>
      </c>
      <c r="FM39">
        <f t="shared" si="43"/>
        <v>22713.443930344085</v>
      </c>
      <c r="FN39">
        <f t="shared" si="43"/>
        <v>22534.521883314952</v>
      </c>
      <c r="FO39">
        <f t="shared" si="43"/>
        <v>22354.289243738833</v>
      </c>
      <c r="FP39">
        <f t="shared" si="43"/>
        <v>22174.487809456572</v>
      </c>
      <c r="FQ39">
        <f t="shared" si="43"/>
        <v>21996.789526530916</v>
      </c>
      <c r="FR39">
        <f t="shared" si="43"/>
        <v>21822.734143432805</v>
      </c>
      <c r="FS39">
        <f t="shared" si="43"/>
        <v>21653.675157483649</v>
      </c>
      <c r="FT39">
        <f t="shared" si="38"/>
        <v>21490.735710936617</v>
      </c>
      <c r="FU39">
        <f t="shared" si="38"/>
        <v>21334.775640631236</v>
      </c>
      <c r="FV39">
        <f t="shared" si="38"/>
        <v>21186.370405668338</v>
      </c>
      <c r="FW39">
        <f t="shared" si="38"/>
        <v>21045.802136054848</v>
      </c>
      <c r="FX39">
        <f t="shared" si="38"/>
        <v>20913.062574483225</v>
      </c>
      <c r="FY39">
        <f t="shared" si="38"/>
        <v>20787.867244422388</v>
      </c>
      <c r="FZ39">
        <f t="shared" si="38"/>
        <v>20669.67977356612</v>
      </c>
      <c r="GA39">
        <f t="shared" si="38"/>
        <v>20557.744958204737</v>
      </c>
      <c r="GB39">
        <f t="shared" si="38"/>
        <v>20451.128874618931</v>
      </c>
      <c r="GC39">
        <f t="shared" si="38"/>
        <v>20348.76414031805</v>
      </c>
      <c r="GD39">
        <f t="shared" si="38"/>
        <v>20249.498303976408</v>
      </c>
      <c r="GE39">
        <f t="shared" si="38"/>
        <v>20152.143306892442</v>
      </c>
      <c r="GF39">
        <f t="shared" si="38"/>
        <v>20055.524005335301</v>
      </c>
      <c r="GG39">
        <f t="shared" si="38"/>
        <v>19958.523867700711</v>
      </c>
      <c r="GH39">
        <f t="shared" si="38"/>
        <v>19860.126158428309</v>
      </c>
      <c r="GI39">
        <f t="shared" si="38"/>
        <v>19759.449179171941</v>
      </c>
      <c r="GJ39">
        <f t="shared" si="38"/>
        <v>19655.774443224105</v>
      </c>
      <c r="GK39">
        <f t="shared" si="38"/>
        <v>19548.566996957623</v>
      </c>
      <c r="GL39">
        <f t="shared" si="44"/>
        <v>19437.487457406092</v>
      </c>
      <c r="GM39">
        <f t="shared" si="44"/>
        <v>19322.395690298654</v>
      </c>
      <c r="GN39">
        <f t="shared" si="44"/>
        <v>19203.346393212396</v>
      </c>
      <c r="GO39">
        <f t="shared" si="44"/>
        <v>19080.57716164154</v>
      </c>
      <c r="GP39">
        <f t="shared" si="44"/>
        <v>18954.489888616896</v>
      </c>
      <c r="GQ39">
        <f t="shared" si="44"/>
        <v>18825.626572362653</v>
      </c>
      <c r="GR39">
        <f t="shared" si="44"/>
        <v>18694.640774701034</v>
      </c>
      <c r="GS39">
        <f t="shared" si="44"/>
        <v>18562.266082557515</v>
      </c>
      <c r="GT39">
        <f t="shared" si="44"/>
        <v>18429.28297393454</v>
      </c>
      <c r="GU39">
        <f t="shared" si="44"/>
        <v>18296.485480307696</v>
      </c>
      <c r="GV39">
        <f t="shared" si="44"/>
        <v>18164.648973474821</v>
      </c>
      <c r="GW39">
        <f t="shared" si="44"/>
        <v>18034.500291874439</v>
      </c>
      <c r="GX39">
        <f t="shared" si="44"/>
        <v>17906.691266707472</v>
      </c>
    </row>
    <row r="40" spans="1:206" ht="4.5" customHeight="1">
      <c r="A40">
        <v>38</v>
      </c>
      <c r="B40">
        <v>0.99920427569194858</v>
      </c>
      <c r="C40">
        <v>1.9293607383287573E-2</v>
      </c>
      <c r="E40" s="8">
        <v>75403</v>
      </c>
      <c r="F40">
        <f t="shared" si="9"/>
        <v>73417.533360741611</v>
      </c>
      <c r="G40">
        <f t="shared" si="9"/>
        <v>72416.953404493717</v>
      </c>
      <c r="H40">
        <f t="shared" si="9"/>
        <v>71488.636190661418</v>
      </c>
      <c r="I40">
        <f t="shared" si="9"/>
        <v>71393.8397757067</v>
      </c>
      <c r="J40">
        <f t="shared" si="39"/>
        <v>70602.006056790444</v>
      </c>
      <c r="K40">
        <f t="shared" si="39"/>
        <v>69269.185974708293</v>
      </c>
      <c r="L40">
        <f t="shared" si="39"/>
        <v>69449.524329537526</v>
      </c>
      <c r="M40">
        <f t="shared" si="39"/>
        <v>68679.52735046453</v>
      </c>
      <c r="N40">
        <f t="shared" si="39"/>
        <v>67534.347798162111</v>
      </c>
      <c r="O40">
        <f t="shared" si="39"/>
        <v>67015.674605752036</v>
      </c>
      <c r="P40">
        <f t="shared" si="39"/>
        <v>64296.745555759677</v>
      </c>
      <c r="Q40">
        <f t="shared" si="39"/>
        <v>62002.383290344835</v>
      </c>
      <c r="R40">
        <f t="shared" si="39"/>
        <v>58335.110362540159</v>
      </c>
      <c r="S40">
        <f t="shared" si="39"/>
        <v>52111.513728454716</v>
      </c>
      <c r="T40">
        <f t="shared" si="39"/>
        <v>47920.719141518384</v>
      </c>
      <c r="U40">
        <f t="shared" si="39"/>
        <v>46246.140496133819</v>
      </c>
      <c r="V40">
        <f t="shared" si="39"/>
        <v>45746.357344748722</v>
      </c>
      <c r="W40">
        <f t="shared" si="40"/>
        <v>45150.349361381217</v>
      </c>
      <c r="X40">
        <f t="shared" si="40"/>
        <v>44932.857584273377</v>
      </c>
      <c r="Y40">
        <f t="shared" si="40"/>
        <v>45135.403229337287</v>
      </c>
      <c r="Z40">
        <f t="shared" si="40"/>
        <v>45301.154824678524</v>
      </c>
      <c r="AA40">
        <f t="shared" si="40"/>
        <v>45695.146158565753</v>
      </c>
      <c r="AB40">
        <f t="shared" si="40"/>
        <v>46752.837656448544</v>
      </c>
      <c r="AC40">
        <f t="shared" si="40"/>
        <v>48811.406192715905</v>
      </c>
      <c r="AD40">
        <f t="shared" si="40"/>
        <v>51328.009520494954</v>
      </c>
      <c r="AE40">
        <f t="shared" ref="W40:BT45" si="48">AD39*$B40</f>
        <v>55198.190288443249</v>
      </c>
      <c r="AF40">
        <f t="shared" si="48"/>
        <v>58776.447186133846</v>
      </c>
      <c r="AG40">
        <f t="shared" si="48"/>
        <v>59487.488313389367</v>
      </c>
      <c r="AH40">
        <f t="shared" si="48"/>
        <v>58639.636018695586</v>
      </c>
      <c r="AI40">
        <f t="shared" si="48"/>
        <v>55647.018368592508</v>
      </c>
      <c r="AJ40">
        <f t="shared" si="48"/>
        <v>53371.603164179949</v>
      </c>
      <c r="AK40">
        <f t="shared" si="48"/>
        <v>53221.89998447102</v>
      </c>
      <c r="AL40">
        <f t="shared" si="48"/>
        <v>53542.082976038066</v>
      </c>
      <c r="AM40">
        <f t="shared" si="48"/>
        <v>54275.562858270183</v>
      </c>
      <c r="AN40">
        <f t="shared" si="48"/>
        <v>54699.752839236382</v>
      </c>
      <c r="AO40">
        <f t="shared" si="48"/>
        <v>55278.49116916598</v>
      </c>
      <c r="AP40">
        <f t="shared" si="48"/>
        <v>55508.380121075075</v>
      </c>
      <c r="AQ40">
        <f t="shared" si="48"/>
        <v>54624.697161591663</v>
      </c>
      <c r="AR40">
        <f t="shared" si="48"/>
        <v>54065.390186962119</v>
      </c>
      <c r="AS40">
        <f t="shared" si="48"/>
        <v>52652.12871156192</v>
      </c>
      <c r="AT40">
        <f t="shared" si="48"/>
        <v>51223.350500863198</v>
      </c>
      <c r="AU40">
        <f t="shared" si="48"/>
        <v>49787.867295392323</v>
      </c>
      <c r="AV40">
        <f t="shared" si="48"/>
        <v>48366.518271296358</v>
      </c>
      <c r="AW40">
        <f t="shared" si="48"/>
        <v>46994.811844749689</v>
      </c>
      <c r="AX40">
        <f t="shared" si="48"/>
        <v>45714.229660204488</v>
      </c>
      <c r="AY40">
        <f t="shared" si="48"/>
        <v>44567.526293668401</v>
      </c>
      <c r="AZ40">
        <f t="shared" si="48"/>
        <v>43580.483614429715</v>
      </c>
      <c r="BA40">
        <f t="shared" si="48"/>
        <v>42768.185932975342</v>
      </c>
      <c r="BB40">
        <f t="shared" si="48"/>
        <v>42141.091382149236</v>
      </c>
      <c r="BC40">
        <f t="shared" si="48"/>
        <v>41706.175469139263</v>
      </c>
      <c r="BD40">
        <f t="shared" si="48"/>
        <v>41464.593563644245</v>
      </c>
      <c r="BE40">
        <f t="shared" si="48"/>
        <v>41426.225824345151</v>
      </c>
      <c r="BF40">
        <f t="shared" si="48"/>
        <v>41576.597467394749</v>
      </c>
      <c r="BG40">
        <f t="shared" si="48"/>
        <v>41875.331099914292</v>
      </c>
      <c r="BH40">
        <f t="shared" si="48"/>
        <v>42286.468317714891</v>
      </c>
      <c r="BI40">
        <f t="shared" si="48"/>
        <v>42757.480306411897</v>
      </c>
      <c r="BJ40">
        <f t="shared" si="48"/>
        <v>43237.104175005326</v>
      </c>
      <c r="BK40">
        <f t="shared" si="48"/>
        <v>43682.90101246081</v>
      </c>
      <c r="BL40">
        <f t="shared" si="48"/>
        <v>44058.880685726588</v>
      </c>
      <c r="BM40">
        <f t="shared" si="48"/>
        <v>44351.598512121651</v>
      </c>
      <c r="BN40">
        <f t="shared" si="48"/>
        <v>44552.455063068111</v>
      </c>
      <c r="BO40">
        <f t="shared" si="48"/>
        <v>44664.083513005033</v>
      </c>
      <c r="BP40">
        <f t="shared" si="48"/>
        <v>44686.449331804986</v>
      </c>
      <c r="BQ40">
        <f t="shared" si="48"/>
        <v>44615.764163866377</v>
      </c>
      <c r="BR40">
        <f t="shared" si="48"/>
        <v>44457.166874727263</v>
      </c>
      <c r="BS40">
        <f t="shared" si="48"/>
        <v>44210.438191168054</v>
      </c>
      <c r="BT40">
        <f t="shared" si="48"/>
        <v>43877.457442051804</v>
      </c>
      <c r="BU40">
        <f t="shared" si="41"/>
        <v>43463.062311530761</v>
      </c>
      <c r="BV40">
        <f t="shared" si="41"/>
        <v>42974.15482237687</v>
      </c>
      <c r="BW40">
        <f t="shared" si="41"/>
        <v>42421.260910571669</v>
      </c>
      <c r="BX40">
        <f t="shared" si="41"/>
        <v>41816.982083629417</v>
      </c>
      <c r="BY40">
        <f t="shared" si="41"/>
        <v>41178.122748348949</v>
      </c>
      <c r="BZ40">
        <f t="shared" si="41"/>
        <v>40516.040778208851</v>
      </c>
      <c r="CA40">
        <f t="shared" si="41"/>
        <v>39842.92618460158</v>
      </c>
      <c r="CB40">
        <f t="shared" si="41"/>
        <v>39175.800373232269</v>
      </c>
      <c r="CC40">
        <f t="shared" si="41"/>
        <v>38530.975286974819</v>
      </c>
      <c r="CD40">
        <f t="shared" si="41"/>
        <v>37925.038775256842</v>
      </c>
      <c r="CE40">
        <f t="shared" si="41"/>
        <v>37371.96496478498</v>
      </c>
      <c r="CF40">
        <f t="shared" si="41"/>
        <v>36886.260738265206</v>
      </c>
      <c r="CG40">
        <f t="shared" si="41"/>
        <v>36476.007464950082</v>
      </c>
      <c r="CH40">
        <f t="shared" si="41"/>
        <v>36147.074757739087</v>
      </c>
      <c r="CI40">
        <f t="shared" si="41"/>
        <v>35901.10335870491</v>
      </c>
      <c r="CJ40">
        <f t="shared" si="41"/>
        <v>35734.599433169627</v>
      </c>
      <c r="CK40">
        <f t="shared" si="45"/>
        <v>35640.620604467782</v>
      </c>
      <c r="CL40">
        <f t="shared" si="45"/>
        <v>35609.291337585084</v>
      </c>
      <c r="CM40">
        <f t="shared" si="45"/>
        <v>35628.484332493928</v>
      </c>
      <c r="CN40">
        <f t="shared" si="45"/>
        <v>35684.447368700785</v>
      </c>
      <c r="CO40">
        <f t="shared" si="45"/>
        <v>35763.071500967708</v>
      </c>
      <c r="CP40">
        <f t="shared" si="45"/>
        <v>35850.125641674262</v>
      </c>
      <c r="CQ40">
        <f t="shared" si="45"/>
        <v>35932.299236505081</v>
      </c>
      <c r="CR40">
        <f t="shared" si="45"/>
        <v>35997.486404759868</v>
      </c>
      <c r="CS40">
        <f t="shared" si="45"/>
        <v>36035.335282737637</v>
      </c>
      <c r="CT40">
        <f t="shared" si="45"/>
        <v>36037.348087775739</v>
      </c>
      <c r="CU40">
        <f t="shared" si="45"/>
        <v>35997.089528437638</v>
      </c>
      <c r="CV40">
        <f t="shared" si="45"/>
        <v>35910.275990701062</v>
      </c>
      <c r="CW40">
        <f t="shared" si="22"/>
        <v>35774.757696402368</v>
      </c>
      <c r="CX40">
        <f t="shared" si="47"/>
        <v>35590.411557828942</v>
      </c>
      <c r="CY40">
        <f t="shared" si="47"/>
        <v>35359.017915539451</v>
      </c>
      <c r="CZ40">
        <f t="shared" si="47"/>
        <v>35084.004951796713</v>
      </c>
      <c r="DA40">
        <f t="shared" si="47"/>
        <v>34770.222561083814</v>
      </c>
      <c r="DB40">
        <f t="shared" si="47"/>
        <v>34423.69216589706</v>
      </c>
      <c r="DC40">
        <f t="shared" si="46"/>
        <v>34051.312382964847</v>
      </c>
      <c r="DD40">
        <f t="shared" si="46"/>
        <v>33660.578684996479</v>
      </c>
      <c r="DE40">
        <f t="shared" si="46"/>
        <v>33259.323058182163</v>
      </c>
      <c r="DF40">
        <f t="shared" si="46"/>
        <v>32855.483938771875</v>
      </c>
      <c r="DG40">
        <f t="shared" si="46"/>
        <v>32456.824359120892</v>
      </c>
      <c r="DH40">
        <f t="shared" si="46"/>
        <v>32070.673296576559</v>
      </c>
      <c r="DI40">
        <f t="shared" si="46"/>
        <v>31703.695319643008</v>
      </c>
      <c r="DJ40">
        <f t="shared" si="46"/>
        <v>31361.633818867966</v>
      </c>
      <c r="DK40">
        <f t="shared" si="46"/>
        <v>31049.113536372708</v>
      </c>
      <c r="DL40">
        <f t="shared" si="46"/>
        <v>30769.484120953657</v>
      </c>
      <c r="DM40">
        <f t="shared" si="46"/>
        <v>30524.713242597256</v>
      </c>
      <c r="DN40">
        <f t="shared" si="46"/>
        <v>30315.329343645186</v>
      </c>
      <c r="DO40">
        <f t="shared" si="46"/>
        <v>30140.444266666269</v>
      </c>
      <c r="DP40">
        <f t="shared" si="46"/>
        <v>29997.855433041103</v>
      </c>
      <c r="DQ40">
        <f t="shared" si="46"/>
        <v>29884.173999239174</v>
      </c>
      <c r="DR40">
        <f t="shared" si="46"/>
        <v>29795.019741164499</v>
      </c>
      <c r="DS40">
        <f t="shared" si="46"/>
        <v>29725.248978315747</v>
      </c>
      <c r="DT40">
        <f t="shared" si="46"/>
        <v>29669.212220088823</v>
      </c>
      <c r="DU40">
        <f t="shared" si="46"/>
        <v>29621.012365020772</v>
      </c>
      <c r="DV40">
        <f t="shared" si="46"/>
        <v>29574.773564415918</v>
      </c>
      <c r="DW40">
        <f t="shared" si="46"/>
        <v>29524.888599107326</v>
      </c>
      <c r="DX40">
        <f t="shared" si="46"/>
        <v>29466.235848676642</v>
      </c>
      <c r="DY40">
        <f t="shared" si="46"/>
        <v>29394.368878407913</v>
      </c>
      <c r="DZ40">
        <f t="shared" si="46"/>
        <v>29305.661046274799</v>
      </c>
      <c r="EA40">
        <f t="shared" si="46"/>
        <v>29197.405837766801</v>
      </c>
      <c r="EB40">
        <f t="shared" si="46"/>
        <v>29067.87072039154</v>
      </c>
      <c r="EC40">
        <f t="shared" si="46"/>
        <v>28916.309459349646</v>
      </c>
      <c r="ED40">
        <f t="shared" si="46"/>
        <v>28742.931086878649</v>
      </c>
      <c r="EE40">
        <f t="shared" si="46"/>
        <v>28548.835286542479</v>
      </c>
      <c r="EF40">
        <f t="shared" si="46"/>
        <v>28335.91684246287</v>
      </c>
      <c r="EG40">
        <f t="shared" si="46"/>
        <v>28106.746287145274</v>
      </c>
      <c r="EH40">
        <f t="shared" si="46"/>
        <v>27864.432588815955</v>
      </c>
      <c r="EI40">
        <f t="shared" si="46"/>
        <v>27612.474602654242</v>
      </c>
      <c r="EJ40">
        <f t="shared" si="46"/>
        <v>27354.606885958925</v>
      </c>
      <c r="EK40">
        <f t="shared" si="46"/>
        <v>27094.645236499953</v>
      </c>
      <c r="EL40">
        <f t="shared" si="46"/>
        <v>26836.337460514445</v>
      </c>
      <c r="EM40">
        <f t="shared" si="46"/>
        <v>26583.223876028878</v>
      </c>
      <c r="EN40">
        <f t="shared" si="46"/>
        <v>26338.51190113687</v>
      </c>
      <c r="EO40">
        <f t="shared" si="46"/>
        <v>26104.968554905096</v>
      </c>
      <c r="EP40">
        <f t="shared" si="46"/>
        <v>25884.834245189446</v>
      </c>
      <c r="EQ40">
        <f t="shared" si="46"/>
        <v>25679.759771811561</v>
      </c>
      <c r="ER40">
        <f t="shared" si="46"/>
        <v>25490.768371675364</v>
      </c>
      <c r="ES40">
        <f t="shared" si="46"/>
        <v>25318.243516983799</v>
      </c>
      <c r="ET40">
        <f t="shared" si="46"/>
        <v>25161.942020000402</v>
      </c>
      <c r="EU40">
        <f t="shared" si="46"/>
        <v>25021.031070958288</v>
      </c>
      <c r="EV40">
        <f t="shared" si="46"/>
        <v>24894.147080381248</v>
      </c>
      <c r="EW40">
        <f t="shared" si="46"/>
        <v>24779.473301355949</v>
      </c>
      <c r="EX40">
        <f t="shared" si="46"/>
        <v>24674.832281741452</v>
      </c>
      <c r="EY40">
        <f t="shared" si="46"/>
        <v>24577.788977960365</v>
      </c>
      <c r="EZ40">
        <f t="shared" si="46"/>
        <v>24485.759876044031</v>
      </c>
      <c r="FA40">
        <f t="shared" si="46"/>
        <v>24396.123244109869</v>
      </c>
      <c r="FB40">
        <f t="shared" si="46"/>
        <v>24306.325898872234</v>
      </c>
      <c r="FC40">
        <f t="shared" si="46"/>
        <v>24213.982192541713</v>
      </c>
      <c r="FD40">
        <f t="shared" si="43"/>
        <v>24116.961460368533</v>
      </c>
      <c r="FE40">
        <f t="shared" si="43"/>
        <v>24013.460728364644</v>
      </c>
      <c r="FF40">
        <f t="shared" si="43"/>
        <v>23902.06048663456</v>
      </c>
      <c r="FG40">
        <f t="shared" si="43"/>
        <v>23781.762077710464</v>
      </c>
      <c r="FH40">
        <f t="shared" si="43"/>
        <v>23652.0061412494</v>
      </c>
      <c r="FI40">
        <f t="shared" si="43"/>
        <v>23512.67240098098</v>
      </c>
      <c r="FJ40">
        <f t="shared" si="43"/>
        <v>23364.061869584271</v>
      </c>
      <c r="FK40">
        <f t="shared" si="43"/>
        <v>23206.863162312937</v>
      </c>
      <c r="FL40">
        <f t="shared" si="43"/>
        <v>23042.105160119179</v>
      </c>
      <c r="FM40">
        <f t="shared" si="43"/>
        <v>22871.0987144674</v>
      </c>
      <c r="FN40">
        <f t="shared" si="43"/>
        <v>22695.370290889146</v>
      </c>
      <c r="FO40">
        <f t="shared" si="43"/>
        <v>22516.590616482081</v>
      </c>
      <c r="FP40">
        <f t="shared" si="43"/>
        <v>22336.501392398379</v>
      </c>
      <c r="FQ40">
        <f t="shared" si="43"/>
        <v>22156.843030487998</v>
      </c>
      <c r="FR40">
        <f t="shared" si="43"/>
        <v>21979.286146405564</v>
      </c>
      <c r="FS40">
        <f t="shared" si="43"/>
        <v>21805.36926340673</v>
      </c>
      <c r="FT40">
        <f t="shared" si="38"/>
        <v>21636.44480180219</v>
      </c>
      <c r="FU40">
        <f t="shared" si="38"/>
        <v>21473.635010133516</v>
      </c>
      <c r="FV40">
        <f t="shared" si="38"/>
        <v>21317.799041047161</v>
      </c>
      <c r="FW40">
        <f t="shared" si="38"/>
        <v>21169.511895737167</v>
      </c>
      <c r="FX40">
        <f t="shared" si="38"/>
        <v>21029.055479712748</v>
      </c>
      <c r="FY40">
        <f t="shared" si="38"/>
        <v>20896.421542236909</v>
      </c>
      <c r="FZ40">
        <f t="shared" si="38"/>
        <v>20771.325833143455</v>
      </c>
      <c r="GA40">
        <f t="shared" si="38"/>
        <v>20653.232406930656</v>
      </c>
      <c r="GB40">
        <f t="shared" si="38"/>
        <v>20541.386660822773</v>
      </c>
      <c r="GC40">
        <f t="shared" si="38"/>
        <v>20434.855414246304</v>
      </c>
      <c r="GD40">
        <f t="shared" si="38"/>
        <v>20332.572134052793</v>
      </c>
      <c r="GE40">
        <f t="shared" si="38"/>
        <v>20233.385285950088</v>
      </c>
      <c r="GF40">
        <f t="shared" si="38"/>
        <v>20136.107756603811</v>
      </c>
      <c r="GG40">
        <f t="shared" si="38"/>
        <v>20039.565337373548</v>
      </c>
      <c r="GH40">
        <f t="shared" si="38"/>
        <v>19942.642385106356</v>
      </c>
      <c r="GI40">
        <f t="shared" si="38"/>
        <v>19844.322973283081</v>
      </c>
      <c r="GJ40">
        <f t="shared" si="38"/>
        <v>19743.726105146368</v>
      </c>
      <c r="GK40">
        <f t="shared" si="38"/>
        <v>19640.133865706055</v>
      </c>
      <c r="GL40">
        <f t="shared" si="44"/>
        <v>19533.011727010573</v>
      </c>
      <c r="GM40">
        <f t="shared" si="44"/>
        <v>19422.020576148789</v>
      </c>
      <c r="GN40">
        <f t="shared" si="44"/>
        <v>19307.020390358095</v>
      </c>
      <c r="GO40">
        <f t="shared" si="44"/>
        <v>19188.065823691384</v>
      </c>
      <c r="GP40">
        <f t="shared" si="44"/>
        <v>19065.394282582372</v>
      </c>
      <c r="GQ40">
        <f t="shared" si="44"/>
        <v>18939.407340265807</v>
      </c>
      <c r="GR40">
        <f t="shared" si="44"/>
        <v>18810.646563684724</v>
      </c>
      <c r="GS40">
        <f t="shared" si="44"/>
        <v>18679.764994606314</v>
      </c>
      <c r="GT40">
        <f t="shared" si="44"/>
        <v>18547.495636223106</v>
      </c>
      <c r="GU40">
        <f t="shared" si="44"/>
        <v>18414.618345492221</v>
      </c>
      <c r="GV40">
        <f t="shared" si="44"/>
        <v>18281.926522059104</v>
      </c>
      <c r="GW40">
        <f t="shared" si="44"/>
        <v>18150.194920739406</v>
      </c>
      <c r="GX40">
        <f t="shared" si="44"/>
        <v>18020.149801608633</v>
      </c>
    </row>
    <row r="41" spans="1:206" ht="4.5" customHeight="1">
      <c r="A41">
        <v>39</v>
      </c>
      <c r="B41">
        <v>0.99926192907138378</v>
      </c>
      <c r="C41">
        <v>1.5648449445293675E-2</v>
      </c>
      <c r="E41" s="8">
        <v>81293</v>
      </c>
      <c r="F41">
        <f t="shared" si="9"/>
        <v>75347.347237769558</v>
      </c>
      <c r="G41">
        <f t="shared" si="9"/>
        <v>73363.346013717339</v>
      </c>
      <c r="H41">
        <f t="shared" si="9"/>
        <v>72363.504556446904</v>
      </c>
      <c r="I41">
        <f t="shared" si="9"/>
        <v>71435.872506562664</v>
      </c>
      <c r="J41">
        <f t="shared" si="39"/>
        <v>71341.146058085971</v>
      </c>
      <c r="K41">
        <f t="shared" si="39"/>
        <v>70549.896768617939</v>
      </c>
      <c r="L41">
        <f t="shared" si="39"/>
        <v>69218.060402291449</v>
      </c>
      <c r="M41">
        <f t="shared" si="39"/>
        <v>69398.265654623669</v>
      </c>
      <c r="N41">
        <f t="shared" si="39"/>
        <v>68628.836987936054</v>
      </c>
      <c r="O41">
        <f t="shared" si="39"/>
        <v>67484.502659369231</v>
      </c>
      <c r="P41">
        <f t="shared" si="39"/>
        <v>66966.212284563924</v>
      </c>
      <c r="Q41">
        <f t="shared" si="39"/>
        <v>64249.289997060339</v>
      </c>
      <c r="R41">
        <f t="shared" si="39"/>
        <v>61956.621133733308</v>
      </c>
      <c r="S41">
        <f t="shared" si="39"/>
        <v>58292.054913463951</v>
      </c>
      <c r="T41">
        <f t="shared" si="39"/>
        <v>52073.051735125562</v>
      </c>
      <c r="U41">
        <f t="shared" si="39"/>
        <v>47885.35025184165</v>
      </c>
      <c r="V41">
        <f t="shared" si="39"/>
        <v>46212.007564272921</v>
      </c>
      <c r="W41">
        <f t="shared" si="48"/>
        <v>45712.593288302473</v>
      </c>
      <c r="X41">
        <f t="shared" si="48"/>
        <v>45117.025201100718</v>
      </c>
      <c r="Y41">
        <f t="shared" si="48"/>
        <v>44899.693948350774</v>
      </c>
      <c r="Z41">
        <f t="shared" si="48"/>
        <v>45102.090100362344</v>
      </c>
      <c r="AA41">
        <f t="shared" si="48"/>
        <v>45267.719359269686</v>
      </c>
      <c r="AB41">
        <f t="shared" si="48"/>
        <v>45661.419899607245</v>
      </c>
      <c r="AC41">
        <f t="shared" si="48"/>
        <v>46718.330746144005</v>
      </c>
      <c r="AD41">
        <f t="shared" si="48"/>
        <v>48775.379912820186</v>
      </c>
      <c r="AE41">
        <f t="shared" si="48"/>
        <v>51290.125808844139</v>
      </c>
      <c r="AF41">
        <f t="shared" si="48"/>
        <v>55157.450108879122</v>
      </c>
      <c r="AG41">
        <f t="shared" si="48"/>
        <v>58733.065999178412</v>
      </c>
      <c r="AH41">
        <f t="shared" si="48"/>
        <v>59443.582327648859</v>
      </c>
      <c r="AI41">
        <f t="shared" si="48"/>
        <v>58596.355808085551</v>
      </c>
      <c r="AJ41">
        <f t="shared" si="48"/>
        <v>55605.946922070478</v>
      </c>
      <c r="AK41">
        <f t="shared" si="48"/>
        <v>53332.211135470825</v>
      </c>
      <c r="AL41">
        <f t="shared" si="48"/>
        <v>53182.618447326764</v>
      </c>
      <c r="AM41">
        <f t="shared" si="48"/>
        <v>53502.565121135893</v>
      </c>
      <c r="AN41">
        <f t="shared" si="48"/>
        <v>54235.503643190212</v>
      </c>
      <c r="AO41">
        <f t="shared" si="48"/>
        <v>54659.380541863247</v>
      </c>
      <c r="AP41">
        <f t="shared" si="48"/>
        <v>55237.691721856252</v>
      </c>
      <c r="AQ41">
        <f t="shared" si="48"/>
        <v>55467.410999413129</v>
      </c>
      <c r="AR41">
        <f t="shared" si="48"/>
        <v>54584.380260632228</v>
      </c>
      <c r="AS41">
        <f t="shared" si="48"/>
        <v>54025.486094220832</v>
      </c>
      <c r="AT41">
        <f t="shared" si="48"/>
        <v>52613.267706030158</v>
      </c>
      <c r="AU41">
        <f t="shared" si="48"/>
        <v>51185.544034992192</v>
      </c>
      <c r="AV41">
        <f t="shared" si="48"/>
        <v>49751.120317943794</v>
      </c>
      <c r="AW41">
        <f t="shared" si="48"/>
        <v>48330.820350241927</v>
      </c>
      <c r="AX41">
        <f t="shared" si="48"/>
        <v>46960.126340331291</v>
      </c>
      <c r="AY41">
        <f t="shared" si="48"/>
        <v>45680.489316268206</v>
      </c>
      <c r="AZ41">
        <f t="shared" si="48"/>
        <v>44534.632298150704</v>
      </c>
      <c r="BA41">
        <f t="shared" si="48"/>
        <v>43548.318126418868</v>
      </c>
      <c r="BB41">
        <f t="shared" si="48"/>
        <v>42736.619978268558</v>
      </c>
      <c r="BC41">
        <f t="shared" si="48"/>
        <v>42109.988267699911</v>
      </c>
      <c r="BD41">
        <f t="shared" si="48"/>
        <v>41675.393353481726</v>
      </c>
      <c r="BE41">
        <f t="shared" si="48"/>
        <v>41433.989752568028</v>
      </c>
      <c r="BF41">
        <f t="shared" si="48"/>
        <v>41395.650331381912</v>
      </c>
      <c r="BG41">
        <f t="shared" si="48"/>
        <v>41545.910989493284</v>
      </c>
      <c r="BH41">
        <f t="shared" si="48"/>
        <v>41844.424135403264</v>
      </c>
      <c r="BI41">
        <f t="shared" si="48"/>
        <v>42255.257904775732</v>
      </c>
      <c r="BJ41">
        <f t="shared" si="48"/>
        <v>42725.922253216857</v>
      </c>
      <c r="BK41">
        <f t="shared" si="48"/>
        <v>43205.192125376205</v>
      </c>
      <c r="BL41">
        <f t="shared" si="48"/>
        <v>43650.659933145893</v>
      </c>
      <c r="BM41">
        <f t="shared" si="48"/>
        <v>44026.36210674508</v>
      </c>
      <c r="BN41">
        <f t="shared" si="48"/>
        <v>44318.863886622195</v>
      </c>
      <c r="BO41">
        <f t="shared" si="48"/>
        <v>44519.572191187581</v>
      </c>
      <c r="BP41">
        <f t="shared" si="48"/>
        <v>44631.118251410793</v>
      </c>
      <c r="BQ41">
        <f t="shared" si="48"/>
        <v>44653.467562650098</v>
      </c>
      <c r="BR41">
        <f t="shared" si="48"/>
        <v>44582.834565379031</v>
      </c>
      <c r="BS41">
        <f t="shared" si="48"/>
        <v>44424.354332288385</v>
      </c>
      <c r="BT41">
        <f t="shared" si="48"/>
        <v>44177.807751997767</v>
      </c>
      <c r="BU41">
        <f t="shared" si="41"/>
        <v>43845.072766292229</v>
      </c>
      <c r="BV41">
        <f t="shared" si="41"/>
        <v>43430.983488769984</v>
      </c>
      <c r="BW41">
        <f t="shared" si="41"/>
        <v>42942.436848020618</v>
      </c>
      <c r="BX41">
        <f t="shared" si="41"/>
        <v>42389.951011138335</v>
      </c>
      <c r="BY41">
        <f t="shared" si="41"/>
        <v>41786.118184831023</v>
      </c>
      <c r="BZ41">
        <f t="shared" si="41"/>
        <v>41147.730373053404</v>
      </c>
      <c r="CA41">
        <f t="shared" si="41"/>
        <v>40486.137066367824</v>
      </c>
      <c r="CB41">
        <f t="shared" si="41"/>
        <v>39813.51927907372</v>
      </c>
      <c r="CC41">
        <f t="shared" si="41"/>
        <v>39146.885853871514</v>
      </c>
      <c r="CD41">
        <f t="shared" si="41"/>
        <v>38502.536694264272</v>
      </c>
      <c r="CE41">
        <f t="shared" si="41"/>
        <v>37897.047406670179</v>
      </c>
      <c r="CF41">
        <f t="shared" si="41"/>
        <v>37344.38180389921</v>
      </c>
      <c r="CG41">
        <f t="shared" si="41"/>
        <v>36859.036061548934</v>
      </c>
      <c r="CH41">
        <f t="shared" si="41"/>
        <v>36449.085584248212</v>
      </c>
      <c r="CI41">
        <f t="shared" si="41"/>
        <v>36120.395652705884</v>
      </c>
      <c r="CJ41">
        <f t="shared" si="41"/>
        <v>35874.605798010605</v>
      </c>
      <c r="CK41">
        <f t="shared" si="45"/>
        <v>35708.224764182261</v>
      </c>
      <c r="CL41">
        <f t="shared" si="45"/>
        <v>35614.315298521782</v>
      </c>
      <c r="CM41">
        <f t="shared" si="45"/>
        <v>35583.009154860185</v>
      </c>
      <c r="CN41">
        <f t="shared" si="45"/>
        <v>35602.187983977456</v>
      </c>
      <c r="CO41">
        <f t="shared" si="45"/>
        <v>35658.109715494211</v>
      </c>
      <c r="CP41">
        <f t="shared" si="45"/>
        <v>35736.675817574818</v>
      </c>
      <c r="CQ41">
        <f t="shared" si="45"/>
        <v>35823.665706150903</v>
      </c>
      <c r="CR41">
        <f t="shared" si="45"/>
        <v>35905.77865104028</v>
      </c>
      <c r="CS41">
        <f t="shared" si="45"/>
        <v>35970.917706541259</v>
      </c>
      <c r="CT41">
        <f t="shared" si="45"/>
        <v>36008.738649362509</v>
      </c>
      <c r="CU41">
        <f t="shared" si="45"/>
        <v>36010.74996880773</v>
      </c>
      <c r="CV41">
        <f t="shared" si="45"/>
        <v>35970.521123141902</v>
      </c>
      <c r="CW41">
        <f t="shared" si="22"/>
        <v>35883.771659953738</v>
      </c>
      <c r="CX41">
        <f t="shared" si="47"/>
        <v>35748.353387768366</v>
      </c>
      <c r="CY41">
        <f t="shared" si="47"/>
        <v>35564.143309720625</v>
      </c>
      <c r="CZ41">
        <f t="shared" si="47"/>
        <v>35332.920452351573</v>
      </c>
      <c r="DA41">
        <f t="shared" si="47"/>
        <v>35058.110467682367</v>
      </c>
      <c r="DB41">
        <f t="shared" si="47"/>
        <v>34744.559670629962</v>
      </c>
      <c r="DC41">
        <f t="shared" si="46"/>
        <v>34398.285039453775</v>
      </c>
      <c r="DD41">
        <f t="shared" si="46"/>
        <v>34026.180099213751</v>
      </c>
      <c r="DE41">
        <f t="shared" si="46"/>
        <v>33635.734790428687</v>
      </c>
      <c r="DF41">
        <f t="shared" si="46"/>
        <v>33234.775318727465</v>
      </c>
      <c r="DG41">
        <f t="shared" si="46"/>
        <v>32831.234261231053</v>
      </c>
      <c r="DH41">
        <f t="shared" si="46"/>
        <v>32432.868920626221</v>
      </c>
      <c r="DI41">
        <f t="shared" si="46"/>
        <v>32047.002864955208</v>
      </c>
      <c r="DJ41">
        <f t="shared" si="46"/>
        <v>31680.295743797873</v>
      </c>
      <c r="DK41">
        <f t="shared" si="46"/>
        <v>31338.486708672353</v>
      </c>
      <c r="DL41">
        <f t="shared" si="46"/>
        <v>31026.197088312209</v>
      </c>
      <c r="DM41">
        <f t="shared" si="46"/>
        <v>30746.774059235464</v>
      </c>
      <c r="DN41">
        <f t="shared" si="46"/>
        <v>30502.183839148547</v>
      </c>
      <c r="DO41">
        <f t="shared" si="46"/>
        <v>30292.954480365213</v>
      </c>
      <c r="DP41">
        <f t="shared" si="46"/>
        <v>30118.198480977466</v>
      </c>
      <c r="DQ41">
        <f t="shared" si="46"/>
        <v>29975.714888025144</v>
      </c>
      <c r="DR41">
        <f t="shared" si="46"/>
        <v>29862.117359184627</v>
      </c>
      <c r="DS41">
        <f t="shared" si="46"/>
        <v>29773.028903275997</v>
      </c>
      <c r="DT41">
        <f t="shared" si="46"/>
        <v>29703.309636198974</v>
      </c>
      <c r="DU41">
        <f t="shared" si="46"/>
        <v>29647.314237074232</v>
      </c>
      <c r="DV41">
        <f t="shared" si="46"/>
        <v>29599.149956917969</v>
      </c>
      <c r="DW41">
        <f t="shared" si="46"/>
        <v>29552.945283827616</v>
      </c>
      <c r="DX41">
        <f t="shared" si="46"/>
        <v>29503.097137161691</v>
      </c>
      <c r="DY41">
        <f t="shared" si="46"/>
        <v>29444.487676620985</v>
      </c>
      <c r="DZ41">
        <f t="shared" si="46"/>
        <v>29372.673749273737</v>
      </c>
      <c r="EA41">
        <f t="shared" si="46"/>
        <v>29284.031389812662</v>
      </c>
      <c r="EB41">
        <f t="shared" si="46"/>
        <v>29175.856081326936</v>
      </c>
      <c r="EC41">
        <f t="shared" si="46"/>
        <v>29046.416570056044</v>
      </c>
      <c r="ED41">
        <f t="shared" si="46"/>
        <v>28894.967171974829</v>
      </c>
      <c r="EE41">
        <f t="shared" si="46"/>
        <v>28721.716765040204</v>
      </c>
      <c r="EF41">
        <f t="shared" si="46"/>
        <v>28527.76422117163</v>
      </c>
      <c r="EG41">
        <f t="shared" si="46"/>
        <v>28315.00292600576</v>
      </c>
      <c r="EH41">
        <f t="shared" si="46"/>
        <v>28086.001514812739</v>
      </c>
      <c r="EI41">
        <f t="shared" si="46"/>
        <v>27843.866661179763</v>
      </c>
      <c r="EJ41">
        <f t="shared" si="46"/>
        <v>27592.09463788287</v>
      </c>
      <c r="EK41">
        <f t="shared" si="46"/>
        <v>27334.417245852674</v>
      </c>
      <c r="EL41">
        <f t="shared" si="46"/>
        <v>27074.647466529721</v>
      </c>
      <c r="EM41">
        <f t="shared" si="46"/>
        <v>26816.530340004305</v>
      </c>
      <c r="EN41">
        <f t="shared" si="46"/>
        <v>26563.603571297084</v>
      </c>
      <c r="EO41">
        <f t="shared" si="46"/>
        <v>26319.072211199629</v>
      </c>
      <c r="EP41">
        <f t="shared" si="46"/>
        <v>26085.70123652228</v>
      </c>
      <c r="EQ41">
        <f t="shared" si="46"/>
        <v>25865.729401541023</v>
      </c>
      <c r="ER41">
        <f t="shared" si="46"/>
        <v>25660.806287670141</v>
      </c>
      <c r="ES41">
        <f t="shared" si="46"/>
        <v>25471.954376592141</v>
      </c>
      <c r="ET41">
        <f t="shared" si="46"/>
        <v>25299.556857480286</v>
      </c>
      <c r="EU41">
        <f t="shared" si="46"/>
        <v>25143.370722087915</v>
      </c>
      <c r="EV41">
        <f t="shared" si="46"/>
        <v>25002.56377532081</v>
      </c>
      <c r="EW41">
        <f t="shared" si="46"/>
        <v>24875.773434128521</v>
      </c>
      <c r="EX41">
        <f t="shared" si="46"/>
        <v>24761.184292485796</v>
      </c>
      <c r="EY41">
        <f t="shared" si="46"/>
        <v>24656.620505365816</v>
      </c>
      <c r="EZ41">
        <f t="shared" si="46"/>
        <v>24559.64882642607</v>
      </c>
      <c r="FA41">
        <f t="shared" si="46"/>
        <v>24467.687648514446</v>
      </c>
      <c r="FB41">
        <f t="shared" si="46"/>
        <v>24378.117174772455</v>
      </c>
      <c r="FC41">
        <f t="shared" si="46"/>
        <v>24288.386106344806</v>
      </c>
      <c r="FD41">
        <f t="shared" si="43"/>
        <v>24196.110556219366</v>
      </c>
      <c r="FE41">
        <f t="shared" si="43"/>
        <v>24099.161432228077</v>
      </c>
      <c r="FF41">
        <f t="shared" si="43"/>
        <v>23995.73709110557</v>
      </c>
      <c r="FG41">
        <f t="shared" si="43"/>
        <v>23884.419070655349</v>
      </c>
      <c r="FH41">
        <f t="shared" si="43"/>
        <v>23764.209450489638</v>
      </c>
      <c r="FI41">
        <f t="shared" si="43"/>
        <v>23634.54928311309</v>
      </c>
      <c r="FJ41">
        <f t="shared" si="43"/>
        <v>23495.318381027741</v>
      </c>
      <c r="FK41">
        <f t="shared" si="43"/>
        <v>23346.817534743939</v>
      </c>
      <c r="FL41">
        <f t="shared" si="43"/>
        <v>23189.734851268458</v>
      </c>
      <c r="FM41">
        <f t="shared" si="43"/>
        <v>23025.098452166378</v>
      </c>
      <c r="FN41">
        <f t="shared" si="43"/>
        <v>22854.218221400741</v>
      </c>
      <c r="FO41">
        <f t="shared" si="43"/>
        <v>22678.619497863259</v>
      </c>
      <c r="FP41">
        <f t="shared" si="43"/>
        <v>22499.971775536502</v>
      </c>
      <c r="FQ41">
        <f t="shared" si="43"/>
        <v>22320.015470073653</v>
      </c>
      <c r="FR41">
        <f t="shared" si="43"/>
        <v>22140.489708777281</v>
      </c>
      <c r="FS41">
        <f t="shared" si="43"/>
        <v>21963.063874269166</v>
      </c>
      <c r="FT41">
        <f t="shared" si="38"/>
        <v>21789.275354265668</v>
      </c>
      <c r="FU41">
        <f t="shared" si="38"/>
        <v>21620.475570895371</v>
      </c>
      <c r="FV41">
        <f t="shared" si="38"/>
        <v>21457.785944400821</v>
      </c>
      <c r="FW41">
        <f t="shared" si="38"/>
        <v>21302.064993312881</v>
      </c>
      <c r="FX41">
        <f t="shared" si="38"/>
        <v>21153.887294433927</v>
      </c>
      <c r="FY41">
        <f t="shared" si="38"/>
        <v>21013.534545206916</v>
      </c>
      <c r="FZ41">
        <f t="shared" si="38"/>
        <v>20880.998500984475</v>
      </c>
      <c r="GA41">
        <f t="shared" si="38"/>
        <v>20755.995121397198</v>
      </c>
      <c r="GB41">
        <f t="shared" si="38"/>
        <v>20637.988856509146</v>
      </c>
      <c r="GC41">
        <f t="shared" si="38"/>
        <v>20526.225660494954</v>
      </c>
      <c r="GD41">
        <f t="shared" si="38"/>
        <v>20419.773041534572</v>
      </c>
      <c r="GE41">
        <f t="shared" si="38"/>
        <v>20317.565253656656</v>
      </c>
      <c r="GF41">
        <f t="shared" si="38"/>
        <v>20218.451612483037</v>
      </c>
      <c r="GG41">
        <f t="shared" si="38"/>
        <v>20121.245880853177</v>
      </c>
      <c r="GH41">
        <f t="shared" si="38"/>
        <v>20024.774716775926</v>
      </c>
      <c r="GI41">
        <f t="shared" si="38"/>
        <v>19927.923300522118</v>
      </c>
      <c r="GJ41">
        <f t="shared" si="38"/>
        <v>19829.676455398429</v>
      </c>
      <c r="GK41">
        <f t="shared" si="38"/>
        <v>19729.153834885597</v>
      </c>
      <c r="GL41">
        <f t="shared" si="44"/>
        <v>19625.638053865645</v>
      </c>
      <c r="GM41">
        <f t="shared" si="44"/>
        <v>19518.594978906545</v>
      </c>
      <c r="GN41">
        <f t="shared" si="44"/>
        <v>19407.685747386546</v>
      </c>
      <c r="GO41">
        <f t="shared" si="44"/>
        <v>19292.770439889769</v>
      </c>
      <c r="GP41">
        <f t="shared" si="44"/>
        <v>19173.903670130541</v>
      </c>
      <c r="GQ41">
        <f t="shared" si="44"/>
        <v>19051.322669319794</v>
      </c>
      <c r="GR41">
        <f t="shared" si="44"/>
        <v>18925.428714302736</v>
      </c>
      <c r="GS41">
        <f t="shared" si="44"/>
        <v>18796.762972307595</v>
      </c>
      <c r="GT41">
        <f t="shared" si="44"/>
        <v>18665.978003110413</v>
      </c>
      <c r="GU41">
        <f t="shared" si="44"/>
        <v>18533.806268895372</v>
      </c>
      <c r="GV41">
        <f t="shared" si="44"/>
        <v>18401.027051029851</v>
      </c>
      <c r="GW41">
        <f t="shared" si="44"/>
        <v>18268.433163574075</v>
      </c>
      <c r="GX41">
        <f t="shared" si="44"/>
        <v>18136.798789519689</v>
      </c>
    </row>
    <row r="42" spans="1:206" ht="4.5" customHeight="1">
      <c r="A42">
        <v>40</v>
      </c>
      <c r="B42">
        <v>0.99917030618006664</v>
      </c>
      <c r="C42">
        <v>1.0217236710370625E-2</v>
      </c>
      <c r="E42" s="8">
        <v>86779</v>
      </c>
      <c r="F42">
        <f t="shared" si="9"/>
        <v>81225.551700296157</v>
      </c>
      <c r="G42">
        <f t="shared" si="9"/>
        <v>75284.832009418009</v>
      </c>
      <c r="H42">
        <f t="shared" si="9"/>
        <v>73302.476898920126</v>
      </c>
      <c r="I42">
        <f t="shared" si="9"/>
        <v>72303.465003927704</v>
      </c>
      <c r="J42">
        <f t="shared" si="39"/>
        <v>71376.602604622414</v>
      </c>
      <c r="K42">
        <f t="shared" si="39"/>
        <v>71281.954750094621</v>
      </c>
      <c r="L42">
        <f t="shared" si="39"/>
        <v>70491.361955272077</v>
      </c>
      <c r="M42">
        <f t="shared" si="39"/>
        <v>69160.630605347891</v>
      </c>
      <c r="N42">
        <f t="shared" si="39"/>
        <v>69340.68634249593</v>
      </c>
      <c r="O42">
        <f t="shared" si="39"/>
        <v>68571.896066017944</v>
      </c>
      <c r="P42">
        <f t="shared" si="39"/>
        <v>67428.511184571471</v>
      </c>
      <c r="Q42">
        <f t="shared" si="39"/>
        <v>66910.650832087078</v>
      </c>
      <c r="R42">
        <f t="shared" si="39"/>
        <v>64195.982758214675</v>
      </c>
      <c r="S42">
        <f t="shared" si="39"/>
        <v>61905.216108074696</v>
      </c>
      <c r="T42">
        <f t="shared" si="39"/>
        <v>58243.69035575103</v>
      </c>
      <c r="U42">
        <f t="shared" si="39"/>
        <v>52029.847045915856</v>
      </c>
      <c r="V42">
        <f t="shared" si="39"/>
        <v>47845.620072672355</v>
      </c>
      <c r="W42">
        <f t="shared" si="48"/>
        <v>46173.665747190127</v>
      </c>
      <c r="X42">
        <f t="shared" si="48"/>
        <v>45674.66583215804</v>
      </c>
      <c r="Y42">
        <f t="shared" si="48"/>
        <v>45079.591884117588</v>
      </c>
      <c r="Z42">
        <f t="shared" si="48"/>
        <v>44862.440949764925</v>
      </c>
      <c r="AA42">
        <f t="shared" si="48"/>
        <v>45064.669174939998</v>
      </c>
      <c r="AB42">
        <f t="shared" si="48"/>
        <v>45230.161012274824</v>
      </c>
      <c r="AC42">
        <f t="shared" si="48"/>
        <v>45623.534901707157</v>
      </c>
      <c r="AD42">
        <f t="shared" si="48"/>
        <v>46679.56883584633</v>
      </c>
      <c r="AE42">
        <f t="shared" si="48"/>
        <v>48734.911281541616</v>
      </c>
      <c r="AF42">
        <f t="shared" si="48"/>
        <v>51247.570708436935</v>
      </c>
      <c r="AG42">
        <f t="shared" si="48"/>
        <v>55111.686313400503</v>
      </c>
      <c r="AH42">
        <f t="shared" si="48"/>
        <v>58684.335537293155</v>
      </c>
      <c r="AI42">
        <f t="shared" si="48"/>
        <v>59394.262354756909</v>
      </c>
      <c r="AJ42">
        <f t="shared" si="48"/>
        <v>58547.738773800964</v>
      </c>
      <c r="AK42">
        <f t="shared" si="48"/>
        <v>55559.811011557693</v>
      </c>
      <c r="AL42">
        <f t="shared" si="48"/>
        <v>53287.961729488343</v>
      </c>
      <c r="AM42">
        <f t="shared" si="48"/>
        <v>53138.493157473145</v>
      </c>
      <c r="AN42">
        <f t="shared" si="48"/>
        <v>53458.174373504306</v>
      </c>
      <c r="AO42">
        <f t="shared" si="48"/>
        <v>54190.504780996482</v>
      </c>
      <c r="AP42">
        <f t="shared" si="48"/>
        <v>54614.029991626274</v>
      </c>
      <c r="AQ42">
        <f t="shared" si="48"/>
        <v>55191.861350407242</v>
      </c>
      <c r="AR42">
        <f t="shared" si="48"/>
        <v>55421.390031299212</v>
      </c>
      <c r="AS42">
        <f t="shared" si="48"/>
        <v>54539.091937665085</v>
      </c>
      <c r="AT42">
        <f t="shared" si="48"/>
        <v>53980.661482289564</v>
      </c>
      <c r="AU42">
        <f t="shared" si="48"/>
        <v>52569.614802967968</v>
      </c>
      <c r="AV42">
        <f t="shared" si="48"/>
        <v>51143.075705436429</v>
      </c>
      <c r="AW42">
        <f t="shared" si="48"/>
        <v>49709.842120881236</v>
      </c>
      <c r="AX42">
        <f t="shared" si="48"/>
        <v>48290.720567285025</v>
      </c>
      <c r="AY42">
        <f t="shared" si="48"/>
        <v>46921.163813723426</v>
      </c>
      <c r="AZ42">
        <f t="shared" si="48"/>
        <v>45642.588496590964</v>
      </c>
      <c r="BA42">
        <f t="shared" si="48"/>
        <v>44497.682188959923</v>
      </c>
      <c r="BB42">
        <f t="shared" si="48"/>
        <v>43512.186356000886</v>
      </c>
      <c r="BC42">
        <f t="shared" si="48"/>
        <v>42701.161668787747</v>
      </c>
      <c r="BD42">
        <f t="shared" si="48"/>
        <v>42075.049870676732</v>
      </c>
      <c r="BE42">
        <f t="shared" si="48"/>
        <v>41640.815537173054</v>
      </c>
      <c r="BF42">
        <f t="shared" si="48"/>
        <v>41399.612227335143</v>
      </c>
      <c r="BG42">
        <f t="shared" si="48"/>
        <v>41361.304616129841</v>
      </c>
      <c r="BH42">
        <f t="shared" si="48"/>
        <v>41511.440603901799</v>
      </c>
      <c r="BI42">
        <f t="shared" si="48"/>
        <v>41809.706075299451</v>
      </c>
      <c r="BJ42">
        <f t="shared" si="48"/>
        <v>42220.198978432447</v>
      </c>
      <c r="BK42">
        <f t="shared" si="48"/>
        <v>42690.472819572409</v>
      </c>
      <c r="BL42">
        <f t="shared" si="48"/>
        <v>43169.345044480746</v>
      </c>
      <c r="BM42">
        <f t="shared" si="48"/>
        <v>43614.443250363351</v>
      </c>
      <c r="BN42">
        <f t="shared" si="48"/>
        <v>43989.833706190962</v>
      </c>
      <c r="BO42">
        <f t="shared" si="48"/>
        <v>44282.092799148995</v>
      </c>
      <c r="BP42">
        <f t="shared" si="48"/>
        <v>44482.634577274475</v>
      </c>
      <c r="BQ42">
        <f t="shared" si="48"/>
        <v>44594.088088420882</v>
      </c>
      <c r="BR42">
        <f t="shared" si="48"/>
        <v>44616.418856574775</v>
      </c>
      <c r="BS42">
        <f t="shared" si="48"/>
        <v>44545.844463065027</v>
      </c>
      <c r="BT42">
        <f t="shared" si="48"/>
        <v>44387.495720044353</v>
      </c>
      <c r="BU42">
        <f t="shared" si="41"/>
        <v>44141.15369792773</v>
      </c>
      <c r="BV42">
        <f t="shared" si="41"/>
        <v>43808.694780383506</v>
      </c>
      <c r="BW42">
        <f t="shared" si="41"/>
        <v>43394.949070175724</v>
      </c>
      <c r="BX42">
        <f t="shared" si="41"/>
        <v>42906.807773554938</v>
      </c>
      <c r="BY42">
        <f t="shared" si="41"/>
        <v>42354.780330757116</v>
      </c>
      <c r="BZ42">
        <f t="shared" si="41"/>
        <v>41751.448500814062</v>
      </c>
      <c r="CA42">
        <f t="shared" si="41"/>
        <v>41113.590355458597</v>
      </c>
      <c r="CB42">
        <f t="shared" si="41"/>
        <v>40452.545968650884</v>
      </c>
      <c r="CC42">
        <f t="shared" si="41"/>
        <v>39780.486248178073</v>
      </c>
      <c r="CD42">
        <f t="shared" si="41"/>
        <v>39114.405924608916</v>
      </c>
      <c r="CE42">
        <f t="shared" si="41"/>
        <v>38470.591377517281</v>
      </c>
      <c r="CF42">
        <f t="shared" si="41"/>
        <v>37865.604460643146</v>
      </c>
      <c r="CG42">
        <f t="shared" si="41"/>
        <v>37313.397401107286</v>
      </c>
      <c r="CH42">
        <f t="shared" si="41"/>
        <v>36828.454347119965</v>
      </c>
      <c r="CI42">
        <f t="shared" si="41"/>
        <v>36418.84400319674</v>
      </c>
      <c r="CJ42">
        <f t="shared" si="41"/>
        <v>36090.426783659284</v>
      </c>
      <c r="CK42">
        <f t="shared" si="45"/>
        <v>35844.840859287448</v>
      </c>
      <c r="CL42">
        <f t="shared" si="45"/>
        <v>35678.597870774625</v>
      </c>
      <c r="CM42">
        <f t="shared" si="45"/>
        <v>35584.766321217438</v>
      </c>
      <c r="CN42">
        <f t="shared" si="45"/>
        <v>35553.486152069767</v>
      </c>
      <c r="CO42">
        <f t="shared" si="45"/>
        <v>35572.649068631043</v>
      </c>
      <c r="CP42">
        <f t="shared" si="45"/>
        <v>35628.524402232761</v>
      </c>
      <c r="CQ42">
        <f t="shared" si="45"/>
        <v>35707.025318504013</v>
      </c>
      <c r="CR42">
        <f t="shared" si="45"/>
        <v>35793.943032107149</v>
      </c>
      <c r="CS42">
        <f t="shared" si="45"/>
        <v>35875.987848393619</v>
      </c>
      <c r="CT42">
        <f t="shared" si="45"/>
        <v>35941.072858422813</v>
      </c>
      <c r="CU42">
        <f t="shared" si="45"/>
        <v>35978.862421441539</v>
      </c>
      <c r="CV42">
        <f t="shared" si="45"/>
        <v>35980.872072107442</v>
      </c>
      <c r="CW42">
        <f t="shared" si="22"/>
        <v>35940.676604066248</v>
      </c>
      <c r="CX42">
        <f t="shared" si="47"/>
        <v>35853.999116371575</v>
      </c>
      <c r="CY42">
        <f t="shared" si="47"/>
        <v>35718.693199889742</v>
      </c>
      <c r="CZ42">
        <f t="shared" si="47"/>
        <v>35534.635959805324</v>
      </c>
      <c r="DA42">
        <f t="shared" si="47"/>
        <v>35303.60494661206</v>
      </c>
      <c r="DB42">
        <f t="shared" si="47"/>
        <v>35029.022970088787</v>
      </c>
      <c r="DC42">
        <f t="shared" si="46"/>
        <v>34715.732324194934</v>
      </c>
      <c r="DD42">
        <f t="shared" si="46"/>
        <v>34369.744994940236</v>
      </c>
      <c r="DE42">
        <f t="shared" si="46"/>
        <v>33997.948787869493</v>
      </c>
      <c r="DF42">
        <f t="shared" si="46"/>
        <v>33607.827429144148</v>
      </c>
      <c r="DG42">
        <f t="shared" ref="DC42:FC46" si="49">DF41*$B42</f>
        <v>33207.200631038642</v>
      </c>
      <c r="DH42">
        <f t="shared" si="49"/>
        <v>32803.994389063722</v>
      </c>
      <c r="DI42">
        <f t="shared" si="49"/>
        <v>32405.959569720068</v>
      </c>
      <c r="DJ42">
        <f t="shared" si="49"/>
        <v>32020.413664730768</v>
      </c>
      <c r="DK42">
        <f t="shared" si="49"/>
        <v>31654.010798205582</v>
      </c>
      <c r="DL42">
        <f t="shared" si="49"/>
        <v>31312.485359924103</v>
      </c>
      <c r="DM42">
        <f t="shared" si="49"/>
        <v>31000.454844332002</v>
      </c>
      <c r="DN42">
        <f t="shared" si="49"/>
        <v>30721.263650815628</v>
      </c>
      <c r="DO42">
        <f t="shared" si="49"/>
        <v>30476.876365722735</v>
      </c>
      <c r="DP42">
        <f t="shared" si="49"/>
        <v>30267.820603245331</v>
      </c>
      <c r="DQ42">
        <f t="shared" si="49"/>
        <v>30093.209597830271</v>
      </c>
      <c r="DR42">
        <f t="shared" si="49"/>
        <v>29950.844222634467</v>
      </c>
      <c r="DS42">
        <f t="shared" si="49"/>
        <v>29837.340944961587</v>
      </c>
      <c r="DT42">
        <f t="shared" si="49"/>
        <v>29748.326405194253</v>
      </c>
      <c r="DU42">
        <f t="shared" si="49"/>
        <v>29678.664983762254</v>
      </c>
      <c r="DV42">
        <f t="shared" si="49"/>
        <v>29622.716043674107</v>
      </c>
      <c r="DW42">
        <f t="shared" si="49"/>
        <v>29574.591725123431</v>
      </c>
      <c r="DX42">
        <f t="shared" si="49"/>
        <v>29528.425387764793</v>
      </c>
      <c r="DY42">
        <f t="shared" si="49"/>
        <v>29478.618599798094</v>
      </c>
      <c r="DZ42">
        <f t="shared" si="49"/>
        <v>29420.057767164588</v>
      </c>
      <c r="EA42">
        <f t="shared" si="49"/>
        <v>29348.303423389047</v>
      </c>
      <c r="EB42">
        <f t="shared" si="49"/>
        <v>29259.734609945801</v>
      </c>
      <c r="EC42">
        <f t="shared" si="49"/>
        <v>29151.649053844994</v>
      </c>
      <c r="ED42">
        <f t="shared" si="49"/>
        <v>29022.316937736658</v>
      </c>
      <c r="EE42">
        <f t="shared" si="49"/>
        <v>28870.993196285064</v>
      </c>
      <c r="EF42">
        <f t="shared" si="49"/>
        <v>28697.886534142373</v>
      </c>
      <c r="EG42">
        <f t="shared" si="49"/>
        <v>28504.094911500808</v>
      </c>
      <c r="EH42">
        <f t="shared" si="49"/>
        <v>28291.510143066658</v>
      </c>
      <c r="EI42">
        <f t="shared" si="49"/>
        <v>28062.698732929261</v>
      </c>
      <c r="EJ42">
        <f t="shared" si="49"/>
        <v>27820.764777087934</v>
      </c>
      <c r="EK42">
        <f t="shared" si="49"/>
        <v>27569.201647482801</v>
      </c>
      <c r="EL42">
        <f t="shared" si="49"/>
        <v>27311.738048792311</v>
      </c>
      <c r="EM42">
        <f t="shared" si="49"/>
        <v>27052.183798849866</v>
      </c>
      <c r="EN42">
        <f t="shared" si="49"/>
        <v>26794.280830509149</v>
      </c>
      <c r="EO42">
        <f t="shared" si="49"/>
        <v>26541.563913578819</v>
      </c>
      <c r="EP42">
        <f t="shared" si="49"/>
        <v>26297.235439639619</v>
      </c>
      <c r="EQ42">
        <f t="shared" si="49"/>
        <v>26064.058091417708</v>
      </c>
      <c r="ER42">
        <f t="shared" si="49"/>
        <v>25844.268765708493</v>
      </c>
      <c r="ES42">
        <f t="shared" si="49"/>
        <v>25639.515675278755</v>
      </c>
      <c r="ET42">
        <f t="shared" si="49"/>
        <v>25450.820453464257</v>
      </c>
      <c r="EU42">
        <f t="shared" si="49"/>
        <v>25278.565971508582</v>
      </c>
      <c r="EV42">
        <f t="shared" si="49"/>
        <v>25122.509422787505</v>
      </c>
      <c r="EW42">
        <f t="shared" si="49"/>
        <v>24981.819302673935</v>
      </c>
      <c r="EX42">
        <f t="shared" si="49"/>
        <v>24855.134158644163</v>
      </c>
      <c r="EY42">
        <f t="shared" si="49"/>
        <v>24740.640090904089</v>
      </c>
      <c r="EZ42">
        <f t="shared" si="49"/>
        <v>24636.163059712071</v>
      </c>
      <c r="FA42">
        <f t="shared" si="49"/>
        <v>24539.271837575052</v>
      </c>
      <c r="FB42">
        <f t="shared" si="49"/>
        <v>24447.386959284413</v>
      </c>
      <c r="FC42">
        <f t="shared" si="49"/>
        <v>24357.890801610934</v>
      </c>
      <c r="FD42">
        <f t="shared" si="43"/>
        <v>24268.234182496217</v>
      </c>
      <c r="FE42">
        <f t="shared" si="43"/>
        <v>24176.035192824445</v>
      </c>
      <c r="FF42">
        <f t="shared" si="43"/>
        <v>24079.166506922182</v>
      </c>
      <c r="FG42">
        <f t="shared" si="43"/>
        <v>23975.827976336335</v>
      </c>
      <c r="FH42">
        <f t="shared" si="43"/>
        <v>23864.602315759726</v>
      </c>
      <c r="FI42">
        <f t="shared" si="43"/>
        <v>23744.492432772964</v>
      </c>
      <c r="FJ42">
        <f t="shared" si="43"/>
        <v>23614.939843635981</v>
      </c>
      <c r="FK42">
        <f t="shared" si="43"/>
        <v>23475.824460569635</v>
      </c>
      <c r="FL42">
        <f t="shared" si="43"/>
        <v>23327.446824520252</v>
      </c>
      <c r="FM42">
        <f t="shared" si="43"/>
        <v>23170.494471576469</v>
      </c>
      <c r="FN42">
        <f t="shared" si="43"/>
        <v>23005.994670277258</v>
      </c>
      <c r="FO42">
        <f t="shared" si="43"/>
        <v>22835.256217783037</v>
      </c>
      <c r="FP42">
        <f t="shared" si="43"/>
        <v>22659.803187421261</v>
      </c>
      <c r="FQ42">
        <f t="shared" si="43"/>
        <v>22481.303688005664</v>
      </c>
      <c r="FR42">
        <f t="shared" si="43"/>
        <v>22301.496691177315</v>
      </c>
      <c r="FS42">
        <f t="shared" si="43"/>
        <v>22122.11988129561</v>
      </c>
      <c r="FT42">
        <f t="shared" si="38"/>
        <v>21944.841255905885</v>
      </c>
      <c r="FU42">
        <f t="shared" si="38"/>
        <v>21771.196927163408</v>
      </c>
      <c r="FV42">
        <f t="shared" si="38"/>
        <v>21602.537195930177</v>
      </c>
      <c r="FW42">
        <f t="shared" si="38"/>
        <v>21439.982552013298</v>
      </c>
      <c r="FX42">
        <f t="shared" si="38"/>
        <v>21284.390801636109</v>
      </c>
      <c r="FY42">
        <f t="shared" si="38"/>
        <v>21136.336044878168</v>
      </c>
      <c r="FZ42">
        <f t="shared" si="38"/>
        <v>20996.0997454598</v>
      </c>
      <c r="GA42">
        <f t="shared" si="38"/>
        <v>20863.67366557417</v>
      </c>
      <c r="GB42">
        <f t="shared" si="38"/>
        <v>20738.77400051841</v>
      </c>
      <c r="GC42">
        <f t="shared" si="38"/>
        <v>20620.865644699046</v>
      </c>
      <c r="GD42">
        <f t="shared" si="38"/>
        <v>20509.195177917885</v>
      </c>
      <c r="GE42">
        <f t="shared" si="38"/>
        <v>20402.830882037568</v>
      </c>
      <c r="GF42">
        <f t="shared" si="38"/>
        <v>20300.707895329604</v>
      </c>
      <c r="GG42">
        <f t="shared" si="38"/>
        <v>20201.676488131539</v>
      </c>
      <c r="GH42">
        <f t="shared" si="38"/>
        <v>20104.551407496474</v>
      </c>
      <c r="GI42">
        <f t="shared" si="38"/>
        <v>20008.160284947859</v>
      </c>
      <c r="GJ42">
        <f t="shared" si="38"/>
        <v>19911.389225715568</v>
      </c>
      <c r="GK42">
        <f t="shared" si="38"/>
        <v>19813.223895392108</v>
      </c>
      <c r="GL42">
        <f t="shared" si="44"/>
        <v>19712.78467787628</v>
      </c>
      <c r="GM42">
        <f t="shared" si="44"/>
        <v>19609.354783260103</v>
      </c>
      <c r="GN42">
        <f t="shared" si="44"/>
        <v>19502.400521278763</v>
      </c>
      <c r="GO42">
        <f t="shared" si="44"/>
        <v>19391.583310462731</v>
      </c>
      <c r="GP42">
        <f t="shared" si="44"/>
        <v>19276.763347486401</v>
      </c>
      <c r="GQ42">
        <f t="shared" si="44"/>
        <v>19157.995200751437</v>
      </c>
      <c r="GR42">
        <f t="shared" si="44"/>
        <v>19035.515904639502</v>
      </c>
      <c r="GS42">
        <f t="shared" si="44"/>
        <v>18909.726403058889</v>
      </c>
      <c r="GT42">
        <f t="shared" si="44"/>
        <v>18781.167414234718</v>
      </c>
      <c r="GU42">
        <f t="shared" si="44"/>
        <v>18650.490956518221</v>
      </c>
      <c r="GV42">
        <f t="shared" si="44"/>
        <v>18518.428884374229</v>
      </c>
      <c r="GW42">
        <f t="shared" si="44"/>
        <v>18385.759832605185</v>
      </c>
      <c r="GX42">
        <f t="shared" si="44"/>
        <v>18253.275957478392</v>
      </c>
    </row>
    <row r="43" spans="1:206" ht="4.5" customHeight="1">
      <c r="A43">
        <v>41</v>
      </c>
      <c r="B43">
        <v>0.99932452209938527</v>
      </c>
      <c r="C43">
        <v>6.2503353158566838E-3</v>
      </c>
      <c r="E43" s="8">
        <v>88826</v>
      </c>
      <c r="F43">
        <f t="shared" si="9"/>
        <v>86720.382703262556</v>
      </c>
      <c r="G43">
        <f t="shared" si="9"/>
        <v>81170.685635157366</v>
      </c>
      <c r="H43">
        <f t="shared" si="9"/>
        <v>75233.97876914416</v>
      </c>
      <c r="I43">
        <f t="shared" si="9"/>
        <v>73252.962695714581</v>
      </c>
      <c r="J43">
        <f t="shared" si="39"/>
        <v>72254.625611179683</v>
      </c>
      <c r="K43">
        <f t="shared" si="39"/>
        <v>71328.389286942038</v>
      </c>
      <c r="L43">
        <f t="shared" si="39"/>
        <v>71233.805364948319</v>
      </c>
      <c r="M43">
        <f t="shared" si="39"/>
        <v>70443.746598087062</v>
      </c>
      <c r="N43">
        <f t="shared" si="39"/>
        <v>69113.914127781405</v>
      </c>
      <c r="O43">
        <f t="shared" si="39"/>
        <v>69293.848241258122</v>
      </c>
      <c r="P43">
        <f t="shared" si="39"/>
        <v>68525.577265622094</v>
      </c>
      <c r="Q43">
        <f t="shared" si="39"/>
        <v>67382.964715394934</v>
      </c>
      <c r="R43">
        <f t="shared" si="39"/>
        <v>66865.454166134252</v>
      </c>
      <c r="S43">
        <f t="shared" si="39"/>
        <v>64152.619790553261</v>
      </c>
      <c r="T43">
        <f t="shared" si="39"/>
        <v>61863.400502660916</v>
      </c>
      <c r="U43">
        <f t="shared" si="39"/>
        <v>58204.34803006547</v>
      </c>
      <c r="V43">
        <f t="shared" si="39"/>
        <v>51994.702034063972</v>
      </c>
      <c r="W43">
        <f t="shared" si="48"/>
        <v>47813.301413672059</v>
      </c>
      <c r="X43">
        <f t="shared" si="48"/>
        <v>46142.476456387529</v>
      </c>
      <c r="Y43">
        <f t="shared" si="48"/>
        <v>45643.813604770454</v>
      </c>
      <c r="Z43">
        <f t="shared" si="48"/>
        <v>45049.141616031135</v>
      </c>
      <c r="AA43">
        <f t="shared" si="48"/>
        <v>44832.137362335729</v>
      </c>
      <c r="AB43">
        <f t="shared" si="48"/>
        <v>45034.22898681381</v>
      </c>
      <c r="AC43">
        <f t="shared" si="48"/>
        <v>45199.609038069786</v>
      </c>
      <c r="AD43">
        <f t="shared" si="48"/>
        <v>45592.717212133131</v>
      </c>
      <c r="AE43">
        <f t="shared" si="48"/>
        <v>46648.037818687495</v>
      </c>
      <c r="AF43">
        <f t="shared" si="48"/>
        <v>48701.991925982518</v>
      </c>
      <c r="AG43">
        <f t="shared" si="48"/>
        <v>51212.954106963196</v>
      </c>
      <c r="AH43">
        <f t="shared" si="48"/>
        <v>55074.459587230187</v>
      </c>
      <c r="AI43">
        <f t="shared" si="48"/>
        <v>58644.695565525457</v>
      </c>
      <c r="AJ43">
        <f t="shared" si="48"/>
        <v>59354.142843112961</v>
      </c>
      <c r="AK43">
        <f t="shared" si="48"/>
        <v>58508.191070128298</v>
      </c>
      <c r="AL43">
        <f t="shared" si="48"/>
        <v>55522.281587057056</v>
      </c>
      <c r="AM43">
        <f t="shared" si="48"/>
        <v>53251.96688897127</v>
      </c>
      <c r="AN43">
        <f t="shared" si="48"/>
        <v>53102.599279673304</v>
      </c>
      <c r="AO43">
        <f t="shared" si="48"/>
        <v>53422.064558107792</v>
      </c>
      <c r="AP43">
        <f t="shared" si="48"/>
        <v>54153.90029259376</v>
      </c>
      <c r="AQ43">
        <f t="shared" si="48"/>
        <v>54577.139421303422</v>
      </c>
      <c r="AR43">
        <f t="shared" si="48"/>
        <v>55154.580467771251</v>
      </c>
      <c r="AS43">
        <f t="shared" si="48"/>
        <v>55383.95410711172</v>
      </c>
      <c r="AT43">
        <f t="shared" si="48"/>
        <v>54502.251986341595</v>
      </c>
      <c r="AU43">
        <f t="shared" si="48"/>
        <v>53944.19873839771</v>
      </c>
      <c r="AV43">
        <f t="shared" si="48"/>
        <v>52534.105189924732</v>
      </c>
      <c r="AW43">
        <f t="shared" si="48"/>
        <v>51108.529688027942</v>
      </c>
      <c r="AX43">
        <f t="shared" si="48"/>
        <v>49676.264221085534</v>
      </c>
      <c r="AY43">
        <f t="shared" si="48"/>
        <v>48258.101252737062</v>
      </c>
      <c r="AZ43">
        <f t="shared" si="48"/>
        <v>46889.469604496131</v>
      </c>
      <c r="BA43">
        <f t="shared" si="48"/>
        <v>45611.757936734663</v>
      </c>
      <c r="BB43">
        <f t="shared" si="48"/>
        <v>44467.6249880127</v>
      </c>
      <c r="BC43">
        <f t="shared" si="48"/>
        <v>43482.794835709981</v>
      </c>
      <c r="BD43">
        <f t="shared" si="48"/>
        <v>42672.317977749903</v>
      </c>
      <c r="BE43">
        <f t="shared" si="48"/>
        <v>42046.62910432183</v>
      </c>
      <c r="BF43">
        <f t="shared" si="48"/>
        <v>41612.688086514121</v>
      </c>
      <c r="BG43">
        <f t="shared" si="48"/>
        <v>41371.64770418156</v>
      </c>
      <c r="BH43">
        <f t="shared" si="48"/>
        <v>41333.365968921054</v>
      </c>
      <c r="BI43">
        <f t="shared" si="48"/>
        <v>41483.400543151183</v>
      </c>
      <c r="BJ43">
        <f t="shared" si="48"/>
        <v>41781.464542814392</v>
      </c>
      <c r="BK43">
        <f t="shared" si="48"/>
        <v>42191.680167062957</v>
      </c>
      <c r="BL43">
        <f t="shared" si="48"/>
        <v>42661.636348615997</v>
      </c>
      <c r="BM43">
        <f t="shared" si="48"/>
        <v>43140.18510591919</v>
      </c>
      <c r="BN43">
        <f t="shared" si="48"/>
        <v>43584.982657800116</v>
      </c>
      <c r="BO43">
        <f t="shared" si="48"/>
        <v>43960.119545670714</v>
      </c>
      <c r="BP43">
        <f t="shared" si="48"/>
        <v>44252.181224070198</v>
      </c>
      <c r="BQ43">
        <f t="shared" si="48"/>
        <v>44452.587540656408</v>
      </c>
      <c r="BR43">
        <f t="shared" si="48"/>
        <v>44563.965767419089</v>
      </c>
      <c r="BS43">
        <f t="shared" si="48"/>
        <v>44586.281451632589</v>
      </c>
      <c r="BT43">
        <f t="shared" si="48"/>
        <v>44515.754729566004</v>
      </c>
      <c r="BU43">
        <f t="shared" si="41"/>
        <v>44357.512947621835</v>
      </c>
      <c r="BV43">
        <f t="shared" si="41"/>
        <v>44111.337324097141</v>
      </c>
      <c r="BW43">
        <f t="shared" si="41"/>
        <v>43779.10297520458</v>
      </c>
      <c r="BX43">
        <f t="shared" si="41"/>
        <v>43365.636741080518</v>
      </c>
      <c r="BY43">
        <f t="shared" si="41"/>
        <v>42877.825173117977</v>
      </c>
      <c r="BZ43">
        <f t="shared" si="41"/>
        <v>42326.170612658301</v>
      </c>
      <c r="CA43">
        <f t="shared" si="41"/>
        <v>41723.246320033111</v>
      </c>
      <c r="CB43">
        <f t="shared" si="41"/>
        <v>41085.819033758555</v>
      </c>
      <c r="CC43">
        <f t="shared" si="41"/>
        <v>40425.221167825461</v>
      </c>
      <c r="CD43">
        <f t="shared" si="41"/>
        <v>39753.615408841717</v>
      </c>
      <c r="CE43">
        <f t="shared" si="41"/>
        <v>39087.98500781117</v>
      </c>
      <c r="CF43">
        <f t="shared" si="41"/>
        <v>38444.605343218187</v>
      </c>
      <c r="CG43">
        <f t="shared" si="41"/>
        <v>37840.027081636566</v>
      </c>
      <c r="CH43">
        <f t="shared" si="41"/>
        <v>37288.193025765984</v>
      </c>
      <c r="CI43">
        <f t="shared" si="41"/>
        <v>36803.577540094688</v>
      </c>
      <c r="CJ43">
        <f t="shared" si="41"/>
        <v>36394.243878906644</v>
      </c>
      <c r="CK43">
        <f t="shared" si="45"/>
        <v>36066.048497943171</v>
      </c>
      <c r="CL43">
        <f t="shared" si="45"/>
        <v>35820.628461435947</v>
      </c>
      <c r="CM43">
        <f t="shared" si="45"/>
        <v>35654.497766387998</v>
      </c>
      <c r="CN43">
        <f t="shared" si="45"/>
        <v>35560.729597968915</v>
      </c>
      <c r="CO43">
        <f t="shared" si="45"/>
        <v>35529.470557884233</v>
      </c>
      <c r="CP43">
        <f t="shared" si="45"/>
        <v>35548.620530318862</v>
      </c>
      <c r="CQ43">
        <f t="shared" si="45"/>
        <v>35604.458121367541</v>
      </c>
      <c r="CR43">
        <f t="shared" si="45"/>
        <v>35682.906012004671</v>
      </c>
      <c r="CS43">
        <f t="shared" si="45"/>
        <v>35769.765014613098</v>
      </c>
      <c r="CT43">
        <f t="shared" si="45"/>
        <v>35851.754411439309</v>
      </c>
      <c r="CU43">
        <f t="shared" si="45"/>
        <v>35916.795457982567</v>
      </c>
      <c r="CV43">
        <f t="shared" si="45"/>
        <v>35954.559494986599</v>
      </c>
      <c r="CW43">
        <f t="shared" si="22"/>
        <v>35956.56778817789</v>
      </c>
      <c r="CX43">
        <f t="shared" si="47"/>
        <v>35916.399471287063</v>
      </c>
      <c r="CY43">
        <f t="shared" si="47"/>
        <v>35829.780532319804</v>
      </c>
      <c r="CZ43">
        <f t="shared" si="47"/>
        <v>35694.566011994379</v>
      </c>
      <c r="DA43">
        <f t="shared" si="47"/>
        <v>35510.633098508086</v>
      </c>
      <c r="DB43">
        <f t="shared" si="47"/>
        <v>35279.758141658589</v>
      </c>
      <c r="DC43">
        <f t="shared" si="49"/>
        <v>35005.361639192364</v>
      </c>
      <c r="DD43">
        <f t="shared" si="49"/>
        <v>34692.282614206284</v>
      </c>
      <c r="DE43">
        <f t="shared" si="49"/>
        <v>34346.528991746389</v>
      </c>
      <c r="DF43">
        <f t="shared" si="49"/>
        <v>33974.983924797052</v>
      </c>
      <c r="DG43">
        <f t="shared" si="49"/>
        <v>33585.126084428091</v>
      </c>
      <c r="DH43">
        <f t="shared" si="49"/>
        <v>33184.769900871099</v>
      </c>
      <c r="DI43">
        <f t="shared" si="49"/>
        <v>32781.836015802022</v>
      </c>
      <c r="DJ43">
        <f t="shared" si="49"/>
        <v>32384.070060182508</v>
      </c>
      <c r="DK43">
        <f t="shared" si="49"/>
        <v>31998.784582931701</v>
      </c>
      <c r="DL43">
        <f t="shared" si="49"/>
        <v>31632.629213445573</v>
      </c>
      <c r="DM43">
        <f t="shared" si="49"/>
        <v>31291.33446805015</v>
      </c>
      <c r="DN43">
        <f t="shared" si="49"/>
        <v>30979.514722175652</v>
      </c>
      <c r="DO43">
        <f t="shared" si="49"/>
        <v>30700.512116140544</v>
      </c>
      <c r="DP43">
        <f t="shared" si="49"/>
        <v>30456.289909257921</v>
      </c>
      <c r="DQ43">
        <f t="shared" si="49"/>
        <v>30247.375359328067</v>
      </c>
      <c r="DR43">
        <f t="shared" si="49"/>
        <v>30072.882299788369</v>
      </c>
      <c r="DS43">
        <f t="shared" si="49"/>
        <v>29930.613089257324</v>
      </c>
      <c r="DT43">
        <f t="shared" si="49"/>
        <v>29817.186480540156</v>
      </c>
      <c r="DU43">
        <f t="shared" si="49"/>
        <v>29728.232068127272</v>
      </c>
      <c r="DV43">
        <f t="shared" si="49"/>
        <v>29658.617701445975</v>
      </c>
      <c r="DW43">
        <f t="shared" si="49"/>
        <v>29602.706553630418</v>
      </c>
      <c r="DX43">
        <f t="shared" si="49"/>
        <v>29554.614741993406</v>
      </c>
      <c r="DY43">
        <f t="shared" si="49"/>
        <v>29508.479588975406</v>
      </c>
      <c r="DZ43">
        <f t="shared" si="49"/>
        <v>29458.70644439328</v>
      </c>
      <c r="EA43">
        <f t="shared" si="49"/>
        <v>29400.18516830806</v>
      </c>
      <c r="EB43">
        <f t="shared" si="49"/>
        <v>29328.47929300601</v>
      </c>
      <c r="EC43">
        <f t="shared" si="49"/>
        <v>29239.970305838931</v>
      </c>
      <c r="ED43">
        <f t="shared" si="49"/>
        <v>29131.957759142646</v>
      </c>
      <c r="EE43">
        <f t="shared" si="49"/>
        <v>29002.713004020581</v>
      </c>
      <c r="EF43">
        <f t="shared" si="49"/>
        <v>28851.491478412176</v>
      </c>
      <c r="EG43">
        <f t="shared" si="49"/>
        <v>28678.50174599421</v>
      </c>
      <c r="EH43">
        <f t="shared" si="49"/>
        <v>28484.841025311063</v>
      </c>
      <c r="EI43">
        <f t="shared" si="49"/>
        <v>28272.39985319</v>
      </c>
      <c r="EJ43">
        <f t="shared" si="49"/>
        <v>28043.743000103557</v>
      </c>
      <c r="EK43">
        <f t="shared" si="49"/>
        <v>27801.97246530281</v>
      </c>
      <c r="EL43">
        <f t="shared" si="49"/>
        <v>27550.579261032337</v>
      </c>
      <c r="EM43">
        <f t="shared" si="49"/>
        <v>27293.289573312974</v>
      </c>
      <c r="EN43">
        <f t="shared" si="49"/>
        <v>27033.910646530374</v>
      </c>
      <c r="EO43">
        <f t="shared" si="49"/>
        <v>26776.181885945276</v>
      </c>
      <c r="EP43">
        <f t="shared" si="49"/>
        <v>26523.635673707442</v>
      </c>
      <c r="EQ43">
        <f t="shared" si="49"/>
        <v>26279.472238252878</v>
      </c>
      <c r="ER43">
        <f t="shared" si="49"/>
        <v>26046.452396176617</v>
      </c>
      <c r="ES43">
        <f t="shared" si="49"/>
        <v>25826.811533299711</v>
      </c>
      <c r="ET43">
        <f t="shared" si="49"/>
        <v>25622.196749057639</v>
      </c>
      <c r="EU43">
        <f t="shared" si="49"/>
        <v>25433.628986695428</v>
      </c>
      <c r="EV43">
        <f t="shared" si="49"/>
        <v>25261.490858835597</v>
      </c>
      <c r="EW43">
        <f t="shared" si="49"/>
        <v>25105.539722864425</v>
      </c>
      <c r="EX43">
        <f t="shared" si="49"/>
        <v>24964.944635817828</v>
      </c>
      <c r="EY43">
        <f t="shared" si="49"/>
        <v>24838.345064803183</v>
      </c>
      <c r="EZ43">
        <f t="shared" si="49"/>
        <v>24723.928335275621</v>
      </c>
      <c r="FA43">
        <f t="shared" si="49"/>
        <v>24619.521876009294</v>
      </c>
      <c r="FB43">
        <f t="shared" si="49"/>
        <v>24522.696101751593</v>
      </c>
      <c r="FC43">
        <f t="shared" si="49"/>
        <v>24430.87328966564</v>
      </c>
      <c r="FD43">
        <f t="shared" si="43"/>
        <v>24341.43758466886</v>
      </c>
      <c r="FE43">
        <f t="shared" si="43"/>
        <v>24251.841526618999</v>
      </c>
      <c r="FF43">
        <f t="shared" si="43"/>
        <v>24159.704815327208</v>
      </c>
      <c r="FG43">
        <f t="shared" si="43"/>
        <v>24062.901562081533</v>
      </c>
      <c r="FH43">
        <f t="shared" si="43"/>
        <v>23959.63283438938</v>
      </c>
      <c r="FI43">
        <f t="shared" si="43"/>
        <v>23848.482304288471</v>
      </c>
      <c r="FJ43">
        <f t="shared" si="43"/>
        <v>23728.453552873314</v>
      </c>
      <c r="FK43">
        <f t="shared" si="43"/>
        <v>23598.98847364726</v>
      </c>
      <c r="FL43">
        <f t="shared" si="43"/>
        <v>23459.967059947809</v>
      </c>
      <c r="FM43">
        <f t="shared" si="43"/>
        <v>23311.689649712524</v>
      </c>
      <c r="FN43">
        <f t="shared" si="43"/>
        <v>23154.843314614602</v>
      </c>
      <c r="FO43">
        <f t="shared" si="43"/>
        <v>22990.454629295826</v>
      </c>
      <c r="FP43">
        <f t="shared" si="43"/>
        <v>22819.83150685305</v>
      </c>
      <c r="FQ43">
        <f t="shared" si="43"/>
        <v>22644.496991135878</v>
      </c>
      <c r="FR43">
        <f t="shared" si="43"/>
        <v>22466.118064187409</v>
      </c>
      <c r="FS43">
        <f t="shared" si="43"/>
        <v>22286.432523011794</v>
      </c>
      <c r="FT43">
        <f t="shared" si="38"/>
        <v>22107.176878201044</v>
      </c>
      <c r="FU43">
        <f t="shared" si="38"/>
        <v>21930.018000605021</v>
      </c>
      <c r="FV43">
        <f t="shared" si="38"/>
        <v>21756.490964769178</v>
      </c>
      <c r="FW43">
        <f t="shared" si="38"/>
        <v>21587.945159457118</v>
      </c>
      <c r="FX43">
        <f t="shared" si="38"/>
        <v>21425.500317609847</v>
      </c>
      <c r="FY43">
        <f t="shared" si="38"/>
        <v>21270.013666021558</v>
      </c>
      <c r="FZ43">
        <f t="shared" si="38"/>
        <v>21122.058916979888</v>
      </c>
      <c r="GA43">
        <f t="shared" si="38"/>
        <v>20981.917344082638</v>
      </c>
      <c r="GB43">
        <f t="shared" si="38"/>
        <v>20849.580715087435</v>
      </c>
      <c r="GC43">
        <f t="shared" si="38"/>
        <v>20724.765416995215</v>
      </c>
      <c r="GD43">
        <f t="shared" si="38"/>
        <v>20606.936705664506</v>
      </c>
      <c r="GE43">
        <f t="shared" si="38"/>
        <v>20495.341669815807</v>
      </c>
      <c r="GF43">
        <f t="shared" si="38"/>
        <v>20389.049220666773</v>
      </c>
      <c r="GG43">
        <f t="shared" si="38"/>
        <v>20286.995215779472</v>
      </c>
      <c r="GH43">
        <f t="shared" si="38"/>
        <v>20188.030702108437</v>
      </c>
      <c r="GI43">
        <f t="shared" si="38"/>
        <v>20090.971227318936</v>
      </c>
      <c r="GJ43">
        <f t="shared" si="38"/>
        <v>19994.645214843418</v>
      </c>
      <c r="GK43">
        <f t="shared" si="38"/>
        <v>19897.939522323057</v>
      </c>
      <c r="GL43">
        <f t="shared" si="44"/>
        <v>19799.84050051084</v>
      </c>
      <c r="GM43">
        <f t="shared" si="44"/>
        <v>19699.469127466797</v>
      </c>
      <c r="GN43">
        <f t="shared" si="44"/>
        <v>19596.109097458699</v>
      </c>
      <c r="GO43">
        <f t="shared" si="44"/>
        <v>19489.227080717701</v>
      </c>
      <c r="GP43">
        <f t="shared" si="44"/>
        <v>19378.484724478585</v>
      </c>
      <c r="GQ43">
        <f t="shared" si="44"/>
        <v>19263.742319849793</v>
      </c>
      <c r="GR43">
        <f t="shared" si="44"/>
        <v>19145.054398373246</v>
      </c>
      <c r="GS43">
        <f t="shared" si="44"/>
        <v>19022.657834319118</v>
      </c>
      <c r="GT43">
        <f t="shared" si="44"/>
        <v>18896.953300766952</v>
      </c>
      <c r="GU43">
        <f t="shared" si="44"/>
        <v>18768.481150698659</v>
      </c>
      <c r="GV43">
        <f t="shared" si="44"/>
        <v>18637.892962041478</v>
      </c>
      <c r="GW43">
        <f t="shared" si="44"/>
        <v>18505.920094908728</v>
      </c>
      <c r="GX43">
        <f t="shared" si="44"/>
        <v>18373.34065815225</v>
      </c>
    </row>
    <row r="44" spans="1:206" ht="4.5" customHeight="1">
      <c r="A44">
        <v>42</v>
      </c>
      <c r="B44">
        <v>0.99908254852544542</v>
      </c>
      <c r="C44">
        <v>4.028227045636064E-3</v>
      </c>
      <c r="E44" s="8">
        <v>90468</v>
      </c>
      <c r="F44">
        <f t="shared" si="9"/>
        <v>88744.506455321214</v>
      </c>
      <c r="G44">
        <f t="shared" si="9"/>
        <v>86640.820960277517</v>
      </c>
      <c r="H44">
        <f t="shared" si="9"/>
        <v>81096.215469930787</v>
      </c>
      <c r="I44">
        <f t="shared" si="9"/>
        <v>75164.955244385797</v>
      </c>
      <c r="J44">
        <f t="shared" si="39"/>
        <v>73185.7566570739</v>
      </c>
      <c r="K44">
        <f t="shared" si="39"/>
        <v>72188.335498369313</v>
      </c>
      <c r="L44">
        <f t="shared" si="39"/>
        <v>71262.948951013124</v>
      </c>
      <c r="M44">
        <f t="shared" si="39"/>
        <v>71168.45180517812</v>
      </c>
      <c r="N44">
        <f t="shared" si="39"/>
        <v>70379.117878897494</v>
      </c>
      <c r="O44">
        <f t="shared" si="39"/>
        <v>69050.505465352631</v>
      </c>
      <c r="P44">
        <f t="shared" si="39"/>
        <v>69230.274498011611</v>
      </c>
      <c r="Q44">
        <f t="shared" si="39"/>
        <v>68462.708373715039</v>
      </c>
      <c r="R44">
        <f t="shared" si="39"/>
        <v>67321.14411505693</v>
      </c>
      <c r="S44">
        <f t="shared" si="39"/>
        <v>66804.108356612764</v>
      </c>
      <c r="T44">
        <f t="shared" si="39"/>
        <v>64093.762874929882</v>
      </c>
      <c r="U44">
        <f t="shared" si="39"/>
        <v>61806.643834648792</v>
      </c>
      <c r="V44">
        <f t="shared" si="39"/>
        <v>58150.948365139797</v>
      </c>
      <c r="W44">
        <f t="shared" si="48"/>
        <v>51946.999418013795</v>
      </c>
      <c r="X44">
        <f t="shared" si="48"/>
        <v>47769.435029786764</v>
      </c>
      <c r="Y44">
        <f t="shared" si="48"/>
        <v>46100.142973323018</v>
      </c>
      <c r="Z44">
        <f t="shared" si="48"/>
        <v>45601.937620674464</v>
      </c>
      <c r="AA44">
        <f t="shared" si="48"/>
        <v>45007.811214628091</v>
      </c>
      <c r="AB44">
        <f t="shared" si="48"/>
        <v>44791.00605180522</v>
      </c>
      <c r="AC44">
        <f t="shared" si="48"/>
        <v>44992.912267024432</v>
      </c>
      <c r="AD44">
        <f t="shared" si="48"/>
        <v>45158.140590108516</v>
      </c>
      <c r="AE44">
        <f t="shared" si="48"/>
        <v>45550.888106497907</v>
      </c>
      <c r="AF44">
        <f t="shared" si="48"/>
        <v>46605.24050760566</v>
      </c>
      <c r="AG44">
        <f t="shared" si="48"/>
        <v>48657.310211676282</v>
      </c>
      <c r="AH44">
        <f t="shared" si="48"/>
        <v>51165.968706701467</v>
      </c>
      <c r="AI44">
        <f t="shared" si="48"/>
        <v>55023.931443071589</v>
      </c>
      <c r="AJ44">
        <f t="shared" si="48"/>
        <v>58590.891903104064</v>
      </c>
      <c r="AK44">
        <f t="shared" si="48"/>
        <v>59299.688297240624</v>
      </c>
      <c r="AL44">
        <f t="shared" si="48"/>
        <v>58454.512643957489</v>
      </c>
      <c r="AM44">
        <f t="shared" si="48"/>
        <v>55471.342587944375</v>
      </c>
      <c r="AN44">
        <f t="shared" si="48"/>
        <v>53203.110793426051</v>
      </c>
      <c r="AO44">
        <f t="shared" si="48"/>
        <v>53053.880221661486</v>
      </c>
      <c r="AP44">
        <f t="shared" si="48"/>
        <v>53373.052406205206</v>
      </c>
      <c r="AQ44">
        <f t="shared" si="48"/>
        <v>54104.216716917435</v>
      </c>
      <c r="AR44">
        <f t="shared" si="48"/>
        <v>54527.067544264377</v>
      </c>
      <c r="AS44">
        <f t="shared" si="48"/>
        <v>55103.978816592658</v>
      </c>
      <c r="AT44">
        <f t="shared" si="48"/>
        <v>55333.142016749487</v>
      </c>
      <c r="AU44">
        <f t="shared" si="48"/>
        <v>54452.248814890183</v>
      </c>
      <c r="AV44">
        <f t="shared" si="48"/>
        <v>53894.707553721499</v>
      </c>
      <c r="AW44">
        <f t="shared" si="48"/>
        <v>52485.907697653827</v>
      </c>
      <c r="AX44">
        <f t="shared" si="48"/>
        <v>51061.640092103342</v>
      </c>
      <c r="AY44">
        <f t="shared" si="48"/>
        <v>49630.68865922554</v>
      </c>
      <c r="AZ44">
        <f t="shared" si="48"/>
        <v>48213.826786583537</v>
      </c>
      <c r="BA44">
        <f t="shared" si="48"/>
        <v>46846.450791466406</v>
      </c>
      <c r="BB44">
        <f t="shared" si="48"/>
        <v>45569.911362158578</v>
      </c>
      <c r="BC44">
        <f t="shared" si="48"/>
        <v>44426.82809989751</v>
      </c>
      <c r="BD44">
        <f t="shared" si="48"/>
        <v>43442.901481470202</v>
      </c>
      <c r="BE44">
        <f t="shared" si="48"/>
        <v>42633.168196698556</v>
      </c>
      <c r="BF44">
        <f t="shared" si="48"/>
        <v>42008.053362450024</v>
      </c>
      <c r="BG44">
        <f t="shared" si="48"/>
        <v>41574.510464468971</v>
      </c>
      <c r="BH44">
        <f t="shared" si="48"/>
        <v>41333.691224990609</v>
      </c>
      <c r="BI44">
        <f t="shared" si="48"/>
        <v>41295.444611364561</v>
      </c>
      <c r="BJ44">
        <f t="shared" si="48"/>
        <v>41445.341536153333</v>
      </c>
      <c r="BK44">
        <f t="shared" si="48"/>
        <v>41743.132076560534</v>
      </c>
      <c r="BL44">
        <f t="shared" si="48"/>
        <v>42152.971347879749</v>
      </c>
      <c r="BM44">
        <f t="shared" si="48"/>
        <v>42622.496367441046</v>
      </c>
      <c r="BN44">
        <f t="shared" si="48"/>
        <v>43100.606079481207</v>
      </c>
      <c r="BO44">
        <f t="shared" si="48"/>
        <v>43544.995551192282</v>
      </c>
      <c r="BP44">
        <f t="shared" si="48"/>
        <v>43919.788269171942</v>
      </c>
      <c r="BQ44">
        <f t="shared" si="48"/>
        <v>44211.581995153916</v>
      </c>
      <c r="BR44">
        <f t="shared" si="48"/>
        <v>44411.804448669463</v>
      </c>
      <c r="BS44">
        <f t="shared" si="48"/>
        <v>44523.080491313769</v>
      </c>
      <c r="BT44">
        <f t="shared" si="48"/>
        <v>44545.375701969882</v>
      </c>
      <c r="BU44">
        <f t="shared" si="41"/>
        <v>44474.913684748455</v>
      </c>
      <c r="BV44">
        <f t="shared" si="41"/>
        <v>44316.817081960464</v>
      </c>
      <c r="BW44">
        <f t="shared" si="41"/>
        <v>44070.867312624578</v>
      </c>
      <c r="BX44">
        <f t="shared" si="41"/>
        <v>43738.937772625301</v>
      </c>
      <c r="BY44">
        <f t="shared" si="41"/>
        <v>43325.850873707415</v>
      </c>
      <c r="BZ44">
        <f t="shared" si="41"/>
        <v>42838.486849187204</v>
      </c>
      <c r="CA44">
        <f t="shared" si="41"/>
        <v>42287.338405017472</v>
      </c>
      <c r="CB44">
        <f t="shared" si="41"/>
        <v>41684.967266173597</v>
      </c>
      <c r="CC44">
        <f t="shared" si="41"/>
        <v>41048.124788502748</v>
      </c>
      <c r="CD44">
        <f t="shared" si="41"/>
        <v>40388.132989055841</v>
      </c>
      <c r="CE44">
        <f t="shared" si="41"/>
        <v>39717.143395765997</v>
      </c>
      <c r="CF44">
        <f t="shared" si="41"/>
        <v>39052.123678328389</v>
      </c>
      <c r="CG44">
        <f t="shared" si="41"/>
        <v>38409.334283357384</v>
      </c>
      <c r="CH44">
        <f t="shared" si="41"/>
        <v>37805.310692993335</v>
      </c>
      <c r="CI44">
        <f t="shared" si="41"/>
        <v>37253.982918091016</v>
      </c>
      <c r="CJ44">
        <f t="shared" si="41"/>
        <v>36769.812043611644</v>
      </c>
      <c r="CK44">
        <f t="shared" si="45"/>
        <v>36360.853926194643</v>
      </c>
      <c r="CL44">
        <f t="shared" si="45"/>
        <v>36032.959648567376</v>
      </c>
      <c r="CM44">
        <f t="shared" si="45"/>
        <v>35787.764773034527</v>
      </c>
      <c r="CN44">
        <f t="shared" si="45"/>
        <v>35621.786494837725</v>
      </c>
      <c r="CO44">
        <f t="shared" si="45"/>
        <v>35528.104354163021</v>
      </c>
      <c r="CP44">
        <f t="shared" si="45"/>
        <v>35496.873992730762</v>
      </c>
      <c r="CQ44">
        <f t="shared" si="45"/>
        <v>35516.00639599494</v>
      </c>
      <c r="CR44">
        <f t="shared" si="45"/>
        <v>35571.792758763375</v>
      </c>
      <c r="CS44">
        <f t="shared" si="45"/>
        <v>35650.168677267568</v>
      </c>
      <c r="CT44">
        <f t="shared" si="45"/>
        <v>35736.947990955974</v>
      </c>
      <c r="CU44">
        <f t="shared" si="45"/>
        <v>35818.862166489169</v>
      </c>
      <c r="CV44">
        <f t="shared" si="45"/>
        <v>35883.843541028364</v>
      </c>
      <c r="CW44">
        <f t="shared" si="22"/>
        <v>35921.572931360963</v>
      </c>
      <c r="CX44">
        <f t="shared" si="47"/>
        <v>35923.579382040705</v>
      </c>
      <c r="CY44">
        <f t="shared" si="47"/>
        <v>35883.447917631442</v>
      </c>
      <c r="CZ44">
        <f t="shared" si="47"/>
        <v>35796.908447337461</v>
      </c>
      <c r="DA44">
        <f t="shared" si="47"/>
        <v>35661.817979773092</v>
      </c>
      <c r="DB44">
        <f t="shared" si="47"/>
        <v>35478.053815809493</v>
      </c>
      <c r="DC44">
        <f t="shared" si="49"/>
        <v>35247.390675529598</v>
      </c>
      <c r="DD44">
        <f t="shared" si="49"/>
        <v>34973.245918539171</v>
      </c>
      <c r="DE44">
        <f t="shared" si="49"/>
        <v>34660.454128366218</v>
      </c>
      <c r="DF44">
        <f t="shared" si="49"/>
        <v>34315.017718077077</v>
      </c>
      <c r="DG44">
        <f t="shared" si="49"/>
        <v>33943.813525697282</v>
      </c>
      <c r="DH44">
        <f t="shared" si="49"/>
        <v>33554.313360978835</v>
      </c>
      <c r="DI44">
        <f t="shared" si="49"/>
        <v>33154.324484792793</v>
      </c>
      <c r="DJ44">
        <f t="shared" si="49"/>
        <v>32751.760272010717</v>
      </c>
      <c r="DK44">
        <f t="shared" si="49"/>
        <v>32354.359247353714</v>
      </c>
      <c r="DL44">
        <f t="shared" si="49"/>
        <v>31969.427250832137</v>
      </c>
      <c r="DM44">
        <f t="shared" si="49"/>
        <v>31603.607811129659</v>
      </c>
      <c r="DN44">
        <f t="shared" si="49"/>
        <v>31262.626187101658</v>
      </c>
      <c r="DO44">
        <f t="shared" si="49"/>
        <v>30951.092520712806</v>
      </c>
      <c r="DP44">
        <f t="shared" si="49"/>
        <v>30672.345886030009</v>
      </c>
      <c r="DQ44">
        <f t="shared" si="49"/>
        <v>30428.347741171212</v>
      </c>
      <c r="DR44">
        <f t="shared" si="49"/>
        <v>30219.624860203246</v>
      </c>
      <c r="DS44">
        <f t="shared" si="49"/>
        <v>30045.291889578322</v>
      </c>
      <c r="DT44">
        <f t="shared" si="49"/>
        <v>29903.153204144262</v>
      </c>
      <c r="DU44">
        <f t="shared" si="49"/>
        <v>29789.830658836516</v>
      </c>
      <c r="DV44">
        <f t="shared" si="49"/>
        <v>29700.957857780468</v>
      </c>
      <c r="DW44">
        <f t="shared" si="49"/>
        <v>29631.407358902532</v>
      </c>
      <c r="DX44">
        <f t="shared" si="49"/>
        <v>29575.547506851985</v>
      </c>
      <c r="DY44">
        <f t="shared" si="49"/>
        <v>29527.499817118471</v>
      </c>
      <c r="DZ44">
        <f t="shared" si="49"/>
        <v>29481.406990864638</v>
      </c>
      <c r="EA44">
        <f t="shared" si="49"/>
        <v>29431.679510727401</v>
      </c>
      <c r="EB44">
        <f t="shared" si="49"/>
        <v>29373.211925073218</v>
      </c>
      <c r="EC44">
        <f t="shared" si="49"/>
        <v>29301.571836432198</v>
      </c>
      <c r="ED44">
        <f t="shared" si="49"/>
        <v>29213.144051965908</v>
      </c>
      <c r="EE44">
        <f t="shared" si="49"/>
        <v>29105.230601539857</v>
      </c>
      <c r="EF44">
        <f t="shared" si="49"/>
        <v>28976.104422208959</v>
      </c>
      <c r="EG44">
        <f t="shared" si="49"/>
        <v>28825.021635012206</v>
      </c>
      <c r="EH44">
        <f t="shared" si="49"/>
        <v>28652.190612279333</v>
      </c>
      <c r="EI44">
        <f t="shared" si="49"/>
        <v>28458.707565909939</v>
      </c>
      <c r="EJ44">
        <f t="shared" si="49"/>
        <v>28246.461298255494</v>
      </c>
      <c r="EK44">
        <f t="shared" si="49"/>
        <v>28018.014226736082</v>
      </c>
      <c r="EL44">
        <f t="shared" si="49"/>
        <v>27776.465504668991</v>
      </c>
      <c r="EM44">
        <f t="shared" si="49"/>
        <v>27525.30294146447</v>
      </c>
      <c r="EN44">
        <f t="shared" si="49"/>
        <v>27268.249304548492</v>
      </c>
      <c r="EO44">
        <f t="shared" si="49"/>
        <v>27009.108345344739</v>
      </c>
      <c r="EP44">
        <f t="shared" si="49"/>
        <v>26751.616038391076</v>
      </c>
      <c r="EQ44">
        <f t="shared" si="49"/>
        <v>26499.301525048049</v>
      </c>
      <c r="ER44">
        <f t="shared" si="49"/>
        <v>26255.362097697376</v>
      </c>
      <c r="ES44">
        <f t="shared" si="49"/>
        <v>26022.55604001883</v>
      </c>
      <c r="ET44">
        <f t="shared" si="49"/>
        <v>25803.116686975442</v>
      </c>
      <c r="EU44">
        <f t="shared" si="49"/>
        <v>25598.689626868887</v>
      </c>
      <c r="EV44">
        <f t="shared" si="49"/>
        <v>25410.294866278309</v>
      </c>
      <c r="EW44">
        <f t="shared" si="49"/>
        <v>25238.314666797713</v>
      </c>
      <c r="EX44">
        <f t="shared" si="49"/>
        <v>25082.506608426196</v>
      </c>
      <c r="EY44">
        <f t="shared" si="49"/>
        <v>24942.040510549523</v>
      </c>
      <c r="EZ44">
        <f t="shared" si="49"/>
        <v>24815.557088497982</v>
      </c>
      <c r="FA44">
        <f t="shared" si="49"/>
        <v>24701.245330767641</v>
      </c>
      <c r="FB44">
        <f t="shared" si="49"/>
        <v>24596.934659361319</v>
      </c>
      <c r="FC44">
        <f t="shared" si="49"/>
        <v>24500.197718052987</v>
      </c>
      <c r="FD44">
        <f t="shared" si="43"/>
        <v>24408.45914894138</v>
      </c>
      <c r="FE44">
        <f t="shared" si="43"/>
        <v>24319.105496864027</v>
      </c>
      <c r="FF44">
        <f t="shared" si="43"/>
        <v>24229.591638849739</v>
      </c>
      <c r="FG44">
        <f t="shared" si="43"/>
        <v>24137.539458519583</v>
      </c>
      <c r="FH44">
        <f t="shared" si="43"/>
        <v>24040.825017561339</v>
      </c>
      <c r="FI44">
        <f t="shared" si="43"/>
        <v>23937.651033915685</v>
      </c>
      <c r="FJ44">
        <f t="shared" si="43"/>
        <v>23826.602479032514</v>
      </c>
      <c r="FK44">
        <f t="shared" si="43"/>
        <v>23706.683848172332</v>
      </c>
      <c r="FL44">
        <f t="shared" si="43"/>
        <v>23577.337546874114</v>
      </c>
      <c r="FM44">
        <f t="shared" si="43"/>
        <v>23438.443678575659</v>
      </c>
      <c r="FN44">
        <f t="shared" si="43"/>
        <v>23290.302305669036</v>
      </c>
      <c r="FO44">
        <f t="shared" si="43"/>
        <v>23133.599869472528</v>
      </c>
      <c r="FP44">
        <f t="shared" si="43"/>
        <v>22969.362002795497</v>
      </c>
      <c r="FQ44">
        <f t="shared" si="43"/>
        <v>22798.895418788001</v>
      </c>
      <c r="FR44">
        <f t="shared" si="43"/>
        <v>22623.721763980815</v>
      </c>
      <c r="FS44">
        <f t="shared" si="43"/>
        <v>22445.506491041902</v>
      </c>
      <c r="FT44">
        <f t="shared" si="38"/>
        <v>22265.985802630996</v>
      </c>
      <c r="FU44">
        <f t="shared" si="38"/>
        <v>22086.894616175901</v>
      </c>
      <c r="FV44">
        <f t="shared" si="38"/>
        <v>21909.898273253359</v>
      </c>
      <c r="FW44">
        <f t="shared" si="38"/>
        <v>21736.530440052418</v>
      </c>
      <c r="FX44">
        <f t="shared" si="38"/>
        <v>21568.139267337971</v>
      </c>
      <c r="FY44">
        <f t="shared" si="38"/>
        <v>21405.843460750388</v>
      </c>
      <c r="FZ44">
        <f t="shared" si="38"/>
        <v>21250.499460619871</v>
      </c>
      <c r="GA44">
        <f t="shared" si="38"/>
        <v>21102.680452880875</v>
      </c>
      <c r="GB44">
        <f t="shared" si="38"/>
        <v>20962.667453076327</v>
      </c>
      <c r="GC44">
        <f t="shared" si="38"/>
        <v>20830.452236516532</v>
      </c>
      <c r="GD44">
        <f t="shared" si="38"/>
        <v>20705.751450403593</v>
      </c>
      <c r="GE44">
        <f t="shared" si="38"/>
        <v>20588.03084119784</v>
      </c>
      <c r="GF44">
        <f t="shared" si="38"/>
        <v>20476.538188379334</v>
      </c>
      <c r="GG44">
        <f t="shared" si="38"/>
        <v>20370.343257394507</v>
      </c>
      <c r="GH44">
        <f t="shared" si="38"/>
        <v>20268.382882104474</v>
      </c>
      <c r="GI44">
        <f t="shared" si="38"/>
        <v>20169.509163572435</v>
      </c>
      <c r="GJ44">
        <f t="shared" si="38"/>
        <v>20072.538736141199</v>
      </c>
      <c r="GK44">
        <f t="shared" si="38"/>
        <v>19976.301098107866</v>
      </c>
      <c r="GL44">
        <f t="shared" si="44"/>
        <v>19879.684128367702</v>
      </c>
      <c r="GM44">
        <f t="shared" si="44"/>
        <v>19781.675107647701</v>
      </c>
      <c r="GN44">
        <f t="shared" si="44"/>
        <v>19681.39582046786</v>
      </c>
      <c r="GO44">
        <f t="shared" si="44"/>
        <v>19578.130618271702</v>
      </c>
      <c r="GP44">
        <f t="shared" si="44"/>
        <v>19471.346660594569</v>
      </c>
      <c r="GQ44">
        <f t="shared" si="44"/>
        <v>19360.70590509348</v>
      </c>
      <c r="GR44">
        <f t="shared" si="44"/>
        <v>19246.068771053007</v>
      </c>
      <c r="GS44">
        <f t="shared" si="44"/>
        <v>19127.489739985031</v>
      </c>
      <c r="GT44">
        <f t="shared" si="44"/>
        <v>19005.205468839074</v>
      </c>
      <c r="GU44">
        <f t="shared" si="44"/>
        <v>18879.616263096574</v>
      </c>
      <c r="GV44">
        <f t="shared" si="44"/>
        <v>18751.261979991799</v>
      </c>
      <c r="GW44">
        <f t="shared" si="44"/>
        <v>18620.793599660861</v>
      </c>
      <c r="GX44">
        <f t="shared" si="44"/>
        <v>18488.941811229666</v>
      </c>
    </row>
    <row r="45" spans="1:206" ht="4.5" customHeight="1">
      <c r="A45">
        <v>43</v>
      </c>
      <c r="B45">
        <v>0.99890764754869621</v>
      </c>
      <c r="C45">
        <v>2.2566581112380738E-3</v>
      </c>
      <c r="E45" s="8">
        <v>92461</v>
      </c>
      <c r="F45">
        <f t="shared" si="9"/>
        <v>90369.177058435453</v>
      </c>
      <c r="G45">
        <f t="shared" si="9"/>
        <v>88647.566176155</v>
      </c>
      <c r="H45">
        <f t="shared" si="9"/>
        <v>86546.178647118591</v>
      </c>
      <c r="I45">
        <f t="shared" si="9"/>
        <v>81007.629820170754</v>
      </c>
      <c r="J45">
        <f t="shared" si="39"/>
        <v>75082.848621272453</v>
      </c>
      <c r="K45">
        <f t="shared" si="39"/>
        <v>73105.812016389027</v>
      </c>
      <c r="L45">
        <f t="shared" si="39"/>
        <v>72109.480393132122</v>
      </c>
      <c r="M45">
        <f t="shared" si="39"/>
        <v>71185.104694039343</v>
      </c>
      <c r="N45">
        <f t="shared" si="39"/>
        <v>71090.710772393242</v>
      </c>
      <c r="O45">
        <f t="shared" si="39"/>
        <v>70302.23907696188</v>
      </c>
      <c r="P45">
        <f t="shared" si="39"/>
        <v>68975.07797644379</v>
      </c>
      <c r="Q45">
        <f t="shared" si="39"/>
        <v>69154.650637959276</v>
      </c>
      <c r="R45">
        <f t="shared" si="39"/>
        <v>68387.922966400118</v>
      </c>
      <c r="S45">
        <f t="shared" si="39"/>
        <v>67247.605698258267</v>
      </c>
      <c r="T45">
        <f t="shared" si="39"/>
        <v>66731.134725092255</v>
      </c>
      <c r="U45">
        <f t="shared" si="39"/>
        <v>64023.749895940171</v>
      </c>
      <c r="V45">
        <f t="shared" si="39"/>
        <v>61739.129195749156</v>
      </c>
      <c r="W45">
        <f t="shared" si="48"/>
        <v>58087.427034147498</v>
      </c>
      <c r="X45">
        <f t="shared" si="48"/>
        <v>51890.254985861648</v>
      </c>
      <c r="Y45">
        <f t="shared" si="48"/>
        <v>47717.253970334583</v>
      </c>
      <c r="Z45">
        <f t="shared" si="48"/>
        <v>46049.785369140656</v>
      </c>
      <c r="AA45">
        <f t="shared" si="48"/>
        <v>45552.124232330316</v>
      </c>
      <c r="AB45">
        <f t="shared" si="48"/>
        <v>44958.646821719973</v>
      </c>
      <c r="AC45">
        <f t="shared" si="48"/>
        <v>44742.078486548169</v>
      </c>
      <c r="AD45">
        <f t="shared" si="48"/>
        <v>44943.76414901825</v>
      </c>
      <c r="AE45">
        <f t="shared" si="48"/>
        <v>45108.811984538588</v>
      </c>
      <c r="AF45">
        <f t="shared" si="48"/>
        <v>45501.130482215711</v>
      </c>
      <c r="AG45">
        <f t="shared" si="48"/>
        <v>46554.331158893576</v>
      </c>
      <c r="AH45">
        <f t="shared" si="48"/>
        <v>48604.159279592706</v>
      </c>
      <c r="AI45">
        <f t="shared" si="48"/>
        <v>51110.077435361367</v>
      </c>
      <c r="AJ45">
        <f t="shared" ref="W45:BT50" si="50">AI44*$B45</f>
        <v>54963.82591667938</v>
      </c>
      <c r="AK45">
        <f t="shared" si="50"/>
        <v>58526.88999870963</v>
      </c>
      <c r="AL45">
        <f t="shared" si="50"/>
        <v>59234.912137367581</v>
      </c>
      <c r="AM45">
        <f t="shared" si="50"/>
        <v>58390.659713781097</v>
      </c>
      <c r="AN45">
        <f t="shared" si="50"/>
        <v>55410.748330891322</v>
      </c>
      <c r="AO45">
        <f t="shared" si="50"/>
        <v>53144.994244933863</v>
      </c>
      <c r="AP45">
        <f t="shared" si="50"/>
        <v>52995.926685550177</v>
      </c>
      <c r="AQ45">
        <f t="shared" si="50"/>
        <v>53314.750221575719</v>
      </c>
      <c r="AR45">
        <f t="shared" si="50"/>
        <v>54045.115843160842</v>
      </c>
      <c r="AS45">
        <f t="shared" si="50"/>
        <v>54467.504768369996</v>
      </c>
      <c r="AT45">
        <f t="shared" si="50"/>
        <v>55043.785850255765</v>
      </c>
      <c r="AU45">
        <f t="shared" si="50"/>
        <v>55272.698723429152</v>
      </c>
      <c r="AV45">
        <f t="shared" si="50"/>
        <v>54392.767767418234</v>
      </c>
      <c r="AW45">
        <f t="shared" si="50"/>
        <v>53835.835537812891</v>
      </c>
      <c r="AX45">
        <f t="shared" si="50"/>
        <v>52428.574587721392</v>
      </c>
      <c r="AY45">
        <f t="shared" si="50"/>
        <v>51005.862784381141</v>
      </c>
      <c r="AZ45">
        <f t="shared" si="50"/>
        <v>49576.47445480874</v>
      </c>
      <c r="BA45">
        <f t="shared" si="50"/>
        <v>48161.160294706475</v>
      </c>
      <c r="BB45">
        <f t="shared" si="50"/>
        <v>46795.277956109465</v>
      </c>
      <c r="BC45">
        <f t="shared" si="50"/>
        <v>45520.132957776426</v>
      </c>
      <c r="BD45">
        <f t="shared" si="50"/>
        <v>44378.298345318937</v>
      </c>
      <c r="BE45">
        <f t="shared" si="50"/>
        <v>43395.446521545171</v>
      </c>
      <c r="BF45">
        <f t="shared" si="50"/>
        <v>42586.597750912042</v>
      </c>
      <c r="BG45">
        <f t="shared" si="50"/>
        <v>41962.165762385048</v>
      </c>
      <c r="BH45">
        <f t="shared" si="50"/>
        <v>41529.09644605135</v>
      </c>
      <c r="BI45">
        <f t="shared" si="50"/>
        <v>41288.540266059557</v>
      </c>
      <c r="BJ45">
        <f t="shared" si="50"/>
        <v>41250.335431215659</v>
      </c>
      <c r="BK45">
        <f t="shared" si="50"/>
        <v>41400.068615731194</v>
      </c>
      <c r="BL45">
        <f t="shared" si="50"/>
        <v>41697.533863911609</v>
      </c>
      <c r="BM45">
        <f t="shared" si="50"/>
        <v>42106.925446298155</v>
      </c>
      <c r="BN45">
        <f t="shared" si="50"/>
        <v>42575.937579053389</v>
      </c>
      <c r="BO45">
        <f t="shared" si="50"/>
        <v>43053.525026777606</v>
      </c>
      <c r="BP45">
        <f t="shared" si="50"/>
        <v>43497.429068559926</v>
      </c>
      <c r="BQ45">
        <f t="shared" si="50"/>
        <v>43871.812380795367</v>
      </c>
      <c r="BR45">
        <f t="shared" si="50"/>
        <v>44163.28736518549</v>
      </c>
      <c r="BS45">
        <f t="shared" si="50"/>
        <v>44363.291105213131</v>
      </c>
      <c r="BT45">
        <f t="shared" si="50"/>
        <v>44474.44559519949</v>
      </c>
      <c r="BU45">
        <f t="shared" si="41"/>
        <v>44496.716451627588</v>
      </c>
      <c r="BV45">
        <f t="shared" si="41"/>
        <v>44426.331403763397</v>
      </c>
      <c r="BW45">
        <f t="shared" si="41"/>
        <v>44268.407498187</v>
      </c>
      <c r="BX45">
        <f t="shared" si="41"/>
        <v>44022.726392684548</v>
      </c>
      <c r="BY45">
        <f t="shared" si="41"/>
        <v>43691.159436731949</v>
      </c>
      <c r="BZ45">
        <f t="shared" si="41"/>
        <v>43278.523774300702</v>
      </c>
      <c r="CA45">
        <f t="shared" si="41"/>
        <v>42791.692123067347</v>
      </c>
      <c r="CB45">
        <f t="shared" si="41"/>
        <v>42241.145727251635</v>
      </c>
      <c r="CC45">
        <f t="shared" si="41"/>
        <v>41639.432589997872</v>
      </c>
      <c r="CD45">
        <f t="shared" si="41"/>
        <v>41003.285768768605</v>
      </c>
      <c r="CE45">
        <f t="shared" si="41"/>
        <v>40344.014912981664</v>
      </c>
      <c r="CF45">
        <f t="shared" si="41"/>
        <v>39673.758276818851</v>
      </c>
      <c r="CG45">
        <f t="shared" si="41"/>
        <v>39009.46499529975</v>
      </c>
      <c r="CH45">
        <f t="shared" si="41"/>
        <v>38367.377752900014</v>
      </c>
      <c r="CI45">
        <f t="shared" si="41"/>
        <v>37764.013969185544</v>
      </c>
      <c r="CJ45">
        <f t="shared" si="41"/>
        <v>37213.288438529613</v>
      </c>
      <c r="CK45">
        <f t="shared" si="45"/>
        <v>36729.646449291824</v>
      </c>
      <c r="CL45">
        <f t="shared" si="45"/>
        <v>36321.135058276865</v>
      </c>
      <c r="CM45">
        <f t="shared" si="45"/>
        <v>35993.598956767535</v>
      </c>
      <c r="CN45">
        <f t="shared" si="45"/>
        <v>35748.671920458022</v>
      </c>
      <c r="CO45">
        <f t="shared" si="45"/>
        <v>35582.87494904027</v>
      </c>
      <c r="CP45">
        <f t="shared" si="45"/>
        <v>35489.295142281575</v>
      </c>
      <c r="CQ45">
        <f t="shared" si="45"/>
        <v>35458.098895411182</v>
      </c>
      <c r="CR45">
        <f t="shared" si="45"/>
        <v>35477.210399347758</v>
      </c>
      <c r="CS45">
        <f t="shared" si="45"/>
        <v>35532.935823746069</v>
      </c>
      <c r="CT45">
        <f t="shared" si="45"/>
        <v>35611.226128123562</v>
      </c>
      <c r="CU45">
        <f t="shared" si="45"/>
        <v>35697.91064821594</v>
      </c>
      <c r="CV45">
        <f t="shared" si="45"/>
        <v>35779.735344598688</v>
      </c>
      <c r="CW45">
        <f t="shared" si="22"/>
        <v>35844.645736574123</v>
      </c>
      <c r="CX45">
        <f t="shared" si="47"/>
        <v>35882.3339131147</v>
      </c>
      <c r="CY45">
        <f t="shared" si="47"/>
        <v>35884.338172043128</v>
      </c>
      <c r="CZ45">
        <f t="shared" si="47"/>
        <v>35844.250545337381</v>
      </c>
      <c r="DA45">
        <f t="shared" si="47"/>
        <v>35757.805606645918</v>
      </c>
      <c r="DB45">
        <f t="shared" si="47"/>
        <v>35622.862705484935</v>
      </c>
      <c r="DC45">
        <f t="shared" si="49"/>
        <v>35439.299276756305</v>
      </c>
      <c r="DD45">
        <f t="shared" si="49"/>
        <v>35208.888101923119</v>
      </c>
      <c r="DE45">
        <f t="shared" si="49"/>
        <v>34935.042807630001</v>
      </c>
      <c r="DF45">
        <f t="shared" si="49"/>
        <v>34622.592696335792</v>
      </c>
      <c r="DG45">
        <f t="shared" si="49"/>
        <v>34277.533624356205</v>
      </c>
      <c r="DH45">
        <f t="shared" si="49"/>
        <v>33906.734917785885</v>
      </c>
      <c r="DI45">
        <f t="shared" si="49"/>
        <v>33517.660224527157</v>
      </c>
      <c r="DJ45">
        <f t="shared" si="49"/>
        <v>33118.108277170511</v>
      </c>
      <c r="DK45">
        <f t="shared" si="49"/>
        <v>32715.983806393073</v>
      </c>
      <c r="DL45">
        <f t="shared" si="49"/>
        <v>32319.016883719505</v>
      </c>
      <c r="DM45">
        <f t="shared" si="49"/>
        <v>31934.505368607912</v>
      </c>
      <c r="DN45">
        <f t="shared" si="49"/>
        <v>31569.08553266713</v>
      </c>
      <c r="DO45">
        <f t="shared" si="49"/>
        <v>31228.476380751985</v>
      </c>
      <c r="DP45">
        <f t="shared" si="49"/>
        <v>30917.283018927275</v>
      </c>
      <c r="DQ45">
        <f t="shared" si="49"/>
        <v>30638.840873814166</v>
      </c>
      <c r="DR45">
        <f t="shared" si="49"/>
        <v>30395.10926092702</v>
      </c>
      <c r="DS45">
        <f t="shared" si="49"/>
        <v>30186.614378909722</v>
      </c>
      <c r="DT45">
        <f t="shared" si="49"/>
        <v>30012.471841332605</v>
      </c>
      <c r="DU45">
        <f t="shared" si="49"/>
        <v>29870.488421440001</v>
      </c>
      <c r="DV45">
        <f t="shared" si="49"/>
        <v>29757.28966429241</v>
      </c>
      <c r="DW45">
        <f t="shared" si="49"/>
        <v>29668.51394365845</v>
      </c>
      <c r="DX45">
        <f t="shared" si="49"/>
        <v>29599.039418438453</v>
      </c>
      <c r="DY45">
        <f t="shared" si="49"/>
        <v>29543.240585034222</v>
      </c>
      <c r="DZ45">
        <f t="shared" si="49"/>
        <v>29495.245380312368</v>
      </c>
      <c r="EA45">
        <f t="shared" si="49"/>
        <v>29449.202903670281</v>
      </c>
      <c r="EB45">
        <f t="shared" si="49"/>
        <v>29399.529743467869</v>
      </c>
      <c r="EC45">
        <f t="shared" si="49"/>
        <v>29341.126025024198</v>
      </c>
      <c r="ED45">
        <f t="shared" si="49"/>
        <v>29269.564192609618</v>
      </c>
      <c r="EE45">
        <f t="shared" si="49"/>
        <v>29181.233002450452</v>
      </c>
      <c r="EF45">
        <f t="shared" si="49"/>
        <v>29073.437431546503</v>
      </c>
      <c r="EG45">
        <f t="shared" si="49"/>
        <v>28944.452303514125</v>
      </c>
      <c r="EH45">
        <f t="shared" si="49"/>
        <v>28793.534551970315</v>
      </c>
      <c r="EI45">
        <f t="shared" si="49"/>
        <v>28620.892321628788</v>
      </c>
      <c r="EJ45">
        <f t="shared" si="49"/>
        <v>28427.620626939381</v>
      </c>
      <c r="EK45">
        <f t="shared" si="49"/>
        <v>28215.606207015688</v>
      </c>
      <c r="EL45">
        <f t="shared" si="49"/>
        <v>27987.408680214841</v>
      </c>
      <c r="EM45">
        <f t="shared" si="49"/>
        <v>27746.123814486411</v>
      </c>
      <c r="EN45">
        <f t="shared" si="49"/>
        <v>27495.235609323481</v>
      </c>
      <c r="EO45">
        <f t="shared" si="49"/>
        <v>27238.462765577904</v>
      </c>
      <c r="EP45">
        <f t="shared" si="49"/>
        <v>26979.604879636172</v>
      </c>
      <c r="EQ45">
        <f t="shared" si="49"/>
        <v>26722.3938450352</v>
      </c>
      <c r="ER45">
        <f t="shared" si="49"/>
        <v>26470.354948069325</v>
      </c>
      <c r="ES45">
        <f t="shared" si="49"/>
        <v>26226.681988550088</v>
      </c>
      <c r="ET45">
        <f t="shared" si="49"/>
        <v>25994.130237139325</v>
      </c>
      <c r="EU45">
        <f t="shared" si="49"/>
        <v>25774.930589211148</v>
      </c>
      <c r="EV45">
        <f t="shared" si="49"/>
        <v>25570.726835504811</v>
      </c>
      <c r="EW45">
        <f t="shared" si="49"/>
        <v>25382.537868392777</v>
      </c>
      <c r="EX45">
        <f t="shared" si="49"/>
        <v>25210.74553190466</v>
      </c>
      <c r="EY45">
        <f t="shared" si="49"/>
        <v>25055.107670847639</v>
      </c>
      <c r="EZ45">
        <f t="shared" si="49"/>
        <v>24914.795011457307</v>
      </c>
      <c r="FA45">
        <f t="shared" si="49"/>
        <v>24788.449753881894</v>
      </c>
      <c r="FB45">
        <f t="shared" si="49"/>
        <v>24674.262864880322</v>
      </c>
      <c r="FC45">
        <f t="shared" si="49"/>
        <v>24570.066137491605</v>
      </c>
      <c r="FD45">
        <f t="shared" si="43"/>
        <v>24473.434867018244</v>
      </c>
      <c r="FE45">
        <f t="shared" si="43"/>
        <v>24381.796508757485</v>
      </c>
      <c r="FF45">
        <f t="shared" si="43"/>
        <v>24292.540462361012</v>
      </c>
      <c r="FG45">
        <f t="shared" si="43"/>
        <v>24203.12438502895</v>
      </c>
      <c r="FH45">
        <f t="shared" si="43"/>
        <v>24111.172758123626</v>
      </c>
      <c r="FI45">
        <f t="shared" si="43"/>
        <v>24014.563963422042</v>
      </c>
      <c r="FJ45">
        <f t="shared" si="43"/>
        <v>23911.502682130333</v>
      </c>
      <c r="FK45">
        <f t="shared" si="43"/>
        <v>23800.575431408302</v>
      </c>
      <c r="FL45">
        <f t="shared" si="43"/>
        <v>23680.787793958498</v>
      </c>
      <c r="FM45">
        <f t="shared" si="43"/>
        <v>23551.582784409569</v>
      </c>
      <c r="FN45">
        <f t="shared" si="43"/>
        <v>23412.840637168621</v>
      </c>
      <c r="FO45">
        <f t="shared" si="43"/>
        <v>23264.861086853831</v>
      </c>
      <c r="FP45">
        <f t="shared" si="43"/>
        <v>23108.329824947628</v>
      </c>
      <c r="FQ45">
        <f t="shared" si="43"/>
        <v>22944.271363906861</v>
      </c>
      <c r="FR45">
        <f t="shared" si="43"/>
        <v>22773.99098949027</v>
      </c>
      <c r="FS45">
        <f t="shared" si="43"/>
        <v>22599.008686054316</v>
      </c>
      <c r="FT45">
        <f t="shared" si="38"/>
        <v>22420.988087005659</v>
      </c>
      <c r="FU45">
        <f t="shared" si="38"/>
        <v>22241.663498458798</v>
      </c>
      <c r="FV45">
        <f t="shared" si="38"/>
        <v>22062.767942700233</v>
      </c>
      <c r="FW45">
        <f t="shared" si="38"/>
        <v>21885.964942166753</v>
      </c>
      <c r="FX45">
        <f t="shared" si="38"/>
        <v>21712.786487743386</v>
      </c>
      <c r="FY45">
        <f t="shared" si="38"/>
        <v>21544.579257539233</v>
      </c>
      <c r="FZ45">
        <f t="shared" si="38"/>
        <v>21382.460735173812</v>
      </c>
      <c r="GA45">
        <f t="shared" si="38"/>
        <v>21227.286425442631</v>
      </c>
      <c r="GB45">
        <f t="shared" si="38"/>
        <v>21079.628888159092</v>
      </c>
      <c r="GC45">
        <f t="shared" si="38"/>
        <v>20939.768831898091</v>
      </c>
      <c r="GD45">
        <f t="shared" si="38"/>
        <v>20807.698040954208</v>
      </c>
      <c r="GE45">
        <f t="shared" si="38"/>
        <v>20683.133472050657</v>
      </c>
      <c r="GF45">
        <f t="shared" si="38"/>
        <v>20565.541455240938</v>
      </c>
      <c r="GG45">
        <f t="shared" si="38"/>
        <v>20454.170591695041</v>
      </c>
      <c r="GH45">
        <f t="shared" si="38"/>
        <v>20348.091663003393</v>
      </c>
      <c r="GI45">
        <f t="shared" si="38"/>
        <v>20246.242664379242</v>
      </c>
      <c r="GJ45">
        <f t="shared" si="38"/>
        <v>20147.476950796012</v>
      </c>
      <c r="GK45">
        <f t="shared" si="38"/>
        <v>20050.612449248885</v>
      </c>
      <c r="GL45">
        <f t="shared" si="44"/>
        <v>19954.479936635365</v>
      </c>
      <c r="GM45">
        <f t="shared" si="44"/>
        <v>19857.968506678935</v>
      </c>
      <c r="GN45">
        <f t="shared" si="44"/>
        <v>19760.066546352966</v>
      </c>
      <c r="GO45">
        <f t="shared" si="44"/>
        <v>19659.896799498292</v>
      </c>
      <c r="GP45">
        <f t="shared" si="44"/>
        <v>19556.744399298888</v>
      </c>
      <c r="GQ45">
        <f t="shared" si="44"/>
        <v>19450.077087339683</v>
      </c>
      <c r="GR45">
        <f t="shared" si="44"/>
        <v>19339.557190539079</v>
      </c>
      <c r="GS45">
        <f t="shared" si="44"/>
        <v>19225.045280652987</v>
      </c>
      <c r="GT45">
        <f t="shared" si="44"/>
        <v>19106.595779680269</v>
      </c>
      <c r="GU45">
        <f t="shared" si="44"/>
        <v>18984.445086057654</v>
      </c>
      <c r="GV45">
        <f t="shared" si="44"/>
        <v>18858.993067991905</v>
      </c>
      <c r="GW45">
        <f t="shared" si="44"/>
        <v>18730.778993002914</v>
      </c>
      <c r="GX45">
        <f t="shared" si="44"/>
        <v>18600.453130127051</v>
      </c>
    </row>
    <row r="46" spans="1:206" ht="4.5" customHeight="1">
      <c r="A46">
        <v>44</v>
      </c>
      <c r="B46">
        <v>0.99892121678202173</v>
      </c>
      <c r="C46">
        <v>1.3115925316484953E-3</v>
      </c>
      <c r="E46" s="8">
        <v>93624</v>
      </c>
      <c r="F46">
        <f t="shared" si="9"/>
        <v>92361.254624882509</v>
      </c>
      <c r="G46">
        <f t="shared" si="9"/>
        <v>90271.688306802302</v>
      </c>
      <c r="H46">
        <f t="shared" si="9"/>
        <v>88551.934669449547</v>
      </c>
      <c r="I46">
        <f t="shared" si="9"/>
        <v>86452.814082013923</v>
      </c>
      <c r="J46">
        <f t="shared" si="39"/>
        <v>80920.240148592551</v>
      </c>
      <c r="K46">
        <f t="shared" si="39"/>
        <v>75001.850504221817</v>
      </c>
      <c r="L46">
        <f t="shared" si="39"/>
        <v>73026.946693249076</v>
      </c>
      <c r="M46">
        <f t="shared" si="39"/>
        <v>72031.689895826872</v>
      </c>
      <c r="N46">
        <f t="shared" si="39"/>
        <v>71108.311397725382</v>
      </c>
      <c r="O46">
        <f t="shared" si="39"/>
        <v>71014.019306657836</v>
      </c>
      <c r="P46">
        <f t="shared" si="39"/>
        <v>70226.398201259362</v>
      </c>
      <c r="Q46">
        <f t="shared" si="39"/>
        <v>68900.668819864062</v>
      </c>
      <c r="R46">
        <f t="shared" si="39"/>
        <v>69080.047761405891</v>
      </c>
      <c r="S46">
        <f t="shared" si="39"/>
        <v>68314.14722279158</v>
      </c>
      <c r="T46">
        <f t="shared" si="39"/>
        <v>67175.060109781771</v>
      </c>
      <c r="U46">
        <f t="shared" si="39"/>
        <v>66659.14629683418</v>
      </c>
      <c r="V46">
        <f t="shared" si="39"/>
        <v>63954.682149000393</v>
      </c>
      <c r="W46">
        <f t="shared" si="50"/>
        <v>61672.526059280186</v>
      </c>
      <c r="X46">
        <f t="shared" si="50"/>
        <v>58024.763292687523</v>
      </c>
      <c r="Y46">
        <f t="shared" si="50"/>
        <v>51834.276649606283</v>
      </c>
      <c r="Z46">
        <f t="shared" si="50"/>
        <v>47665.777397543381</v>
      </c>
      <c r="AA46">
        <f t="shared" si="50"/>
        <v>46000.107633492924</v>
      </c>
      <c r="AB46">
        <f t="shared" si="50"/>
        <v>45502.983365165215</v>
      </c>
      <c r="AC46">
        <f t="shared" si="50"/>
        <v>44910.14618802569</v>
      </c>
      <c r="AD46">
        <f t="shared" si="50"/>
        <v>44693.811483139412</v>
      </c>
      <c r="AE46">
        <f t="shared" si="50"/>
        <v>44895.279570501516</v>
      </c>
      <c r="AF46">
        <f t="shared" si="50"/>
        <v>45060.149355186732</v>
      </c>
      <c r="AG46">
        <f t="shared" si="50"/>
        <v>45452.044626252457</v>
      </c>
      <c r="AH46">
        <f t="shared" si="50"/>
        <v>46504.109127715157</v>
      </c>
      <c r="AI46">
        <f t="shared" si="50"/>
        <v>48551.725928237938</v>
      </c>
      <c r="AJ46">
        <f t="shared" si="50"/>
        <v>51054.940741554528</v>
      </c>
      <c r="AK46">
        <f t="shared" si="50"/>
        <v>54904.531863684584</v>
      </c>
      <c r="AL46">
        <f t="shared" si="50"/>
        <v>58463.752171978558</v>
      </c>
      <c r="AM46">
        <f t="shared" si="50"/>
        <v>59171.010508235369</v>
      </c>
      <c r="AN46">
        <f t="shared" si="50"/>
        <v>58327.668849995192</v>
      </c>
      <c r="AO46">
        <f t="shared" si="50"/>
        <v>55350.972145496336</v>
      </c>
      <c r="AP46">
        <f t="shared" si="50"/>
        <v>53087.662317022878</v>
      </c>
      <c r="AQ46">
        <f t="shared" si="50"/>
        <v>52938.755569220601</v>
      </c>
      <c r="AR46">
        <f t="shared" si="50"/>
        <v>53257.235163765981</v>
      </c>
      <c r="AS46">
        <f t="shared" si="50"/>
        <v>53986.812879175552</v>
      </c>
      <c r="AT46">
        <f t="shared" si="50"/>
        <v>54408.746138300725</v>
      </c>
      <c r="AU46">
        <f t="shared" si="50"/>
        <v>54984.405537826518</v>
      </c>
      <c r="AV46">
        <f t="shared" si="50"/>
        <v>55213.071463633947</v>
      </c>
      <c r="AW46">
        <f t="shared" si="50"/>
        <v>54334.089762371354</v>
      </c>
      <c r="AX46">
        <f t="shared" si="50"/>
        <v>53777.758341908862</v>
      </c>
      <c r="AY46">
        <f t="shared" si="50"/>
        <v>52372.015521313639</v>
      </c>
      <c r="AZ46">
        <f t="shared" si="50"/>
        <v>50950.838515590847</v>
      </c>
      <c r="BA46">
        <f t="shared" si="50"/>
        <v>49522.992186160365</v>
      </c>
      <c r="BB46">
        <f t="shared" si="50"/>
        <v>48109.204843222185</v>
      </c>
      <c r="BC46">
        <f t="shared" si="50"/>
        <v>46744.795995569788</v>
      </c>
      <c r="BD46">
        <f t="shared" si="50"/>
        <v>45471.026602261438</v>
      </c>
      <c r="BE46">
        <f t="shared" si="50"/>
        <v>44330.423781821577</v>
      </c>
      <c r="BF46">
        <f t="shared" si="50"/>
        <v>43348.632242101055</v>
      </c>
      <c r="BG46">
        <f t="shared" si="50"/>
        <v>42540.656043947565</v>
      </c>
      <c r="BH46">
        <f t="shared" si="50"/>
        <v>41916.897682170566</v>
      </c>
      <c r="BI46">
        <f t="shared" si="50"/>
        <v>41484.29555374755</v>
      </c>
      <c r="BJ46">
        <f t="shared" si="50"/>
        <v>41243.998881725711</v>
      </c>
      <c r="BK46">
        <f t="shared" si="50"/>
        <v>41205.835261616492</v>
      </c>
      <c r="BL46">
        <f t="shared" si="50"/>
        <v>41355.406916485394</v>
      </c>
      <c r="BM46">
        <f t="shared" si="50"/>
        <v>41652.55126414814</v>
      </c>
      <c r="BN46">
        <f t="shared" si="50"/>
        <v>42061.501201766026</v>
      </c>
      <c r="BO46">
        <f t="shared" si="50"/>
        <v>42530.007372103413</v>
      </c>
      <c r="BP46">
        <f t="shared" si="50"/>
        <v>43007.07960650391</v>
      </c>
      <c r="BQ46">
        <f t="shared" si="50"/>
        <v>43450.504772055567</v>
      </c>
      <c r="BR46">
        <f t="shared" si="50"/>
        <v>43824.484205856672</v>
      </c>
      <c r="BS46">
        <f t="shared" si="50"/>
        <v>44115.644751925174</v>
      </c>
      <c r="BT46">
        <f t="shared" si="50"/>
        <v>44315.432731274544</v>
      </c>
      <c r="BU46">
        <f t="shared" si="41"/>
        <v>44426.467309662497</v>
      </c>
      <c r="BV46">
        <f t="shared" si="41"/>
        <v>44448.714140664437</v>
      </c>
      <c r="BW46">
        <f t="shared" si="41"/>
        <v>44378.40502300868</v>
      </c>
      <c r="BX46">
        <f t="shared" si="41"/>
        <v>44220.651483091329</v>
      </c>
      <c r="BY46">
        <f t="shared" si="41"/>
        <v>43975.235414242474</v>
      </c>
      <c r="BZ46">
        <f t="shared" si="41"/>
        <v>43644.026147157587</v>
      </c>
      <c r="CA46">
        <f t="shared" si="41"/>
        <v>43231.835629154113</v>
      </c>
      <c r="CB46">
        <f t="shared" si="41"/>
        <v>42745.529163736086</v>
      </c>
      <c r="CC46">
        <f t="shared" si="41"/>
        <v>42195.576688132904</v>
      </c>
      <c r="CD46">
        <f t="shared" si="41"/>
        <v>41594.512668913645</v>
      </c>
      <c r="CE46">
        <f t="shared" si="41"/>
        <v>40959.052112199286</v>
      </c>
      <c r="CF46">
        <f t="shared" si="41"/>
        <v>40300.492466747673</v>
      </c>
      <c r="CG46">
        <f t="shared" si="41"/>
        <v>39630.958892195689</v>
      </c>
      <c r="CH46">
        <f t="shared" si="41"/>
        <v>38967.38223912051</v>
      </c>
      <c r="CI46">
        <f t="shared" si="41"/>
        <v>38325.987669662354</v>
      </c>
      <c r="CJ46">
        <f t="shared" si="41"/>
        <v>37723.274784672089</v>
      </c>
      <c r="CK46">
        <f t="shared" si="45"/>
        <v>37173.143367476339</v>
      </c>
      <c r="CL46">
        <f t="shared" si="45"/>
        <v>36690.023123100051</v>
      </c>
      <c r="CM46">
        <f t="shared" si="45"/>
        <v>36281.952427318072</v>
      </c>
      <c r="CN46">
        <f t="shared" si="45"/>
        <v>35954.769666258333</v>
      </c>
      <c r="CO46">
        <f t="shared" si="45"/>
        <v>35710.106853125224</v>
      </c>
      <c r="CP46">
        <f t="shared" si="45"/>
        <v>35544.488740697823</v>
      </c>
      <c r="CQ46">
        <f t="shared" si="45"/>
        <v>35451.009886264204</v>
      </c>
      <c r="CR46">
        <f t="shared" si="45"/>
        <v>35419.847293381397</v>
      </c>
      <c r="CS46">
        <f t="shared" si="45"/>
        <v>35438.93818014826</v>
      </c>
      <c r="CT46">
        <f t="shared" si="45"/>
        <v>35494.60348889391</v>
      </c>
      <c r="CU46">
        <f t="shared" si="45"/>
        <v>35572.809335004917</v>
      </c>
      <c r="CV46">
        <f t="shared" si="45"/>
        <v>35659.400341291759</v>
      </c>
      <c r="CW46">
        <f t="shared" si="22"/>
        <v>35741.136766565229</v>
      </c>
      <c r="CX46">
        <f t="shared" si="47"/>
        <v>35805.97713429913</v>
      </c>
      <c r="CY46">
        <f t="shared" si="47"/>
        <v>35843.624653467341</v>
      </c>
      <c r="CZ46">
        <f t="shared" si="47"/>
        <v>35845.626750234871</v>
      </c>
      <c r="DA46">
        <f t="shared" si="47"/>
        <v>35805.582369388059</v>
      </c>
      <c r="DB46">
        <f t="shared" si="47"/>
        <v>35719.230686045739</v>
      </c>
      <c r="DC46">
        <f t="shared" si="49"/>
        <v>35584.43335902191</v>
      </c>
      <c r="DD46">
        <f t="shared" si="49"/>
        <v>35401.067955439634</v>
      </c>
      <c r="DE46">
        <f t="shared" si="49"/>
        <v>35170.905344315091</v>
      </c>
      <c r="DF46">
        <f t="shared" si="49"/>
        <v>34897.35546972978</v>
      </c>
      <c r="DG46">
        <f t="shared" si="49"/>
        <v>34585.242424372089</v>
      </c>
      <c r="DH46">
        <f t="shared" si="49"/>
        <v>34240.555596328566</v>
      </c>
      <c r="DI46">
        <f t="shared" si="49"/>
        <v>33870.15690118014</v>
      </c>
      <c r="DJ46">
        <f t="shared" si="49"/>
        <v>33481.501935171036</v>
      </c>
      <c r="DK46">
        <f t="shared" si="49"/>
        <v>33082.381017749911</v>
      </c>
      <c r="DL46">
        <f t="shared" si="49"/>
        <v>32680.690352103087</v>
      </c>
      <c r="DM46">
        <f t="shared" si="49"/>
        <v>32284.151670683794</v>
      </c>
      <c r="DN46">
        <f t="shared" si="49"/>
        <v>31900.054960141821</v>
      </c>
      <c r="DO46">
        <f t="shared" si="49"/>
        <v>31535.029332987568</v>
      </c>
      <c r="DP46">
        <f t="shared" si="49"/>
        <v>31194.787624509398</v>
      </c>
      <c r="DQ46">
        <f t="shared" si="49"/>
        <v>30883.929972860973</v>
      </c>
      <c r="DR46">
        <f t="shared" si="49"/>
        <v>30605.788206461188</v>
      </c>
      <c r="DS46">
        <f t="shared" si="49"/>
        <v>30362.319527147716</v>
      </c>
      <c r="DT46">
        <f t="shared" si="49"/>
        <v>30154.049565910173</v>
      </c>
      <c r="DU46">
        <f t="shared" si="49"/>
        <v>29980.094890380129</v>
      </c>
      <c r="DV46">
        <f t="shared" si="49"/>
        <v>29838.264639818139</v>
      </c>
      <c r="DW46">
        <f t="shared" si="49"/>
        <v>29725.187999590053</v>
      </c>
      <c r="DX46">
        <f t="shared" si="49"/>
        <v>29636.508048713677</v>
      </c>
      <c r="DY46">
        <f t="shared" si="49"/>
        <v>29567.108471445565</v>
      </c>
      <c r="DZ46">
        <f t="shared" si="49"/>
        <v>29511.369832886394</v>
      </c>
      <c r="EA46">
        <f t="shared" si="49"/>
        <v>29463.426404585935</v>
      </c>
      <c r="EB46">
        <f t="shared" si="49"/>
        <v>29417.433597794963</v>
      </c>
      <c r="EC46">
        <f t="shared" si="49"/>
        <v>29367.814024164163</v>
      </c>
      <c r="ED46">
        <f t="shared" si="49"/>
        <v>29309.473310671816</v>
      </c>
      <c r="EE46">
        <f t="shared" si="49"/>
        <v>29237.988677961093</v>
      </c>
      <c r="EF46">
        <f t="shared" si="49"/>
        <v>29149.752778007496</v>
      </c>
      <c r="EG46">
        <f t="shared" si="49"/>
        <v>29042.073495156408</v>
      </c>
      <c r="EH46">
        <f t="shared" si="49"/>
        <v>28913.227514115522</v>
      </c>
      <c r="EI46">
        <f t="shared" si="49"/>
        <v>28762.47257010937</v>
      </c>
      <c r="EJ46">
        <f t="shared" si="49"/>
        <v>28590.01658330865</v>
      </c>
      <c r="EK46">
        <f t="shared" si="49"/>
        <v>28396.953386879984</v>
      </c>
      <c r="EL46">
        <f t="shared" si="49"/>
        <v>28185.167684554475</v>
      </c>
      <c r="EM46">
        <f t="shared" si="49"/>
        <v>27957.216333415927</v>
      </c>
      <c r="EN46">
        <f t="shared" si="49"/>
        <v>27716.191761751397</v>
      </c>
      <c r="EO46">
        <f t="shared" si="49"/>
        <v>27465.574210573785</v>
      </c>
      <c r="EP46">
        <f t="shared" si="49"/>
        <v>27209.078369062874</v>
      </c>
      <c r="EQ46">
        <f t="shared" si="49"/>
        <v>26950.499734664336</v>
      </c>
      <c r="ER46">
        <f t="shared" si="49"/>
        <v>26693.566175010968</v>
      </c>
      <c r="ES46">
        <f t="shared" si="49"/>
        <v>26441.799173377422</v>
      </c>
      <c r="ET46">
        <f t="shared" si="49"/>
        <v>26198.389084157589</v>
      </c>
      <c r="EU46">
        <f t="shared" si="49"/>
        <v>25966.088205673557</v>
      </c>
      <c r="EV46">
        <f t="shared" si="49"/>
        <v>25747.125026646951</v>
      </c>
      <c r="EW46">
        <f t="shared" si="49"/>
        <v>25543.141564523161</v>
      </c>
      <c r="EX46">
        <f t="shared" ref="DC46:FC51" si="51">EW45*$B46</f>
        <v>25355.155612510658</v>
      </c>
      <c r="EY46">
        <f t="shared" si="51"/>
        <v>25183.548602712122</v>
      </c>
      <c r="EZ46">
        <f t="shared" si="51"/>
        <v>25028.078641167689</v>
      </c>
      <c r="FA46">
        <f t="shared" si="51"/>
        <v>24887.917348719577</v>
      </c>
      <c r="FB46">
        <f t="shared" si="51"/>
        <v>24761.708390287709</v>
      </c>
      <c r="FC46">
        <f t="shared" si="51"/>
        <v>24647.644684185703</v>
      </c>
      <c r="FD46">
        <f t="shared" si="43"/>
        <v>24543.560362477863</v>
      </c>
      <c r="FE46">
        <f t="shared" si="43"/>
        <v>24447.033336197419</v>
      </c>
      <c r="FF46">
        <f t="shared" si="43"/>
        <v>24355.493835859677</v>
      </c>
      <c r="FG46">
        <f t="shared" si="43"/>
        <v>24266.334077388157</v>
      </c>
      <c r="FH46">
        <f t="shared" si="43"/>
        <v>24177.014460619739</v>
      </c>
      <c r="FI46">
        <f t="shared" si="43"/>
        <v>24085.162029586387</v>
      </c>
      <c r="FJ46">
        <f t="shared" si="43"/>
        <v>23988.657454831238</v>
      </c>
      <c r="FK46">
        <f t="shared" si="43"/>
        <v>23885.70735432021</v>
      </c>
      <c r="FL46">
        <f t="shared" si="43"/>
        <v>23774.899770054672</v>
      </c>
      <c r="FM46">
        <f t="shared" si="43"/>
        <v>23655.241357497871</v>
      </c>
      <c r="FN46">
        <f t="shared" si="43"/>
        <v>23526.175732144922</v>
      </c>
      <c r="FO46">
        <f t="shared" si="43"/>
        <v>23387.583257604045</v>
      </c>
      <c r="FP46">
        <f t="shared" si="43"/>
        <v>23239.763345144736</v>
      </c>
      <c r="FQ46">
        <f t="shared" si="43"/>
        <v>23083.400946536967</v>
      </c>
      <c r="FR46">
        <f t="shared" si="43"/>
        <v>22919.519469010738</v>
      </c>
      <c r="FS46">
        <f t="shared" si="43"/>
        <v>22749.422790204419</v>
      </c>
      <c r="FT46">
        <f t="shared" si="38"/>
        <v>22574.629254740856</v>
      </c>
      <c r="FU46">
        <f t="shared" si="38"/>
        <v>22396.800701326905</v>
      </c>
      <c r="FV46">
        <f t="shared" si="38"/>
        <v>22217.669565136741</v>
      </c>
      <c r="FW46">
        <f t="shared" si="38"/>
        <v>22038.966998901498</v>
      </c>
      <c r="FX46">
        <f t="shared" si="38"/>
        <v>21862.354730477884</v>
      </c>
      <c r="FY46">
        <f t="shared" si="38"/>
        <v>21689.363098064863</v>
      </c>
      <c r="FZ46">
        <f t="shared" si="38"/>
        <v>21521.337326997796</v>
      </c>
      <c r="GA46">
        <f t="shared" si="38"/>
        <v>21359.393695373627</v>
      </c>
      <c r="GB46">
        <f t="shared" si="38"/>
        <v>21204.386785083647</v>
      </c>
      <c r="GC46">
        <f t="shared" si="38"/>
        <v>21056.888538273335</v>
      </c>
      <c r="GD46">
        <f t="shared" si="38"/>
        <v>20917.179360693895</v>
      </c>
      <c r="GE46">
        <f t="shared" si="38"/>
        <v>20785.251045502868</v>
      </c>
      <c r="GF46">
        <f t="shared" si="38"/>
        <v>20660.820854765803</v>
      </c>
      <c r="GG46">
        <f t="shared" si="38"/>
        <v>20543.355694250389</v>
      </c>
      <c r="GH46">
        <f t="shared" si="38"/>
        <v>20432.104975723058</v>
      </c>
      <c r="GI46">
        <f t="shared" si="38"/>
        <v>20326.140483199462</v>
      </c>
      <c r="GJ46">
        <f t="shared" si="38"/>
        <v>20224.401357565795</v>
      </c>
      <c r="GK46">
        <f t="shared" si="38"/>
        <v>20125.742190776888</v>
      </c>
      <c r="GL46">
        <f t="shared" si="44"/>
        <v>20028.98218502845</v>
      </c>
      <c r="GM46">
        <f t="shared" si="44"/>
        <v>19932.953378556238</v>
      </c>
      <c r="GN46">
        <f t="shared" si="44"/>
        <v>19836.546063510788</v>
      </c>
      <c r="GO46">
        <f t="shared" si="44"/>
        <v>19738.749718176627</v>
      </c>
      <c r="GP46">
        <f t="shared" si="44"/>
        <v>19638.68803276381</v>
      </c>
      <c r="GQ46">
        <f t="shared" si="44"/>
        <v>19535.646911642634</v>
      </c>
      <c r="GR46">
        <f t="shared" si="44"/>
        <v>19429.094670589478</v>
      </c>
      <c r="GS46">
        <f t="shared" si="44"/>
        <v>19318.694000798794</v>
      </c>
      <c r="GT46">
        <f t="shared" si="44"/>
        <v>19204.305624439345</v>
      </c>
      <c r="GU46">
        <f t="shared" si="44"/>
        <v>19085.983904800454</v>
      </c>
      <c r="GV46">
        <f t="shared" si="44"/>
        <v>18963.964985296185</v>
      </c>
      <c r="GW46">
        <f t="shared" si="44"/>
        <v>18838.648302762187</v>
      </c>
      <c r="GX46">
        <f t="shared" si="44"/>
        <v>18710.572542965601</v>
      </c>
    </row>
    <row r="47" spans="1:206" ht="4.5" customHeight="1">
      <c r="A47">
        <v>45</v>
      </c>
      <c r="B47">
        <v>0.99887382413991077</v>
      </c>
      <c r="C47">
        <v>7.7156905444064085E-4</v>
      </c>
      <c r="E47" s="8">
        <v>90572</v>
      </c>
      <c r="F47">
        <f t="shared" si="9"/>
        <v>93518.562911275003</v>
      </c>
      <c r="G47">
        <f t="shared" si="9"/>
        <v>92257.239609516415</v>
      </c>
      <c r="H47">
        <f t="shared" si="9"/>
        <v>90170.02651058168</v>
      </c>
      <c r="I47">
        <f t="shared" si="9"/>
        <v>88452.209618260618</v>
      </c>
      <c r="J47">
        <f t="shared" si="39"/>
        <v>86355.45300975797</v>
      </c>
      <c r="K47">
        <f t="shared" si="39"/>
        <v>80829.109727544579</v>
      </c>
      <c r="L47">
        <f t="shared" si="39"/>
        <v>74917.385230721935</v>
      </c>
      <c r="M47">
        <f t="shared" si="39"/>
        <v>72944.705508747109</v>
      </c>
      <c r="N47">
        <f t="shared" si="39"/>
        <v>71950.569545504753</v>
      </c>
      <c r="O47">
        <f t="shared" si="39"/>
        <v>71028.230933977553</v>
      </c>
      <c r="P47">
        <f t="shared" si="39"/>
        <v>70934.04503238677</v>
      </c>
      <c r="Q47">
        <f t="shared" si="39"/>
        <v>70147.310926864084</v>
      </c>
      <c r="R47">
        <f t="shared" si="39"/>
        <v>68823.074549895129</v>
      </c>
      <c r="S47">
        <f t="shared" si="39"/>
        <v>69002.251479203187</v>
      </c>
      <c r="T47">
        <f t="shared" si="39"/>
        <v>68237.213479286685</v>
      </c>
      <c r="U47">
        <f t="shared" si="39"/>
        <v>67099.409178686095</v>
      </c>
      <c r="V47">
        <f t="shared" si="39"/>
        <v>66584.076375420525</v>
      </c>
      <c r="W47">
        <f t="shared" si="50"/>
        <v>63882.657929824512</v>
      </c>
      <c r="X47">
        <f t="shared" si="50"/>
        <v>61603.071949201498</v>
      </c>
      <c r="Y47">
        <f t="shared" si="50"/>
        <v>57959.417204979909</v>
      </c>
      <c r="Z47">
        <f t="shared" si="50"/>
        <v>51775.902138518308</v>
      </c>
      <c r="AA47">
        <f t="shared" si="50"/>
        <v>47612.097349685879</v>
      </c>
      <c r="AB47">
        <f t="shared" si="50"/>
        <v>45948.303422714576</v>
      </c>
      <c r="AC47">
        <f t="shared" si="50"/>
        <v>45451.739003737326</v>
      </c>
      <c r="AD47">
        <f t="shared" si="50"/>
        <v>44859.569465515655</v>
      </c>
      <c r="AE47">
        <f t="shared" si="50"/>
        <v>44643.478391551726</v>
      </c>
      <c r="AF47">
        <f t="shared" si="50"/>
        <v>44844.719590417262</v>
      </c>
      <c r="AG47">
        <f t="shared" si="50"/>
        <v>45009.403702730902</v>
      </c>
      <c r="AH47">
        <f t="shared" si="50"/>
        <v>45400.857630802675</v>
      </c>
      <c r="AI47">
        <f t="shared" si="50"/>
        <v>46451.737322620567</v>
      </c>
      <c r="AJ47">
        <f t="shared" si="50"/>
        <v>48497.048146531888</v>
      </c>
      <c r="AK47">
        <f t="shared" si="50"/>
        <v>50997.443899753103</v>
      </c>
      <c r="AL47">
        <f t="shared" si="50"/>
        <v>54842.699705290201</v>
      </c>
      <c r="AM47">
        <f t="shared" si="50"/>
        <v>58397.91170559224</v>
      </c>
      <c r="AN47">
        <f t="shared" si="50"/>
        <v>59104.373544583912</v>
      </c>
      <c r="AO47">
        <f t="shared" si="50"/>
        <v>58261.981637361052</v>
      </c>
      <c r="AP47">
        <f t="shared" si="50"/>
        <v>55288.637216833609</v>
      </c>
      <c r="AQ47">
        <f t="shared" si="50"/>
        <v>53027.876273252878</v>
      </c>
      <c r="AR47">
        <f t="shared" si="50"/>
        <v>52879.137220635377</v>
      </c>
      <c r="AS47">
        <f t="shared" si="50"/>
        <v>53197.25815114945</v>
      </c>
      <c r="AT47">
        <f t="shared" si="50"/>
        <v>53926.014233747868</v>
      </c>
      <c r="AU47">
        <f t="shared" si="50"/>
        <v>54347.472321822046</v>
      </c>
      <c r="AV47">
        <f t="shared" si="50"/>
        <v>54922.48342762846</v>
      </c>
      <c r="AW47">
        <f t="shared" si="50"/>
        <v>55150.891835390219</v>
      </c>
      <c r="AX47">
        <f t="shared" si="50"/>
        <v>54272.90002210105</v>
      </c>
      <c r="AY47">
        <f t="shared" si="50"/>
        <v>53717.195128654494</v>
      </c>
      <c r="AZ47">
        <f t="shared" si="50"/>
        <v>52313.035421689317</v>
      </c>
      <c r="BA47">
        <f t="shared" si="50"/>
        <v>50893.458911203285</v>
      </c>
      <c r="BB47">
        <f t="shared" si="50"/>
        <v>49467.220587840922</v>
      </c>
      <c r="BC47">
        <f t="shared" si="50"/>
        <v>48055.025418079662</v>
      </c>
      <c r="BD47">
        <f t="shared" si="50"/>
        <v>46692.153134734785</v>
      </c>
      <c r="BE47">
        <f t="shared" si="50"/>
        <v>45419.818229768498</v>
      </c>
      <c r="BF47">
        <f t="shared" si="50"/>
        <v>44280.499928690966</v>
      </c>
      <c r="BG47">
        <f t="shared" si="50"/>
        <v>43299.814058902113</v>
      </c>
      <c r="BH47">
        <f t="shared" si="50"/>
        <v>42492.747784038511</v>
      </c>
      <c r="BI47">
        <f t="shared" si="50"/>
        <v>41869.691883871077</v>
      </c>
      <c r="BJ47">
        <f t="shared" si="50"/>
        <v>41437.576941522115</v>
      </c>
      <c r="BK47">
        <f t="shared" si="50"/>
        <v>41197.550885811565</v>
      </c>
      <c r="BL47">
        <f t="shared" si="50"/>
        <v>41159.430244650044</v>
      </c>
      <c r="BM47">
        <f t="shared" si="50"/>
        <v>41308.83345553188</v>
      </c>
      <c r="BN47">
        <f t="shared" si="50"/>
        <v>41605.64316640333</v>
      </c>
      <c r="BO47">
        <f t="shared" si="50"/>
        <v>42014.132554473486</v>
      </c>
      <c r="BP47">
        <f t="shared" si="50"/>
        <v>42482.111104471536</v>
      </c>
      <c r="BQ47">
        <f t="shared" si="50"/>
        <v>42958.646071638133</v>
      </c>
      <c r="BR47">
        <f t="shared" si="50"/>
        <v>43401.571862472585</v>
      </c>
      <c r="BS47">
        <f t="shared" si="50"/>
        <v>43775.130129663172</v>
      </c>
      <c r="BT47">
        <f t="shared" si="50"/>
        <v>44065.962777753281</v>
      </c>
      <c r="BU47">
        <f t="shared" si="41"/>
        <v>44265.525760703174</v>
      </c>
      <c r="BV47">
        <f t="shared" si="41"/>
        <v>44376.435294629315</v>
      </c>
      <c r="BW47">
        <f t="shared" si="41"/>
        <v>44398.657071787216</v>
      </c>
      <c r="BX47">
        <f t="shared" si="41"/>
        <v>44328.427134562502</v>
      </c>
      <c r="BY47">
        <f t="shared" si="41"/>
        <v>44170.851252873654</v>
      </c>
      <c r="BZ47">
        <f t="shared" si="41"/>
        <v>43925.711565677215</v>
      </c>
      <c r="CA47">
        <f t="shared" si="41"/>
        <v>43594.875298473555</v>
      </c>
      <c r="CB47">
        <f t="shared" si="41"/>
        <v>43183.148979481215</v>
      </c>
      <c r="CC47">
        <f t="shared" si="41"/>
        <v>42697.390180665148</v>
      </c>
      <c r="CD47">
        <f t="shared" si="41"/>
        <v>42148.057048264185</v>
      </c>
      <c r="CE47">
        <f t="shared" si="41"/>
        <v>41547.669932833742</v>
      </c>
      <c r="CF47">
        <f t="shared" si="41"/>
        <v>40912.925016458394</v>
      </c>
      <c r="CG47">
        <f t="shared" si="41"/>
        <v>40255.107024981917</v>
      </c>
      <c r="CH47">
        <f t="shared" si="41"/>
        <v>39586.327462979112</v>
      </c>
      <c r="CI47">
        <f t="shared" si="41"/>
        <v>38923.498113911941</v>
      </c>
      <c r="CJ47">
        <f t="shared" si="41"/>
        <v>38282.825867534702</v>
      </c>
      <c r="CK47">
        <f t="shared" si="45"/>
        <v>37680.791743246082</v>
      </c>
      <c r="CL47">
        <f t="shared" si="45"/>
        <v>37131.279870772254</v>
      </c>
      <c r="CM47">
        <f t="shared" si="45"/>
        <v>36648.703704752697</v>
      </c>
      <c r="CN47">
        <f t="shared" si="45"/>
        <v>36241.092568337524</v>
      </c>
      <c r="CO47">
        <f t="shared" si="45"/>
        <v>35914.278272605123</v>
      </c>
      <c r="CP47">
        <f t="shared" si="45"/>
        <v>35669.890992826025</v>
      </c>
      <c r="CQ47">
        <f t="shared" si="45"/>
        <v>35504.459395518839</v>
      </c>
      <c r="CR47">
        <f t="shared" si="45"/>
        <v>35411.085814714512</v>
      </c>
      <c r="CS47">
        <f t="shared" si="45"/>
        <v>35379.958316391545</v>
      </c>
      <c r="CT47">
        <f t="shared" si="45"/>
        <v>35399.027703462583</v>
      </c>
      <c r="CU47">
        <f t="shared" si="45"/>
        <v>35454.630323281279</v>
      </c>
      <c r="CV47">
        <f t="shared" si="45"/>
        <v>35532.748095856274</v>
      </c>
      <c r="CW47">
        <f t="shared" si="22"/>
        <v>35619.241585442142</v>
      </c>
      <c r="CX47">
        <f t="shared" si="47"/>
        <v>35700.885961126573</v>
      </c>
      <c r="CY47">
        <f t="shared" si="47"/>
        <v>35765.653307203575</v>
      </c>
      <c r="CZ47">
        <f t="shared" si="47"/>
        <v>35803.258428644505</v>
      </c>
      <c r="DA47">
        <f t="shared" si="47"/>
        <v>35805.258270698985</v>
      </c>
      <c r="DB47">
        <f t="shared" si="47"/>
        <v>35765.258986867215</v>
      </c>
      <c r="DC47">
        <f t="shared" si="51"/>
        <v>35679.004550706159</v>
      </c>
      <c r="DD47">
        <f t="shared" si="51"/>
        <v>35544.359029178027</v>
      </c>
      <c r="DE47">
        <f t="shared" si="51"/>
        <v>35361.200127286837</v>
      </c>
      <c r="DF47">
        <f t="shared" si="51"/>
        <v>35131.296719738843</v>
      </c>
      <c r="DG47">
        <f t="shared" si="51"/>
        <v>34858.054910418818</v>
      </c>
      <c r="DH47">
        <f t="shared" si="51"/>
        <v>34546.293359238429</v>
      </c>
      <c r="DI47">
        <f t="shared" si="51"/>
        <v>34201.99470917994</v>
      </c>
      <c r="DJ47">
        <f t="shared" si="51"/>
        <v>33832.013148100596</v>
      </c>
      <c r="DK47">
        <f t="shared" si="51"/>
        <v>33443.795875932119</v>
      </c>
      <c r="DL47">
        <f t="shared" si="51"/>
        <v>33045.124438853447</v>
      </c>
      <c r="DM47">
        <f t="shared" si="51"/>
        <v>32643.886147537498</v>
      </c>
      <c r="DN47">
        <f t="shared" si="51"/>
        <v>32247.794038408811</v>
      </c>
      <c r="DO47">
        <f t="shared" si="51"/>
        <v>31864.129888310188</v>
      </c>
      <c r="DP47">
        <f t="shared" si="51"/>
        <v>31499.515344205553</v>
      </c>
      <c r="DQ47">
        <f t="shared" si="51"/>
        <v>31159.656807726064</v>
      </c>
      <c r="DR47">
        <f t="shared" si="51"/>
        <v>30849.149236460849</v>
      </c>
      <c r="DS47">
        <f t="shared" si="51"/>
        <v>30571.320706604067</v>
      </c>
      <c r="DT47">
        <f t="shared" si="51"/>
        <v>30328.126215839926</v>
      </c>
      <c r="DU47">
        <f t="shared" si="51"/>
        <v>30120.090803205112</v>
      </c>
      <c r="DV47">
        <f t="shared" si="51"/>
        <v>29946.332031231399</v>
      </c>
      <c r="DW47">
        <f t="shared" si="51"/>
        <v>29804.661506473822</v>
      </c>
      <c r="DX47">
        <f t="shared" si="51"/>
        <v>29691.712210428301</v>
      </c>
      <c r="DY47">
        <f t="shared" si="51"/>
        <v>29603.132128771875</v>
      </c>
      <c r="DZ47">
        <f t="shared" si="51"/>
        <v>29533.810707632383</v>
      </c>
      <c r="EA47">
        <f t="shared" si="51"/>
        <v>29478.134840582432</v>
      </c>
      <c r="EB47">
        <f t="shared" si="51"/>
        <v>29430.245405013575</v>
      </c>
      <c r="EC47">
        <f t="shared" si="51"/>
        <v>29384.304394211347</v>
      </c>
      <c r="ED47">
        <f t="shared" si="51"/>
        <v>29334.740700946561</v>
      </c>
      <c r="EE47">
        <f t="shared" si="51"/>
        <v>29276.465689357407</v>
      </c>
      <c r="EF47">
        <f t="shared" si="51"/>
        <v>29205.061560914412</v>
      </c>
      <c r="EG47">
        <f t="shared" si="51"/>
        <v>29116.925030101334</v>
      </c>
      <c r="EH47">
        <f t="shared" si="51"/>
        <v>29009.367013059225</v>
      </c>
      <c r="EI47">
        <f t="shared" si="51"/>
        <v>28880.666135251857</v>
      </c>
      <c r="EJ47">
        <f t="shared" si="51"/>
        <v>28730.080967824433</v>
      </c>
      <c r="EK47">
        <f t="shared" si="51"/>
        <v>28557.819196792978</v>
      </c>
      <c r="EL47">
        <f t="shared" si="51"/>
        <v>28364.9734234756</v>
      </c>
      <c r="EM47">
        <f t="shared" si="51"/>
        <v>28153.426229095563</v>
      </c>
      <c r="EN47">
        <f t="shared" si="51"/>
        <v>27925.73159126594</v>
      </c>
      <c r="EO47">
        <f t="shared" si="51"/>
        <v>27684.97845565571</v>
      </c>
      <c r="EP47">
        <f t="shared" si="51"/>
        <v>27434.643143914345</v>
      </c>
      <c r="EQ47">
        <f t="shared" si="51"/>
        <v>27178.436161828358</v>
      </c>
      <c r="ER47">
        <f t="shared" si="51"/>
        <v>26920.148732445814</v>
      </c>
      <c r="ES47">
        <f t="shared" si="51"/>
        <v>26663.504525164975</v>
      </c>
      <c r="ET47">
        <f t="shared" si="51"/>
        <v>26412.021057451038</v>
      </c>
      <c r="EU47">
        <f t="shared" si="51"/>
        <v>26168.885090797787</v>
      </c>
      <c r="EV47">
        <f t="shared" si="51"/>
        <v>25936.84582395538</v>
      </c>
      <c r="EW47">
        <f t="shared" si="51"/>
        <v>25718.129235975241</v>
      </c>
      <c r="EX47">
        <f t="shared" si="51"/>
        <v>25514.375495102355</v>
      </c>
      <c r="EY47">
        <f t="shared" si="51"/>
        <v>25326.601248331044</v>
      </c>
      <c r="EZ47">
        <f t="shared" si="51"/>
        <v>25155.187498204363</v>
      </c>
      <c r="FA47">
        <f t="shared" si="51"/>
        <v>24999.892623177591</v>
      </c>
      <c r="FB47">
        <f t="shared" si="51"/>
        <v>24859.889176993554</v>
      </c>
      <c r="FC47">
        <f t="shared" si="51"/>
        <v>24733.822352043997</v>
      </c>
      <c r="FD47">
        <f t="shared" si="43"/>
        <v>24619.887101734315</v>
      </c>
      <c r="FE47">
        <f t="shared" si="43"/>
        <v>24515.919997276997</v>
      </c>
      <c r="FF47">
        <f t="shared" si="43"/>
        <v>24419.501677403397</v>
      </c>
      <c r="FG47">
        <f t="shared" si="43"/>
        <v>24328.065266641181</v>
      </c>
      <c r="FH47">
        <f t="shared" si="43"/>
        <v>24239.00591773734</v>
      </c>
      <c r="FI47">
        <f t="shared" si="43"/>
        <v>24149.786890565159</v>
      </c>
      <c r="FJ47">
        <f t="shared" si="43"/>
        <v>24058.03790152233</v>
      </c>
      <c r="FK47">
        <f t="shared" si="43"/>
        <v>23961.642007889659</v>
      </c>
      <c r="FL47">
        <f t="shared" si="43"/>
        <v>23858.807847296619</v>
      </c>
      <c r="FM47">
        <f t="shared" si="43"/>
        <v>23748.125051857594</v>
      </c>
      <c r="FN47">
        <f t="shared" si="43"/>
        <v>23628.601395716472</v>
      </c>
      <c r="FO47">
        <f t="shared" si="43"/>
        <v>23499.681120955163</v>
      </c>
      <c r="FP47">
        <f t="shared" si="43"/>
        <v>23361.244725913504</v>
      </c>
      <c r="FQ47">
        <f t="shared" si="43"/>
        <v>23213.591284671249</v>
      </c>
      <c r="FR47">
        <f t="shared" si="43"/>
        <v>23057.404977622216</v>
      </c>
      <c r="FS47">
        <f t="shared" si="43"/>
        <v>22893.708059459892</v>
      </c>
      <c r="FT47">
        <f t="shared" si="38"/>
        <v>22723.802939427125</v>
      </c>
      <c r="FU47">
        <f t="shared" si="38"/>
        <v>22549.206252223703</v>
      </c>
      <c r="FV47">
        <f t="shared" si="38"/>
        <v>22371.577965033841</v>
      </c>
      <c r="FW47">
        <f t="shared" si="38"/>
        <v>22192.648562005044</v>
      </c>
      <c r="FX47">
        <f t="shared" si="38"/>
        <v>22014.147246286033</v>
      </c>
      <c r="FY47">
        <f t="shared" si="38"/>
        <v>21837.733874335714</v>
      </c>
      <c r="FZ47">
        <f t="shared" si="38"/>
        <v>21664.937060923112</v>
      </c>
      <c r="GA47">
        <f t="shared" si="38"/>
        <v>21497.100516423296</v>
      </c>
      <c r="GB47">
        <f t="shared" si="38"/>
        <v>21335.339261807756</v>
      </c>
      <c r="GC47">
        <f t="shared" si="38"/>
        <v>21180.50691655829</v>
      </c>
      <c r="GD47">
        <f t="shared" si="38"/>
        <v>21033.174778712942</v>
      </c>
      <c r="GE47">
        <f t="shared" si="38"/>
        <v>20893.622938236724</v>
      </c>
      <c r="GF47">
        <f t="shared" si="38"/>
        <v>20761.843197529528</v>
      </c>
      <c r="GG47">
        <f t="shared" si="38"/>
        <v>20637.553137069539</v>
      </c>
      <c r="GH47">
        <f t="shared" si="38"/>
        <v>20520.220262982297</v>
      </c>
      <c r="GI47">
        <f t="shared" si="38"/>
        <v>20409.094832328588</v>
      </c>
      <c r="GJ47">
        <f t="shared" si="38"/>
        <v>20303.249674458501</v>
      </c>
      <c r="GK47">
        <f t="shared" si="38"/>
        <v>20201.62512497215</v>
      </c>
      <c r="GL47">
        <f t="shared" si="44"/>
        <v>20103.077065755257</v>
      </c>
      <c r="GM47">
        <f t="shared" si="44"/>
        <v>20006.426028789512</v>
      </c>
      <c r="GN47">
        <f t="shared" si="44"/>
        <v>19910.505367641024</v>
      </c>
      <c r="GO47">
        <f t="shared" si="44"/>
        <v>19814.206624186514</v>
      </c>
      <c r="GP47">
        <f t="shared" si="44"/>
        <v>19716.520414735674</v>
      </c>
      <c r="GQ47">
        <f t="shared" si="44"/>
        <v>19616.571416377486</v>
      </c>
      <c r="GR47">
        <f t="shared" si="44"/>
        <v>19513.646337679515</v>
      </c>
      <c r="GS47">
        <f t="shared" si="44"/>
        <v>19407.214093188071</v>
      </c>
      <c r="GT47">
        <f t="shared" si="44"/>
        <v>19296.937753966646</v>
      </c>
      <c r="GU47">
        <f t="shared" si="44"/>
        <v>19182.678199035327</v>
      </c>
      <c r="GV47">
        <f t="shared" si="44"/>
        <v>19064.489730460817</v>
      </c>
      <c r="GW47">
        <f t="shared" si="44"/>
        <v>18942.608225718166</v>
      </c>
      <c r="GX47">
        <f t="shared" si="44"/>
        <v>18817.432671806906</v>
      </c>
    </row>
    <row r="48" spans="1:206" ht="4.5" customHeight="1">
      <c r="A48">
        <v>46</v>
      </c>
      <c r="B48">
        <v>0.99864560360533128</v>
      </c>
      <c r="C48">
        <v>4.4268030471416437E-4</v>
      </c>
      <c r="E48" s="8">
        <v>83432</v>
      </c>
      <c r="F48">
        <f t="shared" si="9"/>
        <v>90449.329609742068</v>
      </c>
      <c r="G48">
        <f t="shared" si="9"/>
        <v>93391.901706833378</v>
      </c>
      <c r="H48">
        <f t="shared" si="9"/>
        <v>92132.286736807204</v>
      </c>
      <c r="I48">
        <f t="shared" si="9"/>
        <v>90047.900551768558</v>
      </c>
      <c r="J48">
        <f t="shared" si="39"/>
        <v>88332.410264453167</v>
      </c>
      <c r="K48">
        <f t="shared" si="39"/>
        <v>86238.493495541567</v>
      </c>
      <c r="L48">
        <f t="shared" si="39"/>
        <v>80719.63507274531</v>
      </c>
      <c r="M48">
        <f t="shared" si="39"/>
        <v>74815.917394267439</v>
      </c>
      <c r="N48">
        <f t="shared" si="39"/>
        <v>72845.909462595897</v>
      </c>
      <c r="O48">
        <f t="shared" si="39"/>
        <v>71853.119953517962</v>
      </c>
      <c r="P48">
        <f t="shared" si="39"/>
        <v>70932.030554080877</v>
      </c>
      <c r="Q48">
        <f t="shared" si="39"/>
        <v>70837.972217535644</v>
      </c>
      <c r="R48">
        <f t="shared" si="39"/>
        <v>70052.30366184903</v>
      </c>
      <c r="S48">
        <f t="shared" si="39"/>
        <v>68729.860825854732</v>
      </c>
      <c r="T48">
        <f t="shared" si="39"/>
        <v>68908.795078575728</v>
      </c>
      <c r="U48">
        <f t="shared" si="39"/>
        <v>68144.793243368098</v>
      </c>
      <c r="V48">
        <f t="shared" si="39"/>
        <v>67008.529980810083</v>
      </c>
      <c r="W48">
        <f t="shared" si="50"/>
        <v>66493.895142435314</v>
      </c>
      <c r="X48">
        <f t="shared" si="50"/>
        <v>63796.1354882425</v>
      </c>
      <c r="Y48">
        <f t="shared" si="50"/>
        <v>61519.63697065298</v>
      </c>
      <c r="Z48">
        <f t="shared" si="50"/>
        <v>57880.917179280383</v>
      </c>
      <c r="AA48">
        <f t="shared" si="50"/>
        <v>51705.777043331182</v>
      </c>
      <c r="AB48">
        <f t="shared" si="50"/>
        <v>47547.611696692846</v>
      </c>
      <c r="AC48">
        <f t="shared" si="50"/>
        <v>45886.071206217704</v>
      </c>
      <c r="AD48">
        <f t="shared" si="50"/>
        <v>45390.179332299238</v>
      </c>
      <c r="AE48">
        <f t="shared" si="50"/>
        <v>44798.81182636517</v>
      </c>
      <c r="AF48">
        <f t="shared" si="50"/>
        <v>44583.013425372737</v>
      </c>
      <c r="AG48">
        <f t="shared" si="50"/>
        <v>44783.982063884068</v>
      </c>
      <c r="AH48">
        <f t="shared" si="50"/>
        <v>44948.443128629733</v>
      </c>
      <c r="AI48">
        <f t="shared" si="50"/>
        <v>45339.366872912651</v>
      </c>
      <c r="AJ48">
        <f t="shared" si="50"/>
        <v>46388.823257064709</v>
      </c>
      <c r="AK48">
        <f t="shared" si="50"/>
        <v>48431.363919370153</v>
      </c>
      <c r="AL48">
        <f t="shared" si="50"/>
        <v>50928.373145597958</v>
      </c>
      <c r="AM48">
        <f t="shared" si="50"/>
        <v>54768.420950535459</v>
      </c>
      <c r="AN48">
        <f t="shared" si="50"/>
        <v>58318.817784522005</v>
      </c>
      <c r="AO48">
        <f t="shared" si="50"/>
        <v>59024.322794145977</v>
      </c>
      <c r="AP48">
        <f t="shared" si="50"/>
        <v>58183.071819485158</v>
      </c>
      <c r="AQ48">
        <f t="shared" si="50"/>
        <v>55213.754485920981</v>
      </c>
      <c r="AR48">
        <f t="shared" si="50"/>
        <v>52956.055508811442</v>
      </c>
      <c r="AS48">
        <f t="shared" si="50"/>
        <v>52807.517907830559</v>
      </c>
      <c r="AT48">
        <f t="shared" si="50"/>
        <v>53125.207976503269</v>
      </c>
      <c r="AU48">
        <f t="shared" si="50"/>
        <v>53852.977034490825</v>
      </c>
      <c r="AV48">
        <f t="shared" si="50"/>
        <v>54273.864301250011</v>
      </c>
      <c r="AW48">
        <f t="shared" si="50"/>
        <v>54848.09661408783</v>
      </c>
      <c r="AX48">
        <f t="shared" si="50"/>
        <v>55076.195666325599</v>
      </c>
      <c r="AY48">
        <f t="shared" si="50"/>
        <v>54199.393001982899</v>
      </c>
      <c r="AZ48">
        <f t="shared" si="50"/>
        <v>53644.440753240531</v>
      </c>
      <c r="BA48">
        <f t="shared" si="50"/>
        <v>52242.182835120002</v>
      </c>
      <c r="BB48">
        <f t="shared" si="50"/>
        <v>50824.528993941727</v>
      </c>
      <c r="BC48">
        <f t="shared" si="50"/>
        <v>49400.222362622466</v>
      </c>
      <c r="BD48">
        <f t="shared" si="50"/>
        <v>47989.939864907697</v>
      </c>
      <c r="BE48">
        <f t="shared" si="50"/>
        <v>46628.913450869783</v>
      </c>
      <c r="BF48">
        <f t="shared" si="50"/>
        <v>45358.301791711594</v>
      </c>
      <c r="BG48">
        <f t="shared" si="50"/>
        <v>44220.526579233418</v>
      </c>
      <c r="BH48">
        <f t="shared" si="50"/>
        <v>43241.168946850907</v>
      </c>
      <c r="BI48">
        <f t="shared" si="50"/>
        <v>42435.195759640243</v>
      </c>
      <c r="BJ48">
        <f t="shared" si="50"/>
        <v>41812.983724137674</v>
      </c>
      <c r="BK48">
        <f t="shared" si="50"/>
        <v>41381.45403670871</v>
      </c>
      <c r="BL48">
        <f t="shared" si="50"/>
        <v>41141.753071422638</v>
      </c>
      <c r="BM48">
        <f t="shared" si="50"/>
        <v>41103.684060720072</v>
      </c>
      <c r="BN48">
        <f t="shared" si="50"/>
        <v>41252.884920431738</v>
      </c>
      <c r="BO48">
        <f t="shared" si="50"/>
        <v>41549.29263330088</v>
      </c>
      <c r="BP48">
        <f t="shared" si="50"/>
        <v>41957.228764816573</v>
      </c>
      <c r="BQ48">
        <f t="shared" si="50"/>
        <v>42424.573486353722</v>
      </c>
      <c r="BR48">
        <f t="shared" si="50"/>
        <v>42900.463036278859</v>
      </c>
      <c r="BS48">
        <f t="shared" si="50"/>
        <v>43342.788930019095</v>
      </c>
      <c r="BT48">
        <f t="shared" si="50"/>
        <v>43715.841251239399</v>
      </c>
      <c r="BU48">
        <f t="shared" si="41"/>
        <v>44006.279996639489</v>
      </c>
      <c r="BV48">
        <f t="shared" si="41"/>
        <v>44205.572692204762</v>
      </c>
      <c r="BW48">
        <f t="shared" si="41"/>
        <v>44316.332010658021</v>
      </c>
      <c r="BX48">
        <f t="shared" si="41"/>
        <v>44338.523690721056</v>
      </c>
      <c r="BY48">
        <f t="shared" si="41"/>
        <v>44268.388872670119</v>
      </c>
      <c r="BZ48">
        <f t="shared" si="41"/>
        <v>44111.026411187311</v>
      </c>
      <c r="CA48">
        <f t="shared" si="41"/>
        <v>43866.218740299402</v>
      </c>
      <c r="CB48">
        <f t="shared" si="41"/>
        <v>43535.830556543267</v>
      </c>
      <c r="CC48">
        <f t="shared" si="41"/>
        <v>43124.661878192965</v>
      </c>
      <c r="CD48">
        <f t="shared" si="41"/>
        <v>42639.560989342695</v>
      </c>
      <c r="CE48">
        <f t="shared" si="41"/>
        <v>42090.971871755726</v>
      </c>
      <c r="CF48">
        <f t="shared" si="41"/>
        <v>41491.397918469826</v>
      </c>
      <c r="CG48">
        <f t="shared" si="41"/>
        <v>40857.512698320752</v>
      </c>
      <c r="CH48">
        <f t="shared" si="41"/>
        <v>40200.585653160277</v>
      </c>
      <c r="CI48">
        <f t="shared" si="41"/>
        <v>39532.711883785079</v>
      </c>
      <c r="CJ48">
        <f t="shared" si="41"/>
        <v>38870.780268398565</v>
      </c>
      <c r="CK48">
        <f t="shared" si="45"/>
        <v>38230.975746201984</v>
      </c>
      <c r="CL48">
        <f t="shared" si="45"/>
        <v>37629.757014760769</v>
      </c>
      <c r="CM48">
        <f t="shared" si="45"/>
        <v>37080.989399185848</v>
      </c>
      <c r="CN48">
        <f t="shared" si="45"/>
        <v>36599.066832585697</v>
      </c>
      <c r="CO48">
        <f t="shared" si="45"/>
        <v>36192.007763224115</v>
      </c>
      <c r="CP48">
        <f t="shared" si="45"/>
        <v>35865.636103595578</v>
      </c>
      <c r="CQ48">
        <f t="shared" si="45"/>
        <v>35621.579821067113</v>
      </c>
      <c r="CR48">
        <f t="shared" si="45"/>
        <v>35456.372283718883</v>
      </c>
      <c r="CS48">
        <f t="shared" si="45"/>
        <v>35363.125167755759</v>
      </c>
      <c r="CT48">
        <f t="shared" si="45"/>
        <v>35332.039828404297</v>
      </c>
      <c r="CU48">
        <f t="shared" si="45"/>
        <v>35351.083387966239</v>
      </c>
      <c r="CV48">
        <f t="shared" si="45"/>
        <v>35406.610699797115</v>
      </c>
      <c r="CW48">
        <f t="shared" si="22"/>
        <v>35484.622669942575</v>
      </c>
      <c r="CX48">
        <f t="shared" si="47"/>
        <v>35570.999013057983</v>
      </c>
      <c r="CY48">
        <f t="shared" si="47"/>
        <v>35652.532809894343</v>
      </c>
      <c r="CZ48">
        <f t="shared" si="47"/>
        <v>35717.212435311325</v>
      </c>
      <c r="DA48">
        <f t="shared" si="47"/>
        <v>35754.766624511358</v>
      </c>
      <c r="DB48">
        <f t="shared" si="47"/>
        <v>35756.76375798697</v>
      </c>
      <c r="DC48">
        <f t="shared" si="51"/>
        <v>35716.818649041008</v>
      </c>
      <c r="DD48">
        <f t="shared" si="51"/>
        <v>35630.681035577312</v>
      </c>
      <c r="DE48">
        <f t="shared" si="51"/>
        <v>35496.217877458097</v>
      </c>
      <c r="DF48">
        <f t="shared" si="51"/>
        <v>35313.307045323279</v>
      </c>
      <c r="DG48">
        <f t="shared" si="51"/>
        <v>35083.715018121591</v>
      </c>
      <c r="DH48">
        <f t="shared" si="51"/>
        <v>34810.843286522984</v>
      </c>
      <c r="DI48">
        <f t="shared" si="51"/>
        <v>34499.503984063507</v>
      </c>
      <c r="DJ48">
        <f t="shared" si="51"/>
        <v>34155.671650855351</v>
      </c>
      <c r="DK48">
        <f t="shared" si="51"/>
        <v>33786.191191468424</v>
      </c>
      <c r="DL48">
        <f t="shared" si="51"/>
        <v>33398.499719373722</v>
      </c>
      <c r="DM48">
        <f t="shared" si="51"/>
        <v>33000.368241452088</v>
      </c>
      <c r="DN48">
        <f t="shared" si="51"/>
        <v>32599.673385831298</v>
      </c>
      <c r="DO48">
        <f t="shared" si="51"/>
        <v>32204.11774242717</v>
      </c>
      <c r="DP48">
        <f t="shared" si="51"/>
        <v>31820.973225670205</v>
      </c>
      <c r="DQ48">
        <f t="shared" si="51"/>
        <v>31456.852514189548</v>
      </c>
      <c r="DR48">
        <f t="shared" si="51"/>
        <v>31117.454280886566</v>
      </c>
      <c r="DS48">
        <f t="shared" si="51"/>
        <v>30807.367259956391</v>
      </c>
      <c r="DT48">
        <f t="shared" si="51"/>
        <v>30529.915020058779</v>
      </c>
      <c r="DU48">
        <f t="shared" si="51"/>
        <v>30287.049911036134</v>
      </c>
      <c r="DV48">
        <f t="shared" si="51"/>
        <v>30079.296260814157</v>
      </c>
      <c r="DW48">
        <f t="shared" si="51"/>
        <v>29905.772827094748</v>
      </c>
      <c r="DX48">
        <f t="shared" si="51"/>
        <v>29764.294180385132</v>
      </c>
      <c r="DY48">
        <f t="shared" si="51"/>
        <v>29651.497862458957</v>
      </c>
      <c r="DZ48">
        <f t="shared" si="51"/>
        <v>29563.037753345765</v>
      </c>
      <c r="EA48">
        <f t="shared" si="51"/>
        <v>29493.810220889136</v>
      </c>
      <c r="EB48">
        <f t="shared" si="51"/>
        <v>29438.209761032787</v>
      </c>
      <c r="EC48">
        <f t="shared" si="51"/>
        <v>29390.385186742809</v>
      </c>
      <c r="ED48">
        <f t="shared" si="51"/>
        <v>29344.50639827998</v>
      </c>
      <c r="EE48">
        <f t="shared" si="51"/>
        <v>29295.009833902655</v>
      </c>
      <c r="EF48">
        <f t="shared" si="51"/>
        <v>29236.813749779099</v>
      </c>
      <c r="EG48">
        <f t="shared" si="51"/>
        <v>29165.506330830231</v>
      </c>
      <c r="EH48">
        <f t="shared" si="51"/>
        <v>29077.489171816727</v>
      </c>
      <c r="EI48">
        <f t="shared" si="51"/>
        <v>28970.076830965118</v>
      </c>
      <c r="EJ48">
        <f t="shared" si="51"/>
        <v>28841.550265162641</v>
      </c>
      <c r="EK48">
        <f t="shared" si="51"/>
        <v>28691.169049743072</v>
      </c>
      <c r="EL48">
        <f t="shared" si="51"/>
        <v>28519.140589433242</v>
      </c>
      <c r="EM48">
        <f t="shared" si="51"/>
        <v>28326.556005735969</v>
      </c>
      <c r="EN48">
        <f t="shared" si="51"/>
        <v>28115.295330113306</v>
      </c>
      <c r="EO48">
        <f t="shared" si="51"/>
        <v>27887.909081080241</v>
      </c>
      <c r="EP48">
        <f t="shared" si="51"/>
        <v>27647.482020648888</v>
      </c>
      <c r="EQ48">
        <f t="shared" si="51"/>
        <v>27397.485762151206</v>
      </c>
      <c r="ER48">
        <f t="shared" si="51"/>
        <v>27141.625785878045</v>
      </c>
      <c r="ES48">
        <f t="shared" si="51"/>
        <v>26883.688180058645</v>
      </c>
      <c r="ET48">
        <f t="shared" si="51"/>
        <v>26627.39157076686</v>
      </c>
      <c r="EU48">
        <f t="shared" si="51"/>
        <v>26376.248711354914</v>
      </c>
      <c r="EV48">
        <f t="shared" si="51"/>
        <v>26133.442047178309</v>
      </c>
      <c r="EW48">
        <f t="shared" si="51"/>
        <v>25901.717053482338</v>
      </c>
      <c r="EX48">
        <f t="shared" si="51"/>
        <v>25683.296694460412</v>
      </c>
      <c r="EY48">
        <f t="shared" si="51"/>
        <v>25479.818916919565</v>
      </c>
      <c r="EZ48">
        <f t="shared" si="51"/>
        <v>25292.298990911091</v>
      </c>
      <c r="FA48">
        <f t="shared" si="51"/>
        <v>25121.117402949578</v>
      </c>
      <c r="FB48">
        <f t="shared" si="51"/>
        <v>24966.032858741655</v>
      </c>
      <c r="FC48">
        <f t="shared" si="51"/>
        <v>24826.219032720372</v>
      </c>
      <c r="FD48">
        <f t="shared" si="43"/>
        <v>24700.322952224011</v>
      </c>
      <c r="FE48">
        <f t="shared" si="43"/>
        <v>24586.542015406576</v>
      </c>
      <c r="FF48">
        <f t="shared" si="43"/>
        <v>24482.715723620699</v>
      </c>
      <c r="FG48">
        <f t="shared" si="43"/>
        <v>24386.427992371915</v>
      </c>
      <c r="FH48">
        <f t="shared" si="43"/>
        <v>24295.115422754778</v>
      </c>
      <c r="FI48">
        <f t="shared" si="43"/>
        <v>24206.176695512004</v>
      </c>
      <c r="FJ48">
        <f t="shared" si="43"/>
        <v>24117.078506268561</v>
      </c>
      <c r="FK48">
        <f t="shared" si="43"/>
        <v>24025.453781725704</v>
      </c>
      <c r="FL48">
        <f t="shared" si="43"/>
        <v>23929.188446343829</v>
      </c>
      <c r="FM48">
        <f t="shared" si="43"/>
        <v>23826.493563967146</v>
      </c>
      <c r="FN48">
        <f t="shared" si="43"/>
        <v>23715.960676907216</v>
      </c>
      <c r="FO48">
        <f t="shared" si="43"/>
        <v>23596.598903175051</v>
      </c>
      <c r="FP48">
        <f t="shared" si="43"/>
        <v>23467.853237569077</v>
      </c>
      <c r="FQ48">
        <f t="shared" si="43"/>
        <v>23329.604340281752</v>
      </c>
      <c r="FR48">
        <f t="shared" si="43"/>
        <v>23182.150880327976</v>
      </c>
      <c r="FS48">
        <f t="shared" si="43"/>
        <v>23026.17611145011</v>
      </c>
      <c r="FT48">
        <f t="shared" si="38"/>
        <v>22862.700903803561</v>
      </c>
      <c r="FU48">
        <f t="shared" si="38"/>
        <v>22693.025902652804</v>
      </c>
      <c r="FV48">
        <f t="shared" ref="FV48:GL48" si="52">FU47*$B48</f>
        <v>22518.665688573048</v>
      </c>
      <c r="FW48">
        <f t="shared" si="52"/>
        <v>22341.27798049495</v>
      </c>
      <c r="FX48">
        <f t="shared" si="52"/>
        <v>22162.590918804515</v>
      </c>
      <c r="FY48">
        <f t="shared" si="52"/>
        <v>21984.331364623959</v>
      </c>
      <c r="FZ48">
        <f t="shared" si="52"/>
        <v>21808.15692630858</v>
      </c>
      <c r="GA48">
        <f t="shared" si="52"/>
        <v>21635.594148277072</v>
      </c>
      <c r="GB48">
        <f t="shared" si="52"/>
        <v>21467.984920988019</v>
      </c>
      <c r="GC48">
        <f t="shared" si="52"/>
        <v>21306.442755232529</v>
      </c>
      <c r="GD48">
        <f t="shared" si="52"/>
        <v>21151.820114353246</v>
      </c>
      <c r="GE48">
        <f t="shared" si="52"/>
        <v>21004.687522624215</v>
      </c>
      <c r="GF48">
        <f t="shared" si="52"/>
        <v>20865.32469065761</v>
      </c>
      <c r="GG48">
        <f t="shared" si="52"/>
        <v>20733.723431956118</v>
      </c>
      <c r="GH48">
        <f t="shared" si="52"/>
        <v>20609.601709505907</v>
      </c>
      <c r="GI48">
        <f t="shared" si="52"/>
        <v>20492.427750640305</v>
      </c>
      <c r="GJ48">
        <f t="shared" si="52"/>
        <v>20381.452827869231</v>
      </c>
      <c r="GK48">
        <f t="shared" si="52"/>
        <v>20275.751026299356</v>
      </c>
      <c r="GL48">
        <f t="shared" si="52"/>
        <v>20174.264116736438</v>
      </c>
      <c r="GM48">
        <f t="shared" si="44"/>
        <v>20075.849530655651</v>
      </c>
      <c r="GN48">
        <f t="shared" si="44"/>
        <v>19979.329397505913</v>
      </c>
      <c r="GO48">
        <f t="shared" si="44"/>
        <v>19883.538650955059</v>
      </c>
      <c r="GP48">
        <f t="shared" si="44"/>
        <v>19787.370334171494</v>
      </c>
      <c r="GQ48">
        <f t="shared" si="44"/>
        <v>19689.816430570543</v>
      </c>
      <c r="GR48">
        <f t="shared" si="44"/>
        <v>19590.002802775383</v>
      </c>
      <c r="GS48">
        <f t="shared" si="44"/>
        <v>19487.217125432922</v>
      </c>
      <c r="GT48">
        <f t="shared" si="44"/>
        <v>19380.929032389693</v>
      </c>
      <c r="GU48">
        <f t="shared" si="44"/>
        <v>19270.802051044528</v>
      </c>
      <c r="GV48">
        <f t="shared" si="44"/>
        <v>19156.697248842462</v>
      </c>
      <c r="GW48">
        <f t="shared" si="44"/>
        <v>19038.66885430368</v>
      </c>
      <c r="GX48">
        <f t="shared" si="44"/>
        <v>18916.952425431631</v>
      </c>
    </row>
    <row r="49" spans="1:206" ht="4.5" customHeight="1">
      <c r="A49">
        <v>47</v>
      </c>
      <c r="B49">
        <v>0.99844690351388077</v>
      </c>
      <c r="C49">
        <v>1.6793394698348801E-4</v>
      </c>
      <c r="E49" s="8">
        <v>77265</v>
      </c>
      <c r="F49">
        <f t="shared" si="9"/>
        <v>83302.422053970105</v>
      </c>
      <c r="G49">
        <f t="shared" si="9"/>
        <v>90308.853073753344</v>
      </c>
      <c r="H49">
        <f t="shared" si="9"/>
        <v>93246.855072460501</v>
      </c>
      <c r="I49">
        <f t="shared" si="9"/>
        <v>91989.196406018134</v>
      </c>
      <c r="J49">
        <f t="shared" si="39"/>
        <v>89908.047473839193</v>
      </c>
      <c r="K49">
        <f t="shared" si="39"/>
        <v>88195.221508461007</v>
      </c>
      <c r="L49">
        <f t="shared" si="39"/>
        <v>86104.556794325428</v>
      </c>
      <c r="M49">
        <f t="shared" si="39"/>
        <v>80594.269691153007</v>
      </c>
      <c r="N49">
        <f t="shared" si="39"/>
        <v>74699.721055856615</v>
      </c>
      <c r="O49">
        <f t="shared" si="39"/>
        <v>72732.772736581377</v>
      </c>
      <c r="P49">
        <f t="shared" si="39"/>
        <v>71741.525125401444</v>
      </c>
      <c r="Q49">
        <f t="shared" si="39"/>
        <v>70821.866266674027</v>
      </c>
      <c r="R49">
        <f t="shared" si="39"/>
        <v>70727.954011800772</v>
      </c>
      <c r="S49">
        <f t="shared" si="39"/>
        <v>69943.505675187262</v>
      </c>
      <c r="T49">
        <f t="shared" si="39"/>
        <v>68623.116720514634</v>
      </c>
      <c r="U49">
        <f t="shared" si="39"/>
        <v>68801.773071076488</v>
      </c>
      <c r="V49">
        <f t="shared" si="39"/>
        <v>68038.957804434496</v>
      </c>
      <c r="W49">
        <f t="shared" si="50"/>
        <v>66904.459268356877</v>
      </c>
      <c r="X49">
        <f t="shared" si="50"/>
        <v>66390.623707541221</v>
      </c>
      <c r="Y49">
        <f t="shared" si="50"/>
        <v>63697.053934387724</v>
      </c>
      <c r="Z49">
        <f t="shared" si="50"/>
        <v>61424.091038646526</v>
      </c>
      <c r="AA49">
        <f t="shared" si="50"/>
        <v>57791.022530195885</v>
      </c>
      <c r="AB49">
        <f t="shared" si="50"/>
        <v>51625.472982693122</v>
      </c>
      <c r="AC49">
        <f t="shared" si="50"/>
        <v>47473.76566804335</v>
      </c>
      <c r="AD49">
        <f t="shared" si="50"/>
        <v>45814.805710265508</v>
      </c>
      <c r="AE49">
        <f t="shared" si="50"/>
        <v>45319.68400427392</v>
      </c>
      <c r="AF49">
        <f t="shared" si="50"/>
        <v>44729.234949135323</v>
      </c>
      <c r="AG49">
        <f t="shared" si="50"/>
        <v>44513.771703881182</v>
      </c>
      <c r="AH49">
        <f t="shared" si="50"/>
        <v>44714.42821870622</v>
      </c>
      <c r="AI49">
        <f t="shared" si="50"/>
        <v>44878.633859550129</v>
      </c>
      <c r="AJ49">
        <f t="shared" si="50"/>
        <v>45268.950461539462</v>
      </c>
      <c r="AK49">
        <f t="shared" si="50"/>
        <v>46316.776938668954</v>
      </c>
      <c r="AL49">
        <f t="shared" si="50"/>
        <v>48356.145338249014</v>
      </c>
      <c r="AM49">
        <f t="shared" si="50"/>
        <v>50849.27646822176</v>
      </c>
      <c r="AN49">
        <f t="shared" si="50"/>
        <v>54683.360308406882</v>
      </c>
      <c r="AO49">
        <f t="shared" si="50"/>
        <v>58228.243033546234</v>
      </c>
      <c r="AP49">
        <f t="shared" si="50"/>
        <v>58932.652325818824</v>
      </c>
      <c r="AQ49">
        <f t="shared" si="50"/>
        <v>58092.707895090694</v>
      </c>
      <c r="AR49">
        <f t="shared" si="50"/>
        <v>55128.002197843445</v>
      </c>
      <c r="AS49">
        <f t="shared" si="50"/>
        <v>52873.809645081972</v>
      </c>
      <c r="AT49">
        <f t="shared" si="50"/>
        <v>52725.502737327231</v>
      </c>
      <c r="AU49">
        <f t="shared" si="50"/>
        <v>53042.699402670609</v>
      </c>
      <c r="AV49">
        <f t="shared" si="50"/>
        <v>53769.338165091496</v>
      </c>
      <c r="AW49">
        <f t="shared" si="50"/>
        <v>54189.571753315628</v>
      </c>
      <c r="AX49">
        <f t="shared" si="50"/>
        <v>54762.912227966161</v>
      </c>
      <c r="AY49">
        <f t="shared" si="50"/>
        <v>54990.657020367413</v>
      </c>
      <c r="AZ49">
        <f t="shared" si="50"/>
        <v>54115.216115161726</v>
      </c>
      <c r="BA49">
        <f t="shared" si="50"/>
        <v>53561.125760806841</v>
      </c>
      <c r="BB49">
        <f t="shared" si="50"/>
        <v>52161.045684531578</v>
      </c>
      <c r="BC49">
        <f t="shared" si="50"/>
        <v>50745.593596552571</v>
      </c>
      <c r="BD49">
        <f t="shared" si="50"/>
        <v>49323.499050857565</v>
      </c>
      <c r="BE49">
        <f t="shared" si="50"/>
        <v>47915.406857934438</v>
      </c>
      <c r="BF49">
        <f t="shared" si="50"/>
        <v>46556.494249237679</v>
      </c>
      <c r="BG49">
        <f t="shared" si="50"/>
        <v>45287.855972582554</v>
      </c>
      <c r="BH49">
        <f t="shared" si="50"/>
        <v>44151.847834788867</v>
      </c>
      <c r="BI49">
        <f t="shared" si="50"/>
        <v>43174.011239303865</v>
      </c>
      <c r="BJ49">
        <f t="shared" si="50"/>
        <v>42369.289806218163</v>
      </c>
      <c r="BK49">
        <f t="shared" si="50"/>
        <v>41748.044126041554</v>
      </c>
      <c r="BL49">
        <f t="shared" si="50"/>
        <v>41317.184645853791</v>
      </c>
      <c r="BM49">
        <f t="shared" si="50"/>
        <v>41077.855959294626</v>
      </c>
      <c r="BN49">
        <f t="shared" si="50"/>
        <v>41039.846073438814</v>
      </c>
      <c r="BO49">
        <f t="shared" si="50"/>
        <v>41188.815209819535</v>
      </c>
      <c r="BP49">
        <f t="shared" si="50"/>
        <v>41484.762572911364</v>
      </c>
      <c r="BQ49">
        <f t="shared" si="50"/>
        <v>41892.065140254635</v>
      </c>
      <c r="BR49">
        <f t="shared" si="50"/>
        <v>42358.684030346958</v>
      </c>
      <c r="BS49">
        <f t="shared" si="50"/>
        <v>42833.834477884324</v>
      </c>
      <c r="BT49">
        <f t="shared" si="50"/>
        <v>43275.473396833273</v>
      </c>
      <c r="BU49">
        <f t="shared" si="41"/>
        <v>43647.946331804356</v>
      </c>
      <c r="BV49">
        <f t="shared" si="41"/>
        <v>43937.93399780953</v>
      </c>
      <c r="BW49">
        <f t="shared" si="41"/>
        <v>44136.917172589609</v>
      </c>
      <c r="BX49">
        <f t="shared" si="41"/>
        <v>44247.504471134576</v>
      </c>
      <c r="BY49">
        <f t="shared" si="41"/>
        <v>44269.661685377287</v>
      </c>
      <c r="BZ49">
        <f t="shared" si="41"/>
        <v>44199.635793465815</v>
      </c>
      <c r="CA49">
        <f t="shared" si="41"/>
        <v>44042.517731068983</v>
      </c>
      <c r="CB49">
        <f t="shared" si="41"/>
        <v>43798.090270114502</v>
      </c>
      <c r="CC49">
        <f t="shared" si="41"/>
        <v>43468.215211085619</v>
      </c>
      <c r="CD49">
        <f t="shared" si="41"/>
        <v>43057.685117364861</v>
      </c>
      <c r="CE49">
        <f t="shared" si="41"/>
        <v>42573.337637000477</v>
      </c>
      <c r="CF49">
        <f t="shared" si="41"/>
        <v>42025.600531244359</v>
      </c>
      <c r="CG49">
        <f t="shared" si="41"/>
        <v>41426.957774158473</v>
      </c>
      <c r="CH49">
        <f t="shared" si="41"/>
        <v>40794.057038917417</v>
      </c>
      <c r="CI49">
        <f t="shared" si="41"/>
        <v>40138.150264842421</v>
      </c>
      <c r="CJ49">
        <f t="shared" si="41"/>
        <v>39471.313767871608</v>
      </c>
      <c r="CK49">
        <f t="shared" si="45"/>
        <v>38810.410196151002</v>
      </c>
      <c r="CL49">
        <f t="shared" si="45"/>
        <v>38171.599352109646</v>
      </c>
      <c r="CM49">
        <f t="shared" si="45"/>
        <v>37571.314371367625</v>
      </c>
      <c r="CN49">
        <f t="shared" si="45"/>
        <v>37023.399044848149</v>
      </c>
      <c r="CO49">
        <f t="shared" si="45"/>
        <v>36542.224950492768</v>
      </c>
      <c r="CP49">
        <f t="shared" si="45"/>
        <v>36135.798083141453</v>
      </c>
      <c r="CQ49">
        <f t="shared" si="45"/>
        <v>35809.933310190652</v>
      </c>
      <c r="CR49">
        <f t="shared" si="45"/>
        <v>35566.256070616997</v>
      </c>
      <c r="CS49">
        <f t="shared" si="45"/>
        <v>35401.305116514501</v>
      </c>
      <c r="CT49">
        <f t="shared" si="45"/>
        <v>35308.202822319523</v>
      </c>
      <c r="CU49">
        <f t="shared" si="45"/>
        <v>35277.165761499375</v>
      </c>
      <c r="CV49">
        <f t="shared" si="45"/>
        <v>35296.179744575878</v>
      </c>
      <c r="CW49">
        <f t="shared" si="22"/>
        <v>35351.620817133866</v>
      </c>
      <c r="CX49">
        <f t="shared" si="47"/>
        <v>35429.511627162618</v>
      </c>
      <c r="CY49">
        <f t="shared" si="47"/>
        <v>35515.753819483049</v>
      </c>
      <c r="CZ49">
        <f t="shared" si="47"/>
        <v>35597.160986466042</v>
      </c>
      <c r="DA49">
        <f t="shared" si="47"/>
        <v>35661.740158184068</v>
      </c>
      <c r="DB49">
        <f t="shared" si="47"/>
        <v>35699.236022104815</v>
      </c>
      <c r="DC49">
        <f t="shared" si="51"/>
        <v>35701.230053839441</v>
      </c>
      <c r="DD49">
        <f t="shared" si="51"/>
        <v>35661.346983501826</v>
      </c>
      <c r="DE49">
        <f t="shared" si="51"/>
        <v>35575.343150062923</v>
      </c>
      <c r="DF49">
        <f t="shared" si="51"/>
        <v>35441.088826202096</v>
      </c>
      <c r="DG49">
        <f t="shared" si="51"/>
        <v>35258.46207223794</v>
      </c>
      <c r="DH49">
        <f t="shared" si="51"/>
        <v>35029.226623606941</v>
      </c>
      <c r="DI49">
        <f t="shared" si="51"/>
        <v>34756.778688135841</v>
      </c>
      <c r="DJ49">
        <f t="shared" si="51"/>
        <v>34445.922925653002</v>
      </c>
      <c r="DK49">
        <f t="shared" si="51"/>
        <v>34102.624597233364</v>
      </c>
      <c r="DL49">
        <f t="shared" si="51"/>
        <v>33733.717976649605</v>
      </c>
      <c r="DM49">
        <f t="shared" si="51"/>
        <v>33346.62862681791</v>
      </c>
      <c r="DN49">
        <f t="shared" si="51"/>
        <v>32949.115485495648</v>
      </c>
      <c r="DO49">
        <f t="shared" si="51"/>
        <v>32549.042947647129</v>
      </c>
      <c r="DP49">
        <f t="shared" si="51"/>
        <v>32154.101640322835</v>
      </c>
      <c r="DQ49">
        <f t="shared" si="51"/>
        <v>31771.552183968521</v>
      </c>
      <c r="DR49">
        <f t="shared" si="51"/>
        <v>31407.996987085389</v>
      </c>
      <c r="DS49">
        <f t="shared" si="51"/>
        <v>31069.125871985947</v>
      </c>
      <c r="DT49">
        <f t="shared" si="51"/>
        <v>30759.520446118368</v>
      </c>
      <c r="DU49">
        <f t="shared" si="51"/>
        <v>30482.499116319606</v>
      </c>
      <c r="DV49">
        <f t="shared" si="51"/>
        <v>30240.011200244386</v>
      </c>
      <c r="DW49">
        <f t="shared" si="51"/>
        <v>30032.580211486547</v>
      </c>
      <c r="DX49">
        <f t="shared" si="51"/>
        <v>29859.326276402306</v>
      </c>
      <c r="DY49">
        <f t="shared" si="51"/>
        <v>29718.067359681758</v>
      </c>
      <c r="DZ49">
        <f t="shared" si="51"/>
        <v>29605.4462253206</v>
      </c>
      <c r="EA49">
        <f t="shared" si="51"/>
        <v>29517.123503292034</v>
      </c>
      <c r="EB49">
        <f t="shared" si="51"/>
        <v>29448.003487872804</v>
      </c>
      <c r="EC49">
        <f t="shared" si="51"/>
        <v>29392.489380895287</v>
      </c>
      <c r="ED49">
        <f t="shared" si="51"/>
        <v>29344.739082783588</v>
      </c>
      <c r="EE49">
        <f t="shared" si="51"/>
        <v>29298.931548505909</v>
      </c>
      <c r="EF49">
        <f t="shared" si="51"/>
        <v>29249.511857068792</v>
      </c>
      <c r="EG49">
        <f t="shared" si="51"/>
        <v>29191.406157078996</v>
      </c>
      <c r="EH49">
        <f t="shared" si="51"/>
        <v>29120.209485431929</v>
      </c>
      <c r="EI49">
        <f t="shared" si="51"/>
        <v>29032.329025558807</v>
      </c>
      <c r="EJ49">
        <f t="shared" si="51"/>
        <v>28925.083506436342</v>
      </c>
      <c r="EK49">
        <f t="shared" si="51"/>
        <v>28796.756554791587</v>
      </c>
      <c r="EL49">
        <f t="shared" si="51"/>
        <v>28646.608895909263</v>
      </c>
      <c r="EM49">
        <f t="shared" si="51"/>
        <v>28474.847612396654</v>
      </c>
      <c r="EN49">
        <f t="shared" si="51"/>
        <v>28282.562131139603</v>
      </c>
      <c r="EO49">
        <f t="shared" si="51"/>
        <v>28071.629563729901</v>
      </c>
      <c r="EP49">
        <f t="shared" si="51"/>
        <v>27844.596467481202</v>
      </c>
      <c r="EQ49">
        <f t="shared" si="51"/>
        <v>27604.542813472573</v>
      </c>
      <c r="ER49">
        <f t="shared" si="51"/>
        <v>27354.934823285508</v>
      </c>
      <c r="ES49">
        <f t="shared" si="51"/>
        <v>27099.472222242435</v>
      </c>
      <c r="ET49">
        <f t="shared" si="51"/>
        <v>26841.935218412273</v>
      </c>
      <c r="EU49">
        <f t="shared" si="51"/>
        <v>26586.036662483781</v>
      </c>
      <c r="EV49">
        <f t="shared" si="51"/>
        <v>26335.283852164303</v>
      </c>
      <c r="EW49">
        <f t="shared" si="51"/>
        <v>26092.854290164636</v>
      </c>
      <c r="EX49">
        <f t="shared" si="51"/>
        <v>25861.489187742121</v>
      </c>
      <c r="EY49">
        <f t="shared" si="51"/>
        <v>25643.408056612287</v>
      </c>
      <c r="EZ49">
        <f t="shared" si="51"/>
        <v>25440.246299692742</v>
      </c>
      <c r="FA49">
        <f t="shared" si="51"/>
        <v>25253.017610222429</v>
      </c>
      <c r="FB49">
        <f t="shared" si="51"/>
        <v>25082.101883783667</v>
      </c>
      <c r="FC49">
        <f t="shared" si="51"/>
        <v>24927.258200836408</v>
      </c>
      <c r="FD49">
        <f t="shared" si="43"/>
        <v>24787.661519177029</v>
      </c>
      <c r="FE49">
        <f t="shared" si="43"/>
        <v>24661.9609674409</v>
      </c>
      <c r="FF49">
        <f t="shared" si="43"/>
        <v>24548.356743396624</v>
      </c>
      <c r="FG49">
        <f t="shared" si="43"/>
        <v>24444.691703859688</v>
      </c>
      <c r="FH49">
        <f t="shared" si="43"/>
        <v>24348.553516747961</v>
      </c>
      <c r="FI49">
        <f t="shared" si="43"/>
        <v>24257.382764361835</v>
      </c>
      <c r="FJ49">
        <f t="shared" si="43"/>
        <v>24168.582167543824</v>
      </c>
      <c r="FK49">
        <f t="shared" si="43"/>
        <v>24079.622356385014</v>
      </c>
      <c r="FL49">
        <f t="shared" si="43"/>
        <v>23988.139933879887</v>
      </c>
      <c r="FM49">
        <f t="shared" si="43"/>
        <v>23892.024107852129</v>
      </c>
      <c r="FN49">
        <f t="shared" si="43"/>
        <v>23789.488720536407</v>
      </c>
      <c r="FO49">
        <f t="shared" si="43"/>
        <v>23679.127501714971</v>
      </c>
      <c r="FP49">
        <f t="shared" si="43"/>
        <v>23559.951108334164</v>
      </c>
      <c r="FQ49">
        <f t="shared" si="43"/>
        <v>23431.405397169048</v>
      </c>
      <c r="FR49">
        <f t="shared" si="43"/>
        <v>23293.37121375831</v>
      </c>
      <c r="FS49">
        <f t="shared" si="43"/>
        <v>23146.146763255052</v>
      </c>
      <c r="FT49">
        <f t="shared" ref="FT49:GL49" si="53">FS48*$B49</f>
        <v>22990.414238242654</v>
      </c>
      <c r="FU49">
        <f t="shared" si="53"/>
        <v>22827.192923366671</v>
      </c>
      <c r="FV49">
        <f t="shared" si="53"/>
        <v>22657.78144386398</v>
      </c>
      <c r="FW49">
        <f t="shared" si="53"/>
        <v>22483.692028020032</v>
      </c>
      <c r="FX49">
        <f t="shared" si="53"/>
        <v>22306.57982016803</v>
      </c>
      <c r="FY49">
        <f t="shared" si="53"/>
        <v>22128.170276725221</v>
      </c>
      <c r="FZ49">
        <f t="shared" si="53"/>
        <v>21950.187576831879</v>
      </c>
      <c r="GA49">
        <f t="shared" si="53"/>
        <v>21774.286754417593</v>
      </c>
      <c r="GB49">
        <f t="shared" si="53"/>
        <v>21601.991983030282</v>
      </c>
      <c r="GC49">
        <f t="shared" si="53"/>
        <v>21434.643069043173</v>
      </c>
      <c r="GD49">
        <f t="shared" si="53"/>
        <v>21273.351793857677</v>
      </c>
      <c r="GE49">
        <f t="shared" si="53"/>
        <v>21118.969296858617</v>
      </c>
      <c r="GF49">
        <f t="shared" si="53"/>
        <v>20972.065216240797</v>
      </c>
      <c r="GG49">
        <f t="shared" si="53"/>
        <v>20832.918828198814</v>
      </c>
      <c r="GH49">
        <f t="shared" si="53"/>
        <v>20701.521958949779</v>
      </c>
      <c r="GI49">
        <f t="shared" si="53"/>
        <v>20577.593009510558</v>
      </c>
      <c r="GJ49">
        <f t="shared" si="53"/>
        <v>20460.601033108735</v>
      </c>
      <c r="GK49">
        <f t="shared" si="53"/>
        <v>20349.798465100263</v>
      </c>
      <c r="GL49">
        <f t="shared" si="53"/>
        <v>20244.260828626982</v>
      </c>
      <c r="GM49">
        <f t="shared" si="44"/>
        <v>20142.931538026693</v>
      </c>
      <c r="GN49">
        <f t="shared" si="44"/>
        <v>20044.66979929373</v>
      </c>
      <c r="GO49">
        <f t="shared" si="44"/>
        <v>19948.29957122363</v>
      </c>
      <c r="GP49">
        <f t="shared" si="44"/>
        <v>19852.657596944646</v>
      </c>
      <c r="GQ49">
        <f t="shared" si="44"/>
        <v>19756.638638835953</v>
      </c>
      <c r="GR49">
        <f t="shared" si="44"/>
        <v>19659.236245859891</v>
      </c>
      <c r="GS49">
        <f t="shared" si="44"/>
        <v>19559.577638259329</v>
      </c>
      <c r="GT49">
        <f t="shared" si="44"/>
        <v>19456.95159699117</v>
      </c>
      <c r="GU49">
        <f t="shared" si="44"/>
        <v>19350.828579611763</v>
      </c>
      <c r="GV49">
        <f t="shared" si="44"/>
        <v>19240.872636094351</v>
      </c>
      <c r="GW49">
        <f t="shared" si="44"/>
        <v>19126.945049659633</v>
      </c>
      <c r="GX49">
        <f t="shared" si="44"/>
        <v>19009.099964605673</v>
      </c>
    </row>
    <row r="50" spans="1:206" ht="4.5" customHeight="1">
      <c r="A50">
        <v>48</v>
      </c>
      <c r="B50">
        <v>0.99851799480618364</v>
      </c>
      <c r="C50">
        <v>1.8999609039654575E-4</v>
      </c>
      <c r="E50" s="8">
        <v>73549</v>
      </c>
      <c r="F50">
        <f t="shared" si="9"/>
        <v>77150.492868699774</v>
      </c>
      <c r="G50">
        <f t="shared" si="9"/>
        <v>83178.967431828642</v>
      </c>
      <c r="H50">
        <f t="shared" si="9"/>
        <v>90175.014884450444</v>
      </c>
      <c r="I50">
        <f t="shared" si="9"/>
        <v>93108.662748936069</v>
      </c>
      <c r="J50">
        <f t="shared" si="39"/>
        <v>91852.867939169417</v>
      </c>
      <c r="K50">
        <f t="shared" si="39"/>
        <v>89774.803280517081</v>
      </c>
      <c r="L50">
        <f t="shared" si="39"/>
        <v>88064.515732115688</v>
      </c>
      <c r="M50">
        <f t="shared" si="39"/>
        <v>85976.949393944975</v>
      </c>
      <c r="N50">
        <f t="shared" si="39"/>
        <v>80474.828564878888</v>
      </c>
      <c r="O50">
        <f t="shared" si="39"/>
        <v>74589.015681275196</v>
      </c>
      <c r="P50">
        <f t="shared" si="39"/>
        <v>72624.982389625104</v>
      </c>
      <c r="Q50">
        <f t="shared" si="39"/>
        <v>71635.203812553285</v>
      </c>
      <c r="R50">
        <f t="shared" si="39"/>
        <v>70716.90789303105</v>
      </c>
      <c r="S50">
        <f t="shared" si="39"/>
        <v>70623.134816607271</v>
      </c>
      <c r="T50">
        <f t="shared" si="39"/>
        <v>69839.849036502914</v>
      </c>
      <c r="U50">
        <f t="shared" si="39"/>
        <v>68521.416905118967</v>
      </c>
      <c r="V50">
        <f t="shared" si="39"/>
        <v>68699.80848604138</v>
      </c>
      <c r="W50">
        <f t="shared" si="50"/>
        <v>67938.123715586466</v>
      </c>
      <c r="X50">
        <f t="shared" si="50"/>
        <v>66805.306512231691</v>
      </c>
      <c r="Y50">
        <f t="shared" si="50"/>
        <v>66292.232458385944</v>
      </c>
      <c r="Z50">
        <f t="shared" si="50"/>
        <v>63602.65456962616</v>
      </c>
      <c r="AA50">
        <f t="shared" si="50"/>
        <v>61333.060216701801</v>
      </c>
      <c r="AB50">
        <f t="shared" si="50"/>
        <v>57705.375934650176</v>
      </c>
      <c r="AC50">
        <f t="shared" si="50"/>
        <v>51548.963763599546</v>
      </c>
      <c r="AD50">
        <f t="shared" si="50"/>
        <v>47403.409300753287</v>
      </c>
      <c r="AE50">
        <f t="shared" si="50"/>
        <v>45746.90793024921</v>
      </c>
      <c r="AF50">
        <f t="shared" si="50"/>
        <v>45252.519997197473</v>
      </c>
      <c r="AG50">
        <f t="shared" si="50"/>
        <v>44662.945990625274</v>
      </c>
      <c r="AH50">
        <f t="shared" si="50"/>
        <v>44447.802063019677</v>
      </c>
      <c r="AI50">
        <f t="shared" si="50"/>
        <v>44648.161203847565</v>
      </c>
      <c r="AJ50">
        <f t="shared" si="50"/>
        <v>44812.123491078892</v>
      </c>
      <c r="AK50">
        <f t="shared" si="50"/>
        <v>45201.861641836847</v>
      </c>
      <c r="AL50">
        <f t="shared" si="50"/>
        <v>46248.135234685011</v>
      </c>
      <c r="AM50">
        <f t="shared" si="50"/>
        <v>48284.481279704793</v>
      </c>
      <c r="AN50">
        <f t="shared" si="50"/>
        <v>50773.917576394051</v>
      </c>
      <c r="AO50">
        <f t="shared" ref="AO50:BT50" si="54">AN49*$B50</f>
        <v>54602.319284414494</v>
      </c>
      <c r="AP50">
        <f t="shared" si="54"/>
        <v>58141.948474943718</v>
      </c>
      <c r="AQ50">
        <f t="shared" si="54"/>
        <v>58845.313828986589</v>
      </c>
      <c r="AR50">
        <f t="shared" si="54"/>
        <v>58006.614200267315</v>
      </c>
      <c r="AS50">
        <f t="shared" si="54"/>
        <v>55046.302212261522</v>
      </c>
      <c r="AT50">
        <f t="shared" si="54"/>
        <v>52795.450384571101</v>
      </c>
      <c r="AU50">
        <f t="shared" si="54"/>
        <v>52647.363268423935</v>
      </c>
      <c r="AV50">
        <f t="shared" si="54"/>
        <v>52964.089846661809</v>
      </c>
      <c r="AW50">
        <f t="shared" si="54"/>
        <v>53689.651726662763</v>
      </c>
      <c r="AX50">
        <f t="shared" si="54"/>
        <v>54109.262526526531</v>
      </c>
      <c r="AY50">
        <f t="shared" si="54"/>
        <v>54681.753307615807</v>
      </c>
      <c r="AZ50">
        <f t="shared" si="54"/>
        <v>54909.160581051852</v>
      </c>
      <c r="BA50">
        <f t="shared" si="54"/>
        <v>54035.017083814564</v>
      </c>
      <c r="BB50">
        <f t="shared" si="54"/>
        <v>53481.747894242675</v>
      </c>
      <c r="BC50">
        <f t="shared" si="54"/>
        <v>52083.742743912211</v>
      </c>
      <c r="BD50">
        <f t="shared" si="54"/>
        <v>50670.388363279184</v>
      </c>
      <c r="BE50">
        <f t="shared" si="54"/>
        <v>49250.401369086998</v>
      </c>
      <c r="BF50">
        <f t="shared" si="54"/>
        <v>47844.395976107153</v>
      </c>
      <c r="BG50">
        <f t="shared" si="54"/>
        <v>46487.497282954428</v>
      </c>
      <c r="BH50">
        <f t="shared" si="54"/>
        <v>45220.739134814379</v>
      </c>
      <c r="BI50">
        <f t="shared" si="54"/>
        <v>44086.414566981119</v>
      </c>
      <c r="BJ50">
        <f t="shared" si="54"/>
        <v>43110.027130409333</v>
      </c>
      <c r="BK50">
        <f t="shared" si="54"/>
        <v>42306.498298667037</v>
      </c>
      <c r="BL50">
        <f t="shared" si="54"/>
        <v>41686.173307815086</v>
      </c>
      <c r="BM50">
        <f t="shared" si="54"/>
        <v>41255.952363614764</v>
      </c>
      <c r="BN50">
        <f t="shared" si="54"/>
        <v>41016.978363412112</v>
      </c>
      <c r="BO50">
        <f t="shared" si="54"/>
        <v>40979.024808404552</v>
      </c>
      <c r="BP50">
        <f t="shared" si="54"/>
        <v>41127.77317175144</v>
      </c>
      <c r="BQ50">
        <f t="shared" si="54"/>
        <v>41423.281939314074</v>
      </c>
      <c r="BR50">
        <f t="shared" si="54"/>
        <v>41829.980882137083</v>
      </c>
      <c r="BS50">
        <f t="shared" si="54"/>
        <v>42295.908240610755</v>
      </c>
      <c r="BT50">
        <f t="shared" si="54"/>
        <v>42770.354512717029</v>
      </c>
      <c r="BU50">
        <f t="shared" si="41"/>
        <v>43211.338920494301</v>
      </c>
      <c r="BV50">
        <f t="shared" si="41"/>
        <v>43583.259848641203</v>
      </c>
      <c r="BW50">
        <f t="shared" si="41"/>
        <v>43872.817751419214</v>
      </c>
      <c r="BX50">
        <f t="shared" si="41"/>
        <v>44071.506032100791</v>
      </c>
      <c r="BY50">
        <f t="shared" si="41"/>
        <v>44181.929439694941</v>
      </c>
      <c r="BZ50">
        <f t="shared" si="41"/>
        <v>44204.053816831067</v>
      </c>
      <c r="CA50">
        <f t="shared" si="41"/>
        <v>44134.131703655105</v>
      </c>
      <c r="CB50">
        <f t="shared" si="41"/>
        <v>43977.246491042788</v>
      </c>
      <c r="CC50">
        <f t="shared" si="41"/>
        <v>43733.181272854956</v>
      </c>
      <c r="CD50">
        <f t="shared" si="41"/>
        <v>43403.795090376865</v>
      </c>
      <c r="CE50">
        <f t="shared" si="41"/>
        <v>42993.873404387217</v>
      </c>
      <c r="CF50">
        <f t="shared" si="41"/>
        <v>42510.243729504342</v>
      </c>
      <c r="CG50">
        <f t="shared" si="41"/>
        <v>41963.318372983806</v>
      </c>
      <c r="CH50">
        <f t="shared" si="41"/>
        <v>41365.562807573158</v>
      </c>
      <c r="CI50">
        <f t="shared" si="41"/>
        <v>40733.600034508898</v>
      </c>
      <c r="CJ50">
        <f t="shared" si="41"/>
        <v>40078.665317679741</v>
      </c>
      <c r="CK50">
        <f t="shared" si="45"/>
        <v>39412.817075860868</v>
      </c>
      <c r="CL50">
        <f t="shared" si="45"/>
        <v>38752.892966666164</v>
      </c>
      <c r="CM50">
        <f t="shared" si="45"/>
        <v>38115.028843613545</v>
      </c>
      <c r="CN50">
        <f t="shared" si="45"/>
        <v>37515.63348833075</v>
      </c>
      <c r="CO50">
        <f t="shared" si="45"/>
        <v>36968.530175170948</v>
      </c>
      <c r="CP50">
        <f t="shared" si="45"/>
        <v>36488.069183322528</v>
      </c>
      <c r="CQ50">
        <f t="shared" si="45"/>
        <v>36082.244642699538</v>
      </c>
      <c r="CR50">
        <f t="shared" si="45"/>
        <v>35756.862803034732</v>
      </c>
      <c r="CS50">
        <f t="shared" si="45"/>
        <v>35513.546694395744</v>
      </c>
      <c r="CT50">
        <f t="shared" si="45"/>
        <v>35348.840198463949</v>
      </c>
      <c r="CU50">
        <f t="shared" si="45"/>
        <v>35255.87588235252</v>
      </c>
      <c r="CV50">
        <f t="shared" si="45"/>
        <v>35224.884818617713</v>
      </c>
      <c r="CW50">
        <f t="shared" si="22"/>
        <v>35243.870622872542</v>
      </c>
      <c r="CX50">
        <f t="shared" si="47"/>
        <v>35299.229531473044</v>
      </c>
      <c r="CY50">
        <f t="shared" si="47"/>
        <v>35377.004906916787</v>
      </c>
      <c r="CZ50">
        <f t="shared" si="47"/>
        <v>35463.119287860274</v>
      </c>
      <c r="DA50">
        <f t="shared" si="47"/>
        <v>35544.405808998985</v>
      </c>
      <c r="DB50">
        <f t="shared" si="47"/>
        <v>35608.889274049106</v>
      </c>
      <c r="DC50">
        <f t="shared" si="51"/>
        <v>35646.329568904781</v>
      </c>
      <c r="DD50">
        <f t="shared" si="51"/>
        <v>35648.320645474021</v>
      </c>
      <c r="DE50">
        <f t="shared" si="51"/>
        <v>35608.496682053788</v>
      </c>
      <c r="DF50">
        <f t="shared" si="51"/>
        <v>35522.620306742734</v>
      </c>
      <c r="DG50">
        <f t="shared" si="51"/>
        <v>35388.564948487161</v>
      </c>
      <c r="DH50">
        <f t="shared" si="51"/>
        <v>35206.208848320908</v>
      </c>
      <c r="DI50">
        <f t="shared" si="51"/>
        <v>34977.313127815381</v>
      </c>
      <c r="DJ50">
        <f t="shared" si="51"/>
        <v>34705.268961599701</v>
      </c>
      <c r="DK50">
        <f t="shared" si="51"/>
        <v>34394.873888971386</v>
      </c>
      <c r="DL50">
        <f t="shared" si="51"/>
        <v>34052.084330457496</v>
      </c>
      <c r="DM50">
        <f t="shared" si="51"/>
        <v>33683.724431401475</v>
      </c>
      <c r="DN50">
        <f t="shared" si="51"/>
        <v>33297.208749996702</v>
      </c>
      <c r="DO50">
        <f t="shared" si="51"/>
        <v>32900.284725214486</v>
      </c>
      <c r="DP50">
        <f t="shared" si="51"/>
        <v>32500.805096944965</v>
      </c>
      <c r="DQ50">
        <f t="shared" si="51"/>
        <v>32106.449094689378</v>
      </c>
      <c r="DR50">
        <f t="shared" si="51"/>
        <v>31724.466578616273</v>
      </c>
      <c r="DS50">
        <f t="shared" si="51"/>
        <v>31361.45017242316</v>
      </c>
      <c r="DT50">
        <f t="shared" si="51"/>
        <v>31023.081266076329</v>
      </c>
      <c r="DU50">
        <f t="shared" si="51"/>
        <v>30713.934677057921</v>
      </c>
      <c r="DV50">
        <f t="shared" si="51"/>
        <v>30437.32389430872</v>
      </c>
      <c r="DW50">
        <f t="shared" si="51"/>
        <v>30195.195346584558</v>
      </c>
      <c r="DX50">
        <f t="shared" si="51"/>
        <v>29988.071771629417</v>
      </c>
      <c r="DY50">
        <f t="shared" si="51"/>
        <v>29815.074599776821</v>
      </c>
      <c r="DZ50">
        <f t="shared" si="51"/>
        <v>29674.025029504526</v>
      </c>
      <c r="EA50">
        <f t="shared" si="51"/>
        <v>29561.570800249425</v>
      </c>
      <c r="EB50">
        <f t="shared" si="51"/>
        <v>29473.378972953637</v>
      </c>
      <c r="EC50">
        <f t="shared" si="51"/>
        <v>29404.361393756255</v>
      </c>
      <c r="ED50">
        <f t="shared" si="51"/>
        <v>29348.929558973607</v>
      </c>
      <c r="EE50">
        <f t="shared" si="51"/>
        <v>29301.250027051716</v>
      </c>
      <c r="EF50">
        <f t="shared" si="51"/>
        <v>29255.510379777752</v>
      </c>
      <c r="EG50">
        <f t="shared" si="51"/>
        <v>29206.163928580023</v>
      </c>
      <c r="EH50">
        <f t="shared" si="51"/>
        <v>29148.144341539402</v>
      </c>
      <c r="EI50">
        <f t="shared" si="51"/>
        <v>29077.053183729498</v>
      </c>
      <c r="EJ50">
        <f t="shared" si="51"/>
        <v>28989.302963154343</v>
      </c>
      <c r="EK50">
        <f t="shared" si="51"/>
        <v>28882.21638244823</v>
      </c>
      <c r="EL50">
        <f t="shared" si="51"/>
        <v>28754.07961201232</v>
      </c>
      <c r="EM50">
        <f t="shared" si="51"/>
        <v>28604.154472740298</v>
      </c>
      <c r="EN50">
        <f t="shared" si="51"/>
        <v>28432.647740341952</v>
      </c>
      <c r="EO50">
        <f t="shared" si="51"/>
        <v>28240.647227166821</v>
      </c>
      <c r="EP50">
        <f t="shared" si="51"/>
        <v>28030.027262917563</v>
      </c>
      <c r="EQ50">
        <f t="shared" si="51"/>
        <v>27803.330630896675</v>
      </c>
      <c r="ER50">
        <f t="shared" si="51"/>
        <v>27563.632737650081</v>
      </c>
      <c r="ES50">
        <f t="shared" si="51"/>
        <v>27314.394667800891</v>
      </c>
      <c r="ET50">
        <f t="shared" si="51"/>
        <v>27059.310663659391</v>
      </c>
      <c r="EU50">
        <f t="shared" si="51"/>
        <v>26802.155331006503</v>
      </c>
      <c r="EV50">
        <f t="shared" si="51"/>
        <v>26546.636018066987</v>
      </c>
      <c r="EW50">
        <f t="shared" si="51"/>
        <v>26296.254824714768</v>
      </c>
      <c r="EX50">
        <f t="shared" si="51"/>
        <v>26054.184544585118</v>
      </c>
      <c r="EY50">
        <f t="shared" si="51"/>
        <v>25823.162326446061</v>
      </c>
      <c r="EZ50">
        <f t="shared" si="51"/>
        <v>25605.404392685236</v>
      </c>
      <c r="FA50">
        <f t="shared" si="51"/>
        <v>25402.543722544629</v>
      </c>
      <c r="FB50">
        <f t="shared" si="51"/>
        <v>25215.592506964542</v>
      </c>
      <c r="FC50">
        <f t="shared" si="51"/>
        <v>25044.930078520068</v>
      </c>
      <c r="FD50">
        <f t="shared" si="43"/>
        <v>24890.315874715168</v>
      </c>
      <c r="FE50">
        <f t="shared" si="43"/>
        <v>24750.926076063046</v>
      </c>
      <c r="FF50">
        <f t="shared" si="43"/>
        <v>24625.411813197457</v>
      </c>
      <c r="FG50">
        <f t="shared" si="43"/>
        <v>24511.975951203254</v>
      </c>
      <c r="FH50">
        <f t="shared" si="43"/>
        <v>24408.464543793329</v>
      </c>
      <c r="FI50">
        <f t="shared" si="43"/>
        <v>24312.468833974224</v>
      </c>
      <c r="FJ50">
        <f t="shared" si="43"/>
        <v>24221.433197116661</v>
      </c>
      <c r="FK50">
        <f t="shared" si="43"/>
        <v>24132.764203244347</v>
      </c>
      <c r="FL50">
        <f t="shared" si="43"/>
        <v>24043.936230987714</v>
      </c>
      <c r="FM50">
        <f t="shared" si="43"/>
        <v>23952.589385907882</v>
      </c>
      <c r="FN50">
        <f t="shared" si="43"/>
        <v>23856.616004033505</v>
      </c>
      <c r="FO50">
        <f t="shared" si="43"/>
        <v>23754.232574694335</v>
      </c>
      <c r="FP50">
        <f t="shared" si="43"/>
        <v>23644.034911772389</v>
      </c>
      <c r="FQ50">
        <f t="shared" si="43"/>
        <v>23525.035138425552</v>
      </c>
      <c r="FR50">
        <f t="shared" si="43"/>
        <v>23396.679932672028</v>
      </c>
      <c r="FS50">
        <f t="shared" ref="FS50:GK64" si="55">FR49*$B50</f>
        <v>23258.850316638029</v>
      </c>
      <c r="FT50">
        <f t="shared" si="55"/>
        <v>23111.844053535071</v>
      </c>
      <c r="FU50">
        <f t="shared" si="55"/>
        <v>22956.34232493359</v>
      </c>
      <c r="FV50">
        <f t="shared" si="55"/>
        <v>22793.362904893995</v>
      </c>
      <c r="FW50">
        <f t="shared" si="55"/>
        <v>22624.202494083816</v>
      </c>
      <c r="FX50">
        <f t="shared" si="55"/>
        <v>22450.37107965834</v>
      </c>
      <c r="FY50">
        <f t="shared" si="55"/>
        <v>22273.521353018263</v>
      </c>
      <c r="FZ50">
        <f t="shared" si="55"/>
        <v>22095.376213445463</v>
      </c>
      <c r="GA50">
        <f t="shared" si="55"/>
        <v>21917.657284837769</v>
      </c>
      <c r="GB50">
        <f t="shared" si="55"/>
        <v>21742.017148355899</v>
      </c>
      <c r="GC50">
        <f t="shared" si="55"/>
        <v>21569.977718714654</v>
      </c>
      <c r="GD50">
        <f t="shared" si="55"/>
        <v>21402.876816687251</v>
      </c>
      <c r="GE50">
        <f t="shared" si="55"/>
        <v>21241.824576009298</v>
      </c>
      <c r="GF50">
        <f t="shared" si="55"/>
        <v>21087.670874672625</v>
      </c>
      <c r="GG50">
        <f t="shared" si="55"/>
        <v>20940.984506665274</v>
      </c>
      <c r="GH50">
        <f t="shared" si="55"/>
        <v>20802.044334293067</v>
      </c>
      <c r="GI50">
        <f t="shared" si="55"/>
        <v>20670.842195886711</v>
      </c>
      <c r="GJ50">
        <f t="shared" si="55"/>
        <v>20547.096909794225</v>
      </c>
      <c r="GK50">
        <f t="shared" si="55"/>
        <v>20430.278316109063</v>
      </c>
      <c r="GL50">
        <f>GK49*$B50</f>
        <v>20319.639958081869</v>
      </c>
      <c r="GM50">
        <f t="shared" si="44"/>
        <v>20214.258728933983</v>
      </c>
      <c r="GN50">
        <f t="shared" si="44"/>
        <v>20113.079608868651</v>
      </c>
      <c r="GO50">
        <f t="shared" si="44"/>
        <v>20014.963494542844</v>
      </c>
      <c r="GP50">
        <f t="shared" si="44"/>
        <v>19918.736087651272</v>
      </c>
      <c r="GQ50">
        <f t="shared" si="44"/>
        <v>19823.235855274917</v>
      </c>
      <c r="GR50">
        <f t="shared" si="44"/>
        <v>19727.359197760845</v>
      </c>
      <c r="GS50">
        <f t="shared" si="44"/>
        <v>19630.101155637065</v>
      </c>
      <c r="GT50">
        <f t="shared" si="44"/>
        <v>19530.590242610575</v>
      </c>
      <c r="GU50">
        <f t="shared" si="44"/>
        <v>19428.116293668594</v>
      </c>
      <c r="GV50">
        <f t="shared" si="44"/>
        <v>19322.150551152128</v>
      </c>
      <c r="GW50">
        <f t="shared" si="44"/>
        <v>19212.357562914101</v>
      </c>
      <c r="GX50">
        <f t="shared" si="44"/>
        <v>19098.598817754199</v>
      </c>
    </row>
    <row r="51" spans="1:206" ht="4.5" customHeight="1">
      <c r="A51">
        <v>49</v>
      </c>
      <c r="B51">
        <v>0.99805723361411269</v>
      </c>
      <c r="C51">
        <v>9.9058401554517433E-5</v>
      </c>
      <c r="E51" s="8">
        <v>70518</v>
      </c>
      <c r="F51">
        <f t="shared" si="9"/>
        <v>73406.11147508437</v>
      </c>
      <c r="G51">
        <f t="shared" si="9"/>
        <v>77000.607484499822</v>
      </c>
      <c r="H51">
        <f t="shared" si="9"/>
        <v>83017.37012988927</v>
      </c>
      <c r="I51">
        <f t="shared" si="9"/>
        <v>89999.825896686045</v>
      </c>
      <c r="J51">
        <f t="shared" ref="J51:Y66" si="56">I50*$B51</f>
        <v>92927.774368712518</v>
      </c>
      <c r="K51">
        <f t="shared" si="56"/>
        <v>91674.419274889849</v>
      </c>
      <c r="L51">
        <f t="shared" si="56"/>
        <v>89600.391810404049</v>
      </c>
      <c r="M51">
        <f t="shared" si="56"/>
        <v>87893.426951161891</v>
      </c>
      <c r="N51">
        <f t="shared" si="56"/>
        <v>85809.916266701286</v>
      </c>
      <c r="O51">
        <f t="shared" si="56"/>
        <v>80318.484773032993</v>
      </c>
      <c r="P51">
        <f t="shared" si="56"/>
        <v>74444.106648853194</v>
      </c>
      <c r="Q51">
        <f t="shared" si="56"/>
        <v>72483.889015062887</v>
      </c>
      <c r="R51">
        <f t="shared" si="56"/>
        <v>71496.033346540076</v>
      </c>
      <c r="S51">
        <f t="shared" si="56"/>
        <v>70579.521461462587</v>
      </c>
      <c r="T51">
        <f t="shared" si="56"/>
        <v>70485.930564219583</v>
      </c>
      <c r="U51">
        <f t="shared" si="56"/>
        <v>69704.166525399356</v>
      </c>
      <c r="V51">
        <f t="shared" si="56"/>
        <v>68388.295799642336</v>
      </c>
      <c r="W51">
        <f t="shared" si="56"/>
        <v>68566.340807397806</v>
      </c>
      <c r="X51">
        <f t="shared" si="56"/>
        <v>67806.135812511566</v>
      </c>
      <c r="Y51">
        <f t="shared" si="56"/>
        <v>66675.519408340828</v>
      </c>
      <c r="Z51">
        <f t="shared" ref="W51:BT56" si="57">Y50*$B51</f>
        <v>66163.442137520367</v>
      </c>
      <c r="AA51">
        <f t="shared" si="57"/>
        <v>63479.089470275088</v>
      </c>
      <c r="AB51">
        <f t="shared" si="57"/>
        <v>61213.904408969189</v>
      </c>
      <c r="AC51">
        <f t="shared" si="57"/>
        <v>57593.267869999348</v>
      </c>
      <c r="AD51">
        <f t="shared" si="57"/>
        <v>51448.816169572303</v>
      </c>
      <c r="AE51">
        <f t="shared" si="57"/>
        <v>47311.315550587322</v>
      </c>
      <c r="AF51">
        <f t="shared" si="57"/>
        <v>45658.03237526404</v>
      </c>
      <c r="AG51">
        <f t="shared" si="57"/>
        <v>45164.604922470222</v>
      </c>
      <c r="AH51">
        <f t="shared" si="57"/>
        <v>44576.176320459985</v>
      </c>
      <c r="AI51">
        <f t="shared" si="57"/>
        <v>44361.450367245066</v>
      </c>
      <c r="AJ51">
        <f t="shared" si="57"/>
        <v>44561.420257069054</v>
      </c>
      <c r="AK51">
        <f t="shared" si="57"/>
        <v>44725.064003880194</v>
      </c>
      <c r="AL51">
        <f t="shared" si="57"/>
        <v>45114.044984459557</v>
      </c>
      <c r="AM51">
        <f t="shared" si="57"/>
        <v>46158.285912141095</v>
      </c>
      <c r="AN51">
        <f t="shared" si="57"/>
        <v>48190.675812514579</v>
      </c>
      <c r="AO51">
        <f t="shared" si="57"/>
        <v>50675.275716046817</v>
      </c>
      <c r="AP51">
        <f t="shared" si="57"/>
        <v>54496.239733917246</v>
      </c>
      <c r="AQ51">
        <f t="shared" si="57"/>
        <v>58028.992251836607</v>
      </c>
      <c r="AR51">
        <f t="shared" si="57"/>
        <v>58730.991131312643</v>
      </c>
      <c r="AS51">
        <f t="shared" si="57"/>
        <v>57893.920900039906</v>
      </c>
      <c r="AT51">
        <f t="shared" si="57"/>
        <v>54939.360106656146</v>
      </c>
      <c r="AU51">
        <f t="shared" si="57"/>
        <v>52692.881158236174</v>
      </c>
      <c r="AV51">
        <f t="shared" si="57"/>
        <v>52545.081740760441</v>
      </c>
      <c r="AW51">
        <f t="shared" si="57"/>
        <v>52861.192993248602</v>
      </c>
      <c r="AX51">
        <f t="shared" si="57"/>
        <v>53585.345276018204</v>
      </c>
      <c r="AY51">
        <f t="shared" si="57"/>
        <v>54004.140870124844</v>
      </c>
      <c r="AZ51">
        <f t="shared" si="57"/>
        <v>54575.519435368391</v>
      </c>
      <c r="BA51">
        <f t="shared" si="57"/>
        <v>54802.484909597697</v>
      </c>
      <c r="BB51">
        <f t="shared" si="57"/>
        <v>53930.039668963283</v>
      </c>
      <c r="BC51">
        <f t="shared" si="57"/>
        <v>53377.845352175238</v>
      </c>
      <c r="BD51">
        <f t="shared" si="57"/>
        <v>51982.556199258135</v>
      </c>
      <c r="BE51">
        <f t="shared" si="57"/>
        <v>50571.947636007149</v>
      </c>
      <c r="BF51">
        <f t="shared" si="57"/>
        <v>49154.719344815676</v>
      </c>
      <c r="BG51">
        <f t="shared" si="57"/>
        <v>47751.445491851693</v>
      </c>
      <c r="BH51">
        <f t="shared" si="57"/>
        <v>46397.182935869074</v>
      </c>
      <c r="BI51">
        <f t="shared" si="57"/>
        <v>45132.885802878285</v>
      </c>
      <c r="BJ51">
        <f t="shared" si="57"/>
        <v>44000.764962686095</v>
      </c>
      <c r="BK51">
        <f t="shared" si="57"/>
        <v>43026.274418805682</v>
      </c>
      <c r="BL51">
        <f t="shared" si="57"/>
        <v>42224.306655867789</v>
      </c>
      <c r="BM51">
        <f t="shared" si="57"/>
        <v>41605.186811556392</v>
      </c>
      <c r="BN51">
        <f t="shared" si="57"/>
        <v>41175.801686144965</v>
      </c>
      <c r="BO51">
        <f t="shared" si="57"/>
        <v>40937.291956597008</v>
      </c>
      <c r="BP51">
        <f t="shared" si="57"/>
        <v>40899.412136480343</v>
      </c>
      <c r="BQ51">
        <f t="shared" si="57"/>
        <v>41047.871516506966</v>
      </c>
      <c r="BR51">
        <f t="shared" si="57"/>
        <v>41342.806179569241</v>
      </c>
      <c r="BS51">
        <f t="shared" si="57"/>
        <v>41748.715001356955</v>
      </c>
      <c r="BT51">
        <f t="shared" si="57"/>
        <v>42213.737171820321</v>
      </c>
      <c r="BU51">
        <f t="shared" ref="BU51:CJ66" si="58">BT50*$B51</f>
        <v>42687.261705657242</v>
      </c>
      <c r="BV51">
        <f t="shared" si="58"/>
        <v>43127.389383750378</v>
      </c>
      <c r="BW51">
        <f t="shared" si="58"/>
        <v>43498.587756419867</v>
      </c>
      <c r="BX51">
        <f t="shared" si="58"/>
        <v>43787.583115837595</v>
      </c>
      <c r="BY51">
        <f t="shared" si="58"/>
        <v>43985.8853916062</v>
      </c>
      <c r="BZ51">
        <f t="shared" si="58"/>
        <v>44096.094272315859</v>
      </c>
      <c r="CA51">
        <f t="shared" si="58"/>
        <v>44118.175666955773</v>
      </c>
      <c r="CB51">
        <f t="shared" si="58"/>
        <v>44048.389396110921</v>
      </c>
      <c r="CC51">
        <f t="shared" si="58"/>
        <v>43891.808974816107</v>
      </c>
      <c r="CD51">
        <f t="shared" si="58"/>
        <v>43648.217918330134</v>
      </c>
      <c r="CE51">
        <f t="shared" si="58"/>
        <v>43319.471656255344</v>
      </c>
      <c r="CF51">
        <f t="shared" si="58"/>
        <v>42910.346352338078</v>
      </c>
      <c r="CG51">
        <f t="shared" si="58"/>
        <v>42427.656256930786</v>
      </c>
      <c r="CH51">
        <f t="shared" si="58"/>
        <v>41881.793448608485</v>
      </c>
      <c r="CI51">
        <f t="shared" si="58"/>
        <v>41285.199182617296</v>
      </c>
      <c r="CJ51">
        <f t="shared" si="58"/>
        <v>40654.464165585676</v>
      </c>
      <c r="CK51">
        <f t="shared" si="45"/>
        <v>40000.801833909325</v>
      </c>
      <c r="CL51">
        <f t="shared" si="45"/>
        <v>39336.247179672762</v>
      </c>
      <c r="CM51">
        <f t="shared" si="45"/>
        <v>38677.605148854636</v>
      </c>
      <c r="CN51">
        <f t="shared" si="45"/>
        <v>38040.980246779051</v>
      </c>
      <c r="CO51">
        <f t="shared" si="45"/>
        <v>37442.749376644351</v>
      </c>
      <c r="CP51">
        <f t="shared" si="45"/>
        <v>36896.708957410963</v>
      </c>
      <c r="CQ51">
        <f t="shared" si="45"/>
        <v>36417.181389027239</v>
      </c>
      <c r="CR51">
        <f t="shared" si="45"/>
        <v>36012.145270680339</v>
      </c>
      <c r="CS51">
        <f t="shared" si="45"/>
        <v>35687.395571916211</v>
      </c>
      <c r="CT51">
        <f t="shared" si="45"/>
        <v>35444.552169634233</v>
      </c>
      <c r="CU51">
        <f t="shared" si="45"/>
        <v>35280.165659946273</v>
      </c>
      <c r="CV51">
        <f t="shared" si="45"/>
        <v>35187.381951783274</v>
      </c>
      <c r="CW51">
        <f t="shared" si="45"/>
        <v>35156.451096445351</v>
      </c>
      <c r="CX51">
        <f t="shared" si="45"/>
        <v>35175.400015717867</v>
      </c>
      <c r="CY51">
        <f t="shared" si="45"/>
        <v>35230.651374891575</v>
      </c>
      <c r="CZ51">
        <f t="shared" ref="CZ51:DL51" si="59">CY50*$B51</f>
        <v>35308.275650950258</v>
      </c>
      <c r="DA51">
        <f t="shared" si="59"/>
        <v>35394.222731769107</v>
      </c>
      <c r="DB51">
        <f t="shared" si="59"/>
        <v>35475.351332186925</v>
      </c>
      <c r="DC51">
        <f t="shared" si="59"/>
        <v>35539.7095209287</v>
      </c>
      <c r="DD51">
        <f t="shared" si="59"/>
        <v>35577.077078038055</v>
      </c>
      <c r="DE51">
        <f t="shared" si="59"/>
        <v>35579.064286410663</v>
      </c>
      <c r="DF51">
        <f t="shared" si="59"/>
        <v>35539.317691647913</v>
      </c>
      <c r="DG51">
        <f t="shared" si="59"/>
        <v>35453.608154072157</v>
      </c>
      <c r="DH51">
        <f t="shared" si="59"/>
        <v>35319.81323406045</v>
      </c>
      <c r="DI51">
        <f t="shared" si="59"/>
        <v>35137.811409195863</v>
      </c>
      <c r="DJ51">
        <f t="shared" si="59"/>
        <v>34909.360379602003</v>
      </c>
      <c r="DK51">
        <f t="shared" si="59"/>
        <v>34637.844731647929</v>
      </c>
      <c r="DL51">
        <f t="shared" si="59"/>
        <v>34328.052684133057</v>
      </c>
      <c r="DM51">
        <f t="shared" si="51"/>
        <v>33985.929085650881</v>
      </c>
      <c r="DN51">
        <f t="shared" si="51"/>
        <v>33618.284823824659</v>
      </c>
      <c r="DO51">
        <f t="shared" si="51"/>
        <v>33232.520052093336</v>
      </c>
      <c r="DP51">
        <f t="shared" si="51"/>
        <v>32836.367157964218</v>
      </c>
      <c r="DQ51">
        <f t="shared" si="51"/>
        <v>32437.663625288347</v>
      </c>
      <c r="DR51">
        <f t="shared" si="51"/>
        <v>32044.073764618013</v>
      </c>
      <c r="DS51">
        <f t="shared" si="51"/>
        <v>31662.833351337133</v>
      </c>
      <c r="DT51">
        <f t="shared" si="51"/>
        <v>31300.522201215495</v>
      </c>
      <c r="DU51">
        <f t="shared" si="51"/>
        <v>30962.810666605947</v>
      </c>
      <c r="DV51">
        <f t="shared" si="51"/>
        <v>30654.264677188996</v>
      </c>
      <c r="DW51">
        <f t="shared" si="51"/>
        <v>30378.191284570494</v>
      </c>
      <c r="DX51">
        <f t="shared" si="51"/>
        <v>30136.533136049911</v>
      </c>
      <c r="DY51">
        <f t="shared" si="51"/>
        <v>29929.811953813918</v>
      </c>
      <c r="DZ51">
        <f t="shared" si="51"/>
        <v>29757.150875051651</v>
      </c>
      <c r="EA51">
        <f t="shared" si="51"/>
        <v>29616.375331143227</v>
      </c>
      <c r="EB51">
        <f t="shared" si="51"/>
        <v>29504.139574184672</v>
      </c>
      <c r="EC51">
        <f t="shared" si="51"/>
        <v>29416.119083006466</v>
      </c>
      <c r="ED51">
        <f t="shared" si="51"/>
        <v>29347.235588841984</v>
      </c>
      <c r="EE51">
        <f t="shared" si="51"/>
        <v>29291.91144516466</v>
      </c>
      <c r="EF51">
        <f t="shared" si="51"/>
        <v>29244.324543434679</v>
      </c>
      <c r="EG51">
        <f t="shared" si="51"/>
        <v>29198.673757609944</v>
      </c>
      <c r="EH51">
        <f t="shared" si="51"/>
        <v>29149.423175038864</v>
      </c>
      <c r="EI51">
        <f t="shared" si="51"/>
        <v>29091.516306501668</v>
      </c>
      <c r="EJ51">
        <f t="shared" si="51"/>
        <v>29020.56326220349</v>
      </c>
      <c r="EK51">
        <f t="shared" si="51"/>
        <v>28932.983519807225</v>
      </c>
      <c r="EL51">
        <f t="shared" si="51"/>
        <v>28826.104983310488</v>
      </c>
      <c r="EM51">
        <f t="shared" si="51"/>
        <v>28698.217152684974</v>
      </c>
      <c r="EN51">
        <f t="shared" si="51"/>
        <v>28548.583282933931</v>
      </c>
      <c r="EO51">
        <f t="shared" si="51"/>
        <v>28377.409748050242</v>
      </c>
      <c r="EP51">
        <f t="shared" si="51"/>
        <v>28185.782247018178</v>
      </c>
      <c r="EQ51">
        <f t="shared" si="51"/>
        <v>27975.571468155664</v>
      </c>
      <c r="ER51">
        <f t="shared" si="51"/>
        <v>27749.315254731257</v>
      </c>
      <c r="ES51">
        <f t="shared" si="51"/>
        <v>27510.083038494431</v>
      </c>
      <c r="ET51">
        <f t="shared" si="51"/>
        <v>27261.329179989429</v>
      </c>
      <c r="EU51">
        <f t="shared" si="51"/>
        <v>27006.740744476752</v>
      </c>
      <c r="EV51">
        <f t="shared" si="51"/>
        <v>26750.085004560093</v>
      </c>
      <c r="EW51">
        <f t="shared" si="51"/>
        <v>26495.0621059527</v>
      </c>
      <c r="EX51">
        <f t="shared" ref="DC51:FC56" si="60">EW50*$B51</f>
        <v>26245.167344766585</v>
      </c>
      <c r="EY51">
        <f t="shared" si="60"/>
        <v>26003.567350640194</v>
      </c>
      <c r="EZ51">
        <f t="shared" si="60"/>
        <v>25772.993954700931</v>
      </c>
      <c r="FA51">
        <f t="shared" si="60"/>
        <v>25555.659073734074</v>
      </c>
      <c r="FB51">
        <f t="shared" si="60"/>
        <v>25353.192514484435</v>
      </c>
      <c r="FC51">
        <f t="shared" si="60"/>
        <v>25166.60450144178</v>
      </c>
      <c r="FD51">
        <f t="shared" ref="FD51:FS66" si="61">FC50*$B51</f>
        <v>24996.27363022662</v>
      </c>
      <c r="FE51">
        <f t="shared" si="61"/>
        <v>24841.959805699655</v>
      </c>
      <c r="FF51">
        <f t="shared" si="61"/>
        <v>24702.840808862889</v>
      </c>
      <c r="FG51">
        <f t="shared" si="61"/>
        <v>24577.570390888144</v>
      </c>
      <c r="FH51">
        <f t="shared" si="61"/>
        <v>24464.354908273577</v>
      </c>
      <c r="FI51">
        <f t="shared" si="61"/>
        <v>24361.044599346526</v>
      </c>
      <c r="FJ51">
        <f t="shared" si="61"/>
        <v>24265.235386765646</v>
      </c>
      <c r="FK51">
        <f t="shared" si="61"/>
        <v>24174.37661088329</v>
      </c>
      <c r="FL51">
        <f t="shared" si="61"/>
        <v>24085.879880151741</v>
      </c>
      <c r="FM51">
        <f t="shared" si="61"/>
        <v>23997.224479893732</v>
      </c>
      <c r="FN51">
        <f t="shared" si="61"/>
        <v>23906.05510039398</v>
      </c>
      <c r="FO51">
        <f t="shared" si="61"/>
        <v>23810.268172379849</v>
      </c>
      <c r="FP51">
        <f t="shared" si="61"/>
        <v>23708.083650125671</v>
      </c>
      <c r="FQ51">
        <f t="shared" si="61"/>
        <v>23598.100075519051</v>
      </c>
      <c r="FR51">
        <f t="shared" si="61"/>
        <v>23479.3314909318</v>
      </c>
      <c r="FS51">
        <f t="shared" si="61"/>
        <v>23351.225649357468</v>
      </c>
      <c r="FT51">
        <f t="shared" si="55"/>
        <v>23213.663804068481</v>
      </c>
      <c r="FU51">
        <f t="shared" si="55"/>
        <v>23066.943139791994</v>
      </c>
      <c r="FV51">
        <f t="shared" si="55"/>
        <v>22911.743514721788</v>
      </c>
      <c r="FW51">
        <f t="shared" si="55"/>
        <v>22749.080725621036</v>
      </c>
      <c r="FX51">
        <f t="shared" si="55"/>
        <v>22580.248953970804</v>
      </c>
      <c r="FY51">
        <f t="shared" si="55"/>
        <v>22406.755253374082</v>
      </c>
      <c r="FZ51">
        <f t="shared" si="55"/>
        <v>22230.249104438277</v>
      </c>
      <c r="GA51">
        <f t="shared" si="55"/>
        <v>22052.450059254446</v>
      </c>
      <c r="GB51">
        <f t="shared" si="55"/>
        <v>21875.076397007389</v>
      </c>
      <c r="GC51">
        <f t="shared" si="55"/>
        <v>21699.777488278687</v>
      </c>
      <c r="GD51">
        <f t="shared" si="55"/>
        <v>21528.072291058397</v>
      </c>
      <c r="GE51">
        <f t="shared" si="55"/>
        <v>21361.296027046505</v>
      </c>
      <c r="GF51">
        <f t="shared" si="55"/>
        <v>21200.556673248113</v>
      </c>
      <c r="GG51">
        <f t="shared" si="55"/>
        <v>21046.702456540657</v>
      </c>
      <c r="GH51">
        <f t="shared" si="55"/>
        <v>20900.301065878339</v>
      </c>
      <c r="GI51">
        <f t="shared" si="55"/>
        <v>20761.630821802664</v>
      </c>
      <c r="GJ51">
        <f t="shared" si="55"/>
        <v>20630.683578500561</v>
      </c>
      <c r="GK51">
        <f t="shared" si="55"/>
        <v>20507.17870059031</v>
      </c>
      <c r="GL51">
        <f>GK50*$B51</f>
        <v>20390.587058142202</v>
      </c>
      <c r="GM51">
        <f t="shared" ref="GL51:GX66" si="62">GL50*$B51</f>
        <v>20280.163644597975</v>
      </c>
      <c r="GN51">
        <f t="shared" si="62"/>
        <v>20174.987146559779</v>
      </c>
      <c r="GO51">
        <f t="shared" si="62"/>
        <v>20074.004593887865</v>
      </c>
      <c r="GP51">
        <f t="shared" si="62"/>
        <v>19976.079096250884</v>
      </c>
      <c r="GQ51">
        <f t="shared" si="62"/>
        <v>19880.038636730824</v>
      </c>
      <c r="GR51">
        <f t="shared" si="62"/>
        <v>19784.723938995772</v>
      </c>
      <c r="GS51">
        <f t="shared" si="62"/>
        <v>19689.03354742911</v>
      </c>
      <c r="GT51">
        <f t="shared" si="62"/>
        <v>19591.964454960325</v>
      </c>
      <c r="GU51">
        <f t="shared" si="62"/>
        <v>19492.646868390693</v>
      </c>
      <c r="GV51">
        <f t="shared" si="62"/>
        <v>19390.372002392145</v>
      </c>
      <c r="GW51">
        <f t="shared" si="62"/>
        <v>19284.612126558295</v>
      </c>
      <c r="GX51">
        <f t="shared" si="62"/>
        <v>19175.032440447223</v>
      </c>
    </row>
    <row r="52" spans="1:206">
      <c r="A52">
        <v>50</v>
      </c>
      <c r="B52">
        <v>0.99818988412290988</v>
      </c>
      <c r="C52">
        <v>7.4035266735253708E-5</v>
      </c>
      <c r="E52" s="8">
        <v>67399</v>
      </c>
      <c r="F52">
        <f t="shared" si="9"/>
        <v>70390.354248579359</v>
      </c>
      <c r="G52">
        <f t="shared" si="9"/>
        <v>73273.237907227871</v>
      </c>
      <c r="H52">
        <f t="shared" si="9"/>
        <v>76861.227462346549</v>
      </c>
      <c r="I52">
        <f t="shared" si="9"/>
        <v>82867.099070142896</v>
      </c>
      <c r="J52">
        <f t="shared" si="56"/>
        <v>89836.915782895114</v>
      </c>
      <c r="K52">
        <f t="shared" si="56"/>
        <v>92759.564328905064</v>
      </c>
      <c r="L52">
        <f t="shared" si="56"/>
        <v>91508.477953037349</v>
      </c>
      <c r="M52">
        <f t="shared" si="56"/>
        <v>89438.204718594541</v>
      </c>
      <c r="N52">
        <f t="shared" si="56"/>
        <v>87734.329663545737</v>
      </c>
      <c r="O52">
        <f t="shared" si="56"/>
        <v>85654.59037485515</v>
      </c>
      <c r="P52">
        <f t="shared" si="56"/>
        <v>80173.099008521502</v>
      </c>
      <c r="Q52">
        <f t="shared" si="56"/>
        <v>74309.354189452308</v>
      </c>
      <c r="R52">
        <f t="shared" si="56"/>
        <v>72352.684776723487</v>
      </c>
      <c r="S52">
        <f t="shared" si="56"/>
        <v>71366.617241430533</v>
      </c>
      <c r="T52">
        <f t="shared" si="56"/>
        <v>70451.764349067773</v>
      </c>
      <c r="U52">
        <f t="shared" si="56"/>
        <v>70358.342862193822</v>
      </c>
      <c r="V52">
        <f t="shared" si="56"/>
        <v>69577.993906872391</v>
      </c>
      <c r="W52">
        <f t="shared" si="57"/>
        <v>68264.505059608273</v>
      </c>
      <c r="X52">
        <f t="shared" si="57"/>
        <v>68442.227785268362</v>
      </c>
      <c r="Y52">
        <f t="shared" si="57"/>
        <v>67683.398849513207</v>
      </c>
      <c r="Z52">
        <f t="shared" si="57"/>
        <v>66554.828992046561</v>
      </c>
      <c r="AA52">
        <f t="shared" si="57"/>
        <v>66043.678640424303</v>
      </c>
      <c r="AB52">
        <f t="shared" si="57"/>
        <v>63364.184962561718</v>
      </c>
      <c r="AC52">
        <f t="shared" si="57"/>
        <v>61103.100148699836</v>
      </c>
      <c r="AD52">
        <f t="shared" si="57"/>
        <v>57489.017381414356</v>
      </c>
      <c r="AE52">
        <f t="shared" si="57"/>
        <v>51355.687850566268</v>
      </c>
      <c r="AF52">
        <f t="shared" si="57"/>
        <v>47225.676587143185</v>
      </c>
      <c r="AG52">
        <f t="shared" si="57"/>
        <v>45575.386045944877</v>
      </c>
      <c r="AH52">
        <f t="shared" si="57"/>
        <v>45082.851754017553</v>
      </c>
      <c r="AI52">
        <f t="shared" si="57"/>
        <v>44495.488275962351</v>
      </c>
      <c r="AJ52">
        <f t="shared" si="57"/>
        <v>44281.151001604572</v>
      </c>
      <c r="AK52">
        <f t="shared" si="57"/>
        <v>44480.758922756046</v>
      </c>
      <c r="AL52">
        <f t="shared" si="57"/>
        <v>44644.106455422901</v>
      </c>
      <c r="AM52">
        <f t="shared" si="57"/>
        <v>45032.383335353428</v>
      </c>
      <c r="AN52">
        <f t="shared" si="57"/>
        <v>46074.73406595226</v>
      </c>
      <c r="AO52">
        <f t="shared" si="57"/>
        <v>48103.445105098646</v>
      </c>
      <c r="AP52">
        <f t="shared" si="57"/>
        <v>50583.547594897282</v>
      </c>
      <c r="AQ52">
        <f t="shared" si="57"/>
        <v>54397.595225133169</v>
      </c>
      <c r="AR52">
        <f t="shared" si="57"/>
        <v>57923.953051630015</v>
      </c>
      <c r="AS52">
        <f t="shared" si="57"/>
        <v>58624.681231788614</v>
      </c>
      <c r="AT52">
        <f t="shared" si="57"/>
        <v>57789.126194631746</v>
      </c>
      <c r="AU52">
        <f t="shared" si="57"/>
        <v>54839.913498649919</v>
      </c>
      <c r="AV52">
        <f t="shared" si="57"/>
        <v>52597.500937442026</v>
      </c>
      <c r="AW52">
        <f t="shared" si="57"/>
        <v>52449.969054038491</v>
      </c>
      <c r="AX52">
        <f t="shared" si="57"/>
        <v>52765.508108529597</v>
      </c>
      <c r="AY52">
        <f t="shared" si="57"/>
        <v>53488.349591754726</v>
      </c>
      <c r="AZ52">
        <f t="shared" si="57"/>
        <v>53906.387117307218</v>
      </c>
      <c r="BA52">
        <f t="shared" si="57"/>
        <v>54476.731421137993</v>
      </c>
      <c r="BB52">
        <f t="shared" si="57"/>
        <v>54703.286061558843</v>
      </c>
      <c r="BC52">
        <f t="shared" si="57"/>
        <v>53832.420047906395</v>
      </c>
      <c r="BD52">
        <f t="shared" si="57"/>
        <v>53281.225266818401</v>
      </c>
      <c r="BE52">
        <f t="shared" si="57"/>
        <v>51888.461748950125</v>
      </c>
      <c r="BF52">
        <f t="shared" si="57"/>
        <v>50480.40655065584</v>
      </c>
      <c r="BG52">
        <f t="shared" si="57"/>
        <v>49065.743606895718</v>
      </c>
      <c r="BH52">
        <f t="shared" si="57"/>
        <v>47665.009842212887</v>
      </c>
      <c r="BI52">
        <f t="shared" si="57"/>
        <v>46313.198658384601</v>
      </c>
      <c r="BJ52">
        <f t="shared" si="57"/>
        <v>45051.190049707599</v>
      </c>
      <c r="BK52">
        <f t="shared" si="57"/>
        <v>43921.118479423028</v>
      </c>
      <c r="BL52">
        <f t="shared" si="57"/>
        <v>42948.391876348163</v>
      </c>
      <c r="BM52">
        <f t="shared" si="57"/>
        <v>42147.875767990881</v>
      </c>
      <c r="BN52">
        <f t="shared" si="57"/>
        <v>41529.876602339493</v>
      </c>
      <c r="BO52">
        <f t="shared" si="57"/>
        <v>41101.268713760961</v>
      </c>
      <c r="BP52">
        <f t="shared" si="57"/>
        <v>40863.1907144613</v>
      </c>
      <c r="BQ52">
        <f t="shared" si="57"/>
        <v>40825.379461208446</v>
      </c>
      <c r="BR52">
        <f t="shared" si="57"/>
        <v>40973.570112554182</v>
      </c>
      <c r="BS52">
        <f t="shared" si="57"/>
        <v>41267.97090970014</v>
      </c>
      <c r="BT52">
        <f t="shared" si="57"/>
        <v>41673.144989484892</v>
      </c>
      <c r="BU52">
        <f t="shared" si="58"/>
        <v>42137.325415934298</v>
      </c>
      <c r="BV52">
        <f t="shared" si="58"/>
        <v>42609.992815494334</v>
      </c>
      <c r="BW52">
        <f t="shared" si="58"/>
        <v>43049.323811489405</v>
      </c>
      <c r="BX52">
        <f t="shared" si="58"/>
        <v>43419.850272090975</v>
      </c>
      <c r="BY52">
        <f t="shared" si="58"/>
        <v>43708.322516420216</v>
      </c>
      <c r="BZ52">
        <f t="shared" si="58"/>
        <v>43906.265842090987</v>
      </c>
      <c r="CA52">
        <f t="shared" si="58"/>
        <v>44016.275231955879</v>
      </c>
      <c r="CB52">
        <f t="shared" si="58"/>
        <v>44038.316656712763</v>
      </c>
      <c r="CC52">
        <f t="shared" si="58"/>
        <v>43968.656707104768</v>
      </c>
      <c r="CD52">
        <f t="shared" si="58"/>
        <v>43812.359714516584</v>
      </c>
      <c r="CE52">
        <f t="shared" si="58"/>
        <v>43569.209586069475</v>
      </c>
      <c r="CF52">
        <f t="shared" si="58"/>
        <v>43241.058392823201</v>
      </c>
      <c r="CG52">
        <f t="shared" si="58"/>
        <v>42832.673653114274</v>
      </c>
      <c r="CH52">
        <f t="shared" si="58"/>
        <v>42350.857282712393</v>
      </c>
      <c r="CI52">
        <f t="shared" si="58"/>
        <v>41805.982549326152</v>
      </c>
      <c r="CJ52">
        <f t="shared" si="58"/>
        <v>41210.468188088009</v>
      </c>
      <c r="CK52">
        <f t="shared" si="45"/>
        <v>40580.874874524954</v>
      </c>
      <c r="CL52">
        <f t="shared" si="45"/>
        <v>39928.395747413429</v>
      </c>
      <c r="CM52">
        <f t="shared" si="45"/>
        <v>39265.044014107698</v>
      </c>
      <c r="CN52">
        <f t="shared" si="45"/>
        <v>38607.594201686872</v>
      </c>
      <c r="CO52">
        <f t="shared" si="45"/>
        <v>37972.121664454287</v>
      </c>
      <c r="CP52">
        <f t="shared" si="45"/>
        <v>37374.973661515782</v>
      </c>
      <c r="CQ52">
        <f t="shared" si="45"/>
        <v>36829.921638714783</v>
      </c>
      <c r="CR52">
        <f t="shared" si="45"/>
        <v>36351.262070796089</v>
      </c>
      <c r="CS52">
        <f t="shared" si="45"/>
        <v>35946.959114757803</v>
      </c>
      <c r="CT52">
        <f t="shared" si="45"/>
        <v>35622.79725057949</v>
      </c>
      <c r="CU52">
        <f t="shared" si="45"/>
        <v>35380.393422995628</v>
      </c>
      <c r="CV52">
        <f t="shared" si="45"/>
        <v>35216.304471938834</v>
      </c>
      <c r="CW52">
        <f t="shared" ref="CW52:DB66" si="63">CV51*$B52</f>
        <v>35123.688713039119</v>
      </c>
      <c r="CX52">
        <f t="shared" si="63"/>
        <v>35092.813846133533</v>
      </c>
      <c r="CY52">
        <f t="shared" si="63"/>
        <v>35111.72846566642</v>
      </c>
      <c r="CZ52">
        <f t="shared" si="63"/>
        <v>35166.879813477659</v>
      </c>
      <c r="DA52">
        <f t="shared" si="63"/>
        <v>35244.363580601799</v>
      </c>
      <c r="DB52">
        <f t="shared" si="63"/>
        <v>35330.155087245068</v>
      </c>
      <c r="DC52">
        <f t="shared" si="60"/>
        <v>35411.136835495185</v>
      </c>
      <c r="DD52">
        <f t="shared" si="60"/>
        <v>35475.378528457695</v>
      </c>
      <c r="DE52">
        <f t="shared" si="60"/>
        <v>35512.678445958642</v>
      </c>
      <c r="DF52">
        <f t="shared" si="60"/>
        <v>35514.662057253823</v>
      </c>
      <c r="DG52">
        <f t="shared" si="60"/>
        <v>35474.987408433313</v>
      </c>
      <c r="DH52">
        <f t="shared" si="60"/>
        <v>35389.433015052338</v>
      </c>
      <c r="DI52">
        <f t="shared" si="60"/>
        <v>35255.880279349622</v>
      </c>
      <c r="DJ52">
        <f t="shared" si="60"/>
        <v>35074.207898877881</v>
      </c>
      <c r="DK52">
        <f t="shared" si="60"/>
        <v>34846.170392119828</v>
      </c>
      <c r="DL52">
        <f t="shared" si="60"/>
        <v>34575.146218950991</v>
      </c>
      <c r="DM52">
        <f t="shared" si="60"/>
        <v>34265.914930939922</v>
      </c>
      <c r="DN52">
        <f t="shared" si="60"/>
        <v>33924.410615815286</v>
      </c>
      <c r="DO52">
        <f t="shared" si="60"/>
        <v>33557.431832704518</v>
      </c>
      <c r="DP52">
        <f t="shared" si="60"/>
        <v>33172.365339911325</v>
      </c>
      <c r="DQ52">
        <f t="shared" si="60"/>
        <v>32776.92952842563</v>
      </c>
      <c r="DR52">
        <f t="shared" si="60"/>
        <v>32378.947695344505</v>
      </c>
      <c r="DS52">
        <f t="shared" si="60"/>
        <v>31986.07027793003</v>
      </c>
      <c r="DT52">
        <f t="shared" si="60"/>
        <v>31605.519953974217</v>
      </c>
      <c r="DU52">
        <f t="shared" si="60"/>
        <v>31243.864629017862</v>
      </c>
      <c r="DV52">
        <f t="shared" si="60"/>
        <v>30906.764391418987</v>
      </c>
      <c r="DW52">
        <f t="shared" si="60"/>
        <v>30598.776905996292</v>
      </c>
      <c r="DX52">
        <f t="shared" si="60"/>
        <v>30323.203238209011</v>
      </c>
      <c r="DY52">
        <f t="shared" si="60"/>
        <v>30081.982518939894</v>
      </c>
      <c r="DZ52">
        <f t="shared" si="60"/>
        <v>29875.635525997997</v>
      </c>
      <c r="EA52">
        <f t="shared" si="60"/>
        <v>29703.286983795755</v>
      </c>
      <c r="EB52">
        <f t="shared" si="60"/>
        <v>29562.766259934462</v>
      </c>
      <c r="EC52">
        <f t="shared" si="60"/>
        <v>29450.733662701557</v>
      </c>
      <c r="ED52">
        <f t="shared" si="60"/>
        <v>29362.872498811943</v>
      </c>
      <c r="EE52">
        <f t="shared" si="60"/>
        <v>29294.113691753919</v>
      </c>
      <c r="EF52">
        <f t="shared" si="60"/>
        <v>29238.889691187451</v>
      </c>
      <c r="EG52">
        <f t="shared" si="60"/>
        <v>29191.38892726383</v>
      </c>
      <c r="EH52">
        <f t="shared" si="60"/>
        <v>29145.820774651318</v>
      </c>
      <c r="EI52">
        <f t="shared" si="60"/>
        <v>29096.659341341707</v>
      </c>
      <c r="EJ52">
        <f t="shared" si="60"/>
        <v>29038.857290946642</v>
      </c>
      <c r="EK52">
        <f t="shared" si="60"/>
        <v>28968.032679880478</v>
      </c>
      <c r="EL52">
        <f t="shared" si="60"/>
        <v>28880.611466966435</v>
      </c>
      <c r="EM52">
        <f t="shared" si="60"/>
        <v>28773.926393005531</v>
      </c>
      <c r="EN52">
        <f t="shared" si="60"/>
        <v>28646.270054172721</v>
      </c>
      <c r="EO52">
        <f t="shared" si="60"/>
        <v>28496.907039065063</v>
      </c>
      <c r="EP52">
        <f t="shared" si="60"/>
        <v>28326.043348114603</v>
      </c>
      <c r="EQ52">
        <f t="shared" si="60"/>
        <v>28134.762715064644</v>
      </c>
      <c r="ER52">
        <f t="shared" si="60"/>
        <v>27924.932442070487</v>
      </c>
      <c r="ES52">
        <f t="shared" si="60"/>
        <v>27699.08577861029</v>
      </c>
      <c r="ET52">
        <f t="shared" si="60"/>
        <v>27460.286600406384</v>
      </c>
      <c r="EU52">
        <f t="shared" si="60"/>
        <v>27211.983015210149</v>
      </c>
      <c r="EV52">
        <f t="shared" si="60"/>
        <v>26957.85541426672</v>
      </c>
      <c r="EW52">
        <f t="shared" si="60"/>
        <v>26701.664250979829</v>
      </c>
      <c r="EX52">
        <f t="shared" si="60"/>
        <v>26447.102973370227</v>
      </c>
      <c r="EY52">
        <f t="shared" si="60"/>
        <v>26197.660550658937</v>
      </c>
      <c r="EZ52">
        <f t="shared" si="60"/>
        <v>25956.497880517818</v>
      </c>
      <c r="FA52">
        <f t="shared" si="60"/>
        <v>25726.34184914338</v>
      </c>
      <c r="FB52">
        <f t="shared" si="60"/>
        <v>25509.400369495204</v>
      </c>
      <c r="FC52">
        <f t="shared" si="60"/>
        <v>25307.300298179045</v>
      </c>
      <c r="FD52">
        <f t="shared" si="61"/>
        <v>25121.050031061273</v>
      </c>
      <c r="FE52">
        <f t="shared" si="61"/>
        <v>24951.027478460459</v>
      </c>
      <c r="FF52">
        <f t="shared" si="61"/>
        <v>24796.992979837323</v>
      </c>
      <c r="FG52">
        <f t="shared" si="61"/>
        <v>24658.125804505537</v>
      </c>
      <c r="FH52">
        <f t="shared" si="61"/>
        <v>24533.082140503298</v>
      </c>
      <c r="FI52">
        <f t="shared" si="61"/>
        <v>24420.071591031345</v>
      </c>
      <c r="FJ52">
        <f t="shared" si="61"/>
        <v>24316.948285734747</v>
      </c>
      <c r="FK52">
        <f t="shared" si="61"/>
        <v>24221.312498930733</v>
      </c>
      <c r="FL52">
        <f t="shared" si="61"/>
        <v>24130.618187961172</v>
      </c>
      <c r="FM52">
        <f t="shared" si="61"/>
        <v>24042.281646566993</v>
      </c>
      <c r="FN52">
        <f t="shared" si="61"/>
        <v>23953.786722856581</v>
      </c>
      <c r="FO52">
        <f t="shared" si="61"/>
        <v>23862.782370498164</v>
      </c>
      <c r="FP52">
        <f t="shared" si="61"/>
        <v>23767.168827923251</v>
      </c>
      <c r="FQ52">
        <f t="shared" si="61"/>
        <v>23665.169271495197</v>
      </c>
      <c r="FR52">
        <f t="shared" si="61"/>
        <v>23555.384779903194</v>
      </c>
      <c r="FS52">
        <f t="shared" si="61"/>
        <v>23436.831180216603</v>
      </c>
      <c r="FT52">
        <f t="shared" si="55"/>
        <v>23308.95722506005</v>
      </c>
      <c r="FU52">
        <f t="shared" si="55"/>
        <v>23171.644382651306</v>
      </c>
      <c r="FV52">
        <f t="shared" si="55"/>
        <v>23025.189299778722</v>
      </c>
      <c r="FW52">
        <f t="shared" si="55"/>
        <v>22870.270604013975</v>
      </c>
      <c r="FX52">
        <f t="shared" si="55"/>
        <v>22707.902253410382</v>
      </c>
      <c r="FY52">
        <f t="shared" si="55"/>
        <v>22539.376086830573</v>
      </c>
      <c r="FZ52">
        <f t="shared" si="55"/>
        <v>22366.196429935877</v>
      </c>
      <c r="GA52">
        <f t="shared" si="55"/>
        <v>22190.009777582665</v>
      </c>
      <c r="GB52">
        <f t="shared" si="55"/>
        <v>22012.532569273451</v>
      </c>
      <c r="GC52">
        <f t="shared" si="55"/>
        <v>21835.479973908608</v>
      </c>
      <c r="GD52">
        <f t="shared" si="55"/>
        <v>21660.498376517829</v>
      </c>
      <c r="GE52">
        <f t="shared" si="55"/>
        <v>21489.10398560121</v>
      </c>
      <c r="GF52">
        <f t="shared" si="55"/>
        <v>21322.629605952727</v>
      </c>
      <c r="GG52">
        <f t="shared" si="55"/>
        <v>21162.181209010716</v>
      </c>
      <c r="GH52">
        <f t="shared" si="55"/>
        <v>21008.605486263681</v>
      </c>
      <c r="GI52">
        <f t="shared" si="55"/>
        <v>20862.469099083028</v>
      </c>
      <c r="GJ52">
        <f t="shared" si="55"/>
        <v>20724.049864217835</v>
      </c>
      <c r="GK52">
        <f t="shared" si="55"/>
        <v>20593.339650599894</v>
      </c>
      <c r="GL52">
        <f t="shared" si="62"/>
        <v>20470.058330830048</v>
      </c>
      <c r="GM52">
        <f t="shared" si="62"/>
        <v>20353.677732765071</v>
      </c>
      <c r="GN52">
        <f t="shared" si="62"/>
        <v>20243.454198394902</v>
      </c>
      <c r="GO52">
        <f t="shared" si="62"/>
        <v>20138.4680820057</v>
      </c>
      <c r="GP52">
        <f t="shared" si="62"/>
        <v>20037.66831945569</v>
      </c>
      <c r="GQ52">
        <f t="shared" si="62"/>
        <v>19939.920078316751</v>
      </c>
      <c r="GR52">
        <f t="shared" si="62"/>
        <v>19844.053463157314</v>
      </c>
      <c r="GS52">
        <f t="shared" si="62"/>
        <v>19748.911296069949</v>
      </c>
      <c r="GT52">
        <f t="shared" si="62"/>
        <v>19653.394115200346</v>
      </c>
      <c r="GU52">
        <f t="shared" si="62"/>
        <v>19556.500729037016</v>
      </c>
      <c r="GV52">
        <f t="shared" si="62"/>
        <v>19457.362918807707</v>
      </c>
      <c r="GW52">
        <f t="shared" si="62"/>
        <v>19355.27318216793</v>
      </c>
      <c r="GX52">
        <f t="shared" si="62"/>
        <v>19249.704743964488</v>
      </c>
    </row>
    <row r="53" spans="1:206">
      <c r="A53">
        <v>51</v>
      </c>
      <c r="B53">
        <v>0.99776538011340321</v>
      </c>
      <c r="E53" s="8">
        <v>65783</v>
      </c>
      <c r="F53">
        <f t="shared" si="9"/>
        <v>67248.388854263263</v>
      </c>
      <c r="G53">
        <f t="shared" si="9"/>
        <v>70233.058563150887</v>
      </c>
      <c r="H53">
        <f t="shared" si="9"/>
        <v>73109.500072645038</v>
      </c>
      <c r="I53">
        <f t="shared" si="9"/>
        <v>76689.471834950949</v>
      </c>
      <c r="J53">
        <f t="shared" si="56"/>
        <v>82681.922602616163</v>
      </c>
      <c r="K53">
        <f t="shared" si="56"/>
        <v>89636.164424336137</v>
      </c>
      <c r="L53">
        <f t="shared" si="56"/>
        <v>92552.281961783636</v>
      </c>
      <c r="M53">
        <f t="shared" si="56"/>
        <v>91303.991288411285</v>
      </c>
      <c r="N53">
        <f t="shared" si="56"/>
        <v>89238.344327708852</v>
      </c>
      <c r="O53">
        <f t="shared" si="56"/>
        <v>87538.276785742346</v>
      </c>
      <c r="P53">
        <f t="shared" si="56"/>
        <v>85463.184923825203</v>
      </c>
      <c r="Q53">
        <f t="shared" si="56"/>
        <v>79993.942607106961</v>
      </c>
      <c r="R53">
        <f t="shared" si="56"/>
        <v>74143.301028820395</v>
      </c>
      <c r="S53">
        <f t="shared" si="56"/>
        <v>72191.004028472758</v>
      </c>
      <c r="T53">
        <f t="shared" si="56"/>
        <v>71207.139979303698</v>
      </c>
      <c r="U53">
        <f t="shared" si="56"/>
        <v>70294.331435407512</v>
      </c>
      <c r="V53">
        <f t="shared" si="56"/>
        <v>70201.118710045965</v>
      </c>
      <c r="W53">
        <f t="shared" si="57"/>
        <v>69422.513538018582</v>
      </c>
      <c r="X53">
        <f t="shared" si="57"/>
        <v>68111.959839053379</v>
      </c>
      <c r="Y53">
        <f t="shared" si="57"/>
        <v>68289.285421976412</v>
      </c>
      <c r="Z53">
        <f t="shared" si="57"/>
        <v>67532.152180451623</v>
      </c>
      <c r="AA53">
        <f t="shared" si="57"/>
        <v>66406.104247631883</v>
      </c>
      <c r="AB53">
        <f t="shared" si="57"/>
        <v>65896.096122750401</v>
      </c>
      <c r="AC53">
        <f t="shared" si="57"/>
        <v>63222.590094746382</v>
      </c>
      <c r="AD53">
        <f t="shared" si="57"/>
        <v>60966.557945974833</v>
      </c>
      <c r="AE53">
        <f t="shared" si="57"/>
        <v>57360.551279912943</v>
      </c>
      <c r="AF53">
        <f t="shared" si="57"/>
        <v>51240.927409205535</v>
      </c>
      <c r="AG53">
        <f t="shared" si="57"/>
        <v>47120.145151083569</v>
      </c>
      <c r="AH53">
        <f t="shared" si="57"/>
        <v>45473.542381947285</v>
      </c>
      <c r="AI53">
        <f t="shared" si="57"/>
        <v>44982.108716943527</v>
      </c>
      <c r="AJ53">
        <f t="shared" si="57"/>
        <v>44396.057772997054</v>
      </c>
      <c r="AK53">
        <f t="shared" si="57"/>
        <v>44182.199460974989</v>
      </c>
      <c r="AL53">
        <f t="shared" si="57"/>
        <v>44381.361334296336</v>
      </c>
      <c r="AM53">
        <f t="shared" si="57"/>
        <v>44544.343847318269</v>
      </c>
      <c r="AN53">
        <f t="shared" si="57"/>
        <v>44931.753076011395</v>
      </c>
      <c r="AO53">
        <f t="shared" si="57"/>
        <v>45971.774548938825</v>
      </c>
      <c r="AP53">
        <f t="shared" si="57"/>
        <v>47995.952190052973</v>
      </c>
      <c r="AQ53">
        <f t="shared" si="57"/>
        <v>50470.512593507112</v>
      </c>
      <c r="AR53">
        <f t="shared" si="57"/>
        <v>54276.037277060044</v>
      </c>
      <c r="AS53">
        <f t="shared" si="57"/>
        <v>57794.515034230542</v>
      </c>
      <c r="AT53">
        <f t="shared" si="57"/>
        <v>58493.677353262661</v>
      </c>
      <c r="AU53">
        <f t="shared" si="57"/>
        <v>57659.989464008169</v>
      </c>
      <c r="AV53">
        <f t="shared" si="57"/>
        <v>54717.367137366586</v>
      </c>
      <c r="AW53">
        <f t="shared" si="57"/>
        <v>52479.965515861928</v>
      </c>
      <c r="AX53">
        <f t="shared" si="57"/>
        <v>52332.763310138951</v>
      </c>
      <c r="AY53">
        <f t="shared" si="57"/>
        <v>52647.59725478389</v>
      </c>
      <c r="AZ53">
        <f t="shared" si="57"/>
        <v>53368.823462055749</v>
      </c>
      <c r="BA53">
        <f t="shared" si="57"/>
        <v>53785.926832640296</v>
      </c>
      <c r="BB53">
        <f t="shared" si="57"/>
        <v>54354.996633747527</v>
      </c>
      <c r="BC53">
        <f t="shared" si="57"/>
        <v>54581.045010663489</v>
      </c>
      <c r="BD53">
        <f t="shared" si="57"/>
        <v>53712.125051523712</v>
      </c>
      <c r="BE53">
        <f t="shared" si="57"/>
        <v>53162.161981254925</v>
      </c>
      <c r="BF53">
        <f t="shared" si="57"/>
        <v>51772.510760441008</v>
      </c>
      <c r="BG53">
        <f t="shared" si="57"/>
        <v>50367.602030294256</v>
      </c>
      <c r="BH53">
        <f t="shared" si="57"/>
        <v>48956.100320481091</v>
      </c>
      <c r="BI53">
        <f t="shared" si="57"/>
        <v>47558.496663324644</v>
      </c>
      <c r="BJ53">
        <f t="shared" si="57"/>
        <v>46209.706263650667</v>
      </c>
      <c r="BK53">
        <f t="shared" si="57"/>
        <v>44950.517764507669</v>
      </c>
      <c r="BL53">
        <f t="shared" si="57"/>
        <v>43822.971474627338</v>
      </c>
      <c r="BM53">
        <f t="shared" si="57"/>
        <v>42852.418545763925</v>
      </c>
      <c r="BN53">
        <f t="shared" si="57"/>
        <v>42053.691286621921</v>
      </c>
      <c r="BO53">
        <f t="shared" si="57"/>
        <v>41437.073114195991</v>
      </c>
      <c r="BP53">
        <f t="shared" si="57"/>
        <v>41009.423001328832</v>
      </c>
      <c r="BQ53">
        <f t="shared" si="57"/>
        <v>40771.87701586097</v>
      </c>
      <c r="BR53">
        <f t="shared" si="57"/>
        <v>40734.150256386572</v>
      </c>
      <c r="BS53">
        <f t="shared" si="57"/>
        <v>40882.009757955799</v>
      </c>
      <c r="BT53">
        <f t="shared" si="57"/>
        <v>41175.752681225829</v>
      </c>
      <c r="BU53">
        <f t="shared" si="58"/>
        <v>41580.021350954361</v>
      </c>
      <c r="BV53">
        <f t="shared" si="58"/>
        <v>42043.164510591851</v>
      </c>
      <c r="BW53">
        <f t="shared" si="58"/>
        <v>42514.775678181082</v>
      </c>
      <c r="BX53">
        <f t="shared" si="58"/>
        <v>42953.124936395703</v>
      </c>
      <c r="BY53">
        <f t="shared" si="58"/>
        <v>43322.823411199905</v>
      </c>
      <c r="BZ53">
        <f t="shared" si="58"/>
        <v>43610.651029715234</v>
      </c>
      <c r="CA53">
        <f t="shared" si="58"/>
        <v>43808.152027294047</v>
      </c>
      <c r="CB53">
        <f t="shared" si="58"/>
        <v>43917.915587988631</v>
      </c>
      <c r="CC53">
        <f t="shared" si="58"/>
        <v>43939.907758539426</v>
      </c>
      <c r="CD53">
        <f t="shared" si="58"/>
        <v>43870.403472440128</v>
      </c>
      <c r="CE53">
        <f t="shared" si="58"/>
        <v>43714.455744219791</v>
      </c>
      <c r="CF53">
        <f t="shared" si="58"/>
        <v>43471.848963885139</v>
      </c>
      <c r="CG53">
        <f t="shared" si="58"/>
        <v>43144.431063821103</v>
      </c>
      <c r="CH53">
        <f t="shared" si="58"/>
        <v>42736.958908772918</v>
      </c>
      <c r="CI53">
        <f t="shared" si="58"/>
        <v>42256.219214814024</v>
      </c>
      <c r="CJ53">
        <f t="shared" si="58"/>
        <v>41712.562069342712</v>
      </c>
      <c r="CK53">
        <f t="shared" ref="CK53:CV66" si="64">CJ52*$B53</f>
        <v>41118.378456338942</v>
      </c>
      <c r="CL53">
        <f t="shared" si="64"/>
        <v>40490.192044514843</v>
      </c>
      <c r="CM53">
        <f t="shared" si="64"/>
        <v>39839.170960236355</v>
      </c>
      <c r="CN53">
        <f t="shared" si="64"/>
        <v>39177.301565905676</v>
      </c>
      <c r="CO53">
        <f t="shared" si="64"/>
        <v>38521.32090391012</v>
      </c>
      <c r="CP53">
        <f t="shared" si="64"/>
        <v>37887.268406246621</v>
      </c>
      <c r="CQ53">
        <f t="shared" si="64"/>
        <v>37291.454802110726</v>
      </c>
      <c r="CR53">
        <f t="shared" si="64"/>
        <v>36747.620763399107</v>
      </c>
      <c r="CS53">
        <f t="shared" si="64"/>
        <v>36270.030817669794</v>
      </c>
      <c r="CT53">
        <f t="shared" si="64"/>
        <v>35866.631325057286</v>
      </c>
      <c r="CU53">
        <f t="shared" si="64"/>
        <v>35543.193839427142</v>
      </c>
      <c r="CV53">
        <f t="shared" si="64"/>
        <v>35301.331692256987</v>
      </c>
      <c r="CW53">
        <f t="shared" si="63"/>
        <v>35137.609417633394</v>
      </c>
      <c r="CX53">
        <f t="shared" si="63"/>
        <v>35045.200619750329</v>
      </c>
      <c r="CY53">
        <f t="shared" si="63"/>
        <v>35014.394746436323</v>
      </c>
      <c r="CZ53">
        <f t="shared" si="63"/>
        <v>35033.267098984252</v>
      </c>
      <c r="DA53">
        <f t="shared" si="63"/>
        <v>35088.295204496906</v>
      </c>
      <c r="DB53">
        <f t="shared" si="63"/>
        <v>35165.605824854138</v>
      </c>
      <c r="DC53">
        <f t="shared" si="60"/>
        <v>35251.205620090564</v>
      </c>
      <c r="DD53">
        <f t="shared" si="60"/>
        <v>35332.006404915584</v>
      </c>
      <c r="DE53">
        <f t="shared" si="60"/>
        <v>35396.104542113455</v>
      </c>
      <c r="DF53">
        <f t="shared" si="60"/>
        <v>35433.321108476986</v>
      </c>
      <c r="DG53">
        <f t="shared" si="60"/>
        <v>35435.300287154918</v>
      </c>
      <c r="DH53">
        <f t="shared" si="60"/>
        <v>35395.714296093654</v>
      </c>
      <c r="DI53">
        <f t="shared" si="60"/>
        <v>35310.351084261514</v>
      </c>
      <c r="DJ53">
        <f t="shared" si="60"/>
        <v>35177.096788157913</v>
      </c>
      <c r="DK53">
        <f t="shared" si="60"/>
        <v>34995.830376400416</v>
      </c>
      <c r="DL53">
        <f t="shared" si="60"/>
        <v>34768.302446789858</v>
      </c>
      <c r="DM53">
        <f t="shared" si="60"/>
        <v>34497.88390962813</v>
      </c>
      <c r="DN53">
        <f t="shared" si="60"/>
        <v>34189.343636002806</v>
      </c>
      <c r="DO53">
        <f t="shared" si="60"/>
        <v>33848.602453212108</v>
      </c>
      <c r="DP53">
        <f t="shared" si="60"/>
        <v>33482.443728188038</v>
      </c>
      <c r="DQ53">
        <f t="shared" si="60"/>
        <v>33098.237712637303</v>
      </c>
      <c r="DR53">
        <f t="shared" si="60"/>
        <v>32703.685549879829</v>
      </c>
      <c r="DS53">
        <f t="shared" si="60"/>
        <v>32306.593054917412</v>
      </c>
      <c r="DT53">
        <f t="shared" si="60"/>
        <v>31914.593569192886</v>
      </c>
      <c r="DU53">
        <f t="shared" si="60"/>
        <v>31534.893630558836</v>
      </c>
      <c r="DV53">
        <f t="shared" si="60"/>
        <v>31174.046467783723</v>
      </c>
      <c r="DW53">
        <f t="shared" si="60"/>
        <v>30837.699521079561</v>
      </c>
      <c r="DX53">
        <f t="shared" si="60"/>
        <v>30530.400270616614</v>
      </c>
      <c r="DY53">
        <f t="shared" si="60"/>
        <v>30255.442405227594</v>
      </c>
      <c r="DZ53">
        <f t="shared" si="60"/>
        <v>30014.760722574814</v>
      </c>
      <c r="EA53">
        <f t="shared" si="60"/>
        <v>29808.874836726885</v>
      </c>
      <c r="EB53">
        <f t="shared" si="60"/>
        <v>29636.911428004474</v>
      </c>
      <c r="EC53">
        <f t="shared" si="60"/>
        <v>29496.704714547199</v>
      </c>
      <c r="ED53">
        <f t="shared" si="60"/>
        <v>29384.92246758402</v>
      </c>
      <c r="EE53">
        <f t="shared" si="60"/>
        <v>29297.25763999849</v>
      </c>
      <c r="EF53">
        <f t="shared" si="60"/>
        <v>29228.6524827381</v>
      </c>
      <c r="EG53">
        <f t="shared" si="60"/>
        <v>29173.551886821515</v>
      </c>
      <c r="EH53">
        <f t="shared" si="60"/>
        <v>29126.157269049585</v>
      </c>
      <c r="EI53">
        <f t="shared" si="60"/>
        <v>29080.690943937097</v>
      </c>
      <c r="EJ53">
        <f t="shared" si="60"/>
        <v>29031.639367744014</v>
      </c>
      <c r="EK53">
        <f t="shared" si="60"/>
        <v>28973.966482960248</v>
      </c>
      <c r="EL53">
        <f t="shared" si="60"/>
        <v>28903.300137978433</v>
      </c>
      <c r="EM53">
        <f t="shared" si="60"/>
        <v>28816.074278245276</v>
      </c>
      <c r="EN53">
        <f t="shared" si="60"/>
        <v>28709.62760487225</v>
      </c>
      <c r="EO53">
        <f t="shared" si="60"/>
        <v>28582.256529432845</v>
      </c>
      <c r="EP53">
        <f t="shared" si="60"/>
        <v>28433.227283889068</v>
      </c>
      <c r="EQ53">
        <f t="shared" si="60"/>
        <v>28262.745408340303</v>
      </c>
      <c r="ER53">
        <f t="shared" si="60"/>
        <v>28071.892214796877</v>
      </c>
      <c r="ES53">
        <f t="shared" si="60"/>
        <v>27862.530832703564</v>
      </c>
      <c r="ET53">
        <f t="shared" si="60"/>
        <v>27637.188850688857</v>
      </c>
      <c r="EU53">
        <f t="shared" si="60"/>
        <v>27398.923297877467</v>
      </c>
      <c r="EV53">
        <f t="shared" si="60"/>
        <v>27151.174576810627</v>
      </c>
      <c r="EW53">
        <f t="shared" si="60"/>
        <v>26897.614854457999</v>
      </c>
      <c r="EX53">
        <f t="shared" si="60"/>
        <v>26641.996181039358</v>
      </c>
      <c r="EY53">
        <f t="shared" si="60"/>
        <v>26388.003751123062</v>
      </c>
      <c r="EZ53">
        <f t="shared" si="60"/>
        <v>26139.118737410121</v>
      </c>
      <c r="FA53">
        <f t="shared" si="60"/>
        <v>25898.494974167606</v>
      </c>
      <c r="FB53">
        <f t="shared" si="60"/>
        <v>25668.853254037898</v>
      </c>
      <c r="FC53">
        <f t="shared" si="60"/>
        <v>25452.396556134372</v>
      </c>
      <c r="FD53">
        <f t="shared" si="61"/>
        <v>25250.748101656656</v>
      </c>
      <c r="FE53">
        <f t="shared" si="61"/>
        <v>25064.91403308967</v>
      </c>
      <c r="FF53">
        <f t="shared" si="61"/>
        <v>24895.271416266067</v>
      </c>
      <c r="FG53">
        <f t="shared" si="61"/>
        <v>24741.581126196779</v>
      </c>
      <c r="FH53">
        <f t="shared" si="61"/>
        <v>24603.024266216584</v>
      </c>
      <c r="FI53">
        <f t="shared" si="61"/>
        <v>24478.260027272616</v>
      </c>
      <c r="FJ53">
        <f t="shared" si="61"/>
        <v>24365.502013421908</v>
      </c>
      <c r="FK53">
        <f t="shared" si="61"/>
        <v>24262.609149514097</v>
      </c>
      <c r="FL53">
        <f t="shared" si="61"/>
        <v>24167.187072341145</v>
      </c>
      <c r="FM53">
        <f t="shared" si="61"/>
        <v>24076.69542868248</v>
      </c>
      <c r="FN53">
        <f t="shared" si="61"/>
        <v>23988.556285880415</v>
      </c>
      <c r="FO53">
        <f t="shared" si="61"/>
        <v>23900.259114686389</v>
      </c>
      <c r="FP53">
        <f t="shared" si="61"/>
        <v>23809.458122463519</v>
      </c>
      <c r="FQ53">
        <f t="shared" si="61"/>
        <v>23714.058239812271</v>
      </c>
      <c r="FR53">
        <f t="shared" si="61"/>
        <v>23612.286613621436</v>
      </c>
      <c r="FS53">
        <f t="shared" si="61"/>
        <v>23502.747448637583</v>
      </c>
      <c r="FT53">
        <f t="shared" si="55"/>
        <v>23384.458771182479</v>
      </c>
      <c r="FU53">
        <f t="shared" si="55"/>
        <v>23256.870565709098</v>
      </c>
      <c r="FV53">
        <f t="shared" si="55"/>
        <v>23119.864565308686</v>
      </c>
      <c r="FW53">
        <f t="shared" si="55"/>
        <v>22973.736753876779</v>
      </c>
      <c r="FX53">
        <f t="shared" si="55"/>
        <v>22819.164242510396</v>
      </c>
      <c r="FY53">
        <f t="shared" si="55"/>
        <v>22657.158723452016</v>
      </c>
      <c r="FZ53">
        <f t="shared" si="55"/>
        <v>22489.009148795456</v>
      </c>
      <c r="GA53">
        <f t="shared" si="55"/>
        <v>22316.216482606011</v>
      </c>
      <c r="GB53">
        <f t="shared" si="55"/>
        <v>22140.423540449901</v>
      </c>
      <c r="GC53">
        <f t="shared" si="55"/>
        <v>21963.342926239795</v>
      </c>
      <c r="GD53">
        <f t="shared" si="55"/>
        <v>21786.685976125525</v>
      </c>
      <c r="GE53">
        <f t="shared" si="55"/>
        <v>21612.095396092067</v>
      </c>
      <c r="GF53">
        <f t="shared" si="55"/>
        <v>21441.08400648984</v>
      </c>
      <c r="GG53">
        <f t="shared" si="55"/>
        <v>21274.981633800726</v>
      </c>
      <c r="GH53">
        <f t="shared" si="55"/>
        <v>21114.891778037294</v>
      </c>
      <c r="GI53">
        <f t="shared" si="55"/>
        <v>20961.659238654411</v>
      </c>
      <c r="GJ53">
        <f t="shared" si="55"/>
        <v>20815.849410750707</v>
      </c>
      <c r="GK53">
        <f t="shared" si="55"/>
        <v>20677.739490260432</v>
      </c>
      <c r="GL53">
        <f t="shared" si="62"/>
        <v>20547.321364285221</v>
      </c>
      <c r="GM53">
        <f t="shared" si="62"/>
        <v>20424.31553140418</v>
      </c>
      <c r="GN53">
        <f t="shared" si="62"/>
        <v>20308.194999738051</v>
      </c>
      <c r="GO53">
        <f t="shared" si="62"/>
        <v>20198.217773069759</v>
      </c>
      <c r="GP53">
        <f t="shared" si="62"/>
        <v>20093.466260744055</v>
      </c>
      <c r="GQ53">
        <f t="shared" si="62"/>
        <v>19992.891747348003</v>
      </c>
      <c r="GR53">
        <f t="shared" si="62"/>
        <v>19895.361936372592</v>
      </c>
      <c r="GS53">
        <f t="shared" si="62"/>
        <v>19799.709546657854</v>
      </c>
      <c r="GT53">
        <f t="shared" si="62"/>
        <v>19704.779986149115</v>
      </c>
      <c r="GU53">
        <f t="shared" si="62"/>
        <v>19609.476249871394</v>
      </c>
      <c r="GV53">
        <f t="shared" si="62"/>
        <v>19512.799383595666</v>
      </c>
      <c r="GW53">
        <f t="shared" si="62"/>
        <v>19413.883108688609</v>
      </c>
      <c r="GX53">
        <f t="shared" si="62"/>
        <v>19312.021503804543</v>
      </c>
    </row>
    <row r="54" spans="1:206" ht="4.5" customHeight="1">
      <c r="A54">
        <v>52</v>
      </c>
      <c r="B54">
        <v>0.99753947408145394</v>
      </c>
      <c r="E54" s="8">
        <v>66246</v>
      </c>
      <c r="F54">
        <f t="shared" si="9"/>
        <v>65621.139223500286</v>
      </c>
      <c r="G54">
        <f t="shared" si="9"/>
        <v>67082.922450506885</v>
      </c>
      <c r="H54">
        <f t="shared" si="9"/>
        <v>70060.248302217486</v>
      </c>
      <c r="I54">
        <f t="shared" si="9"/>
        <v>72929.612252824343</v>
      </c>
      <c r="J54">
        <f t="shared" si="56"/>
        <v>76500.775401821447</v>
      </c>
      <c r="K54">
        <f t="shared" si="56"/>
        <v>82478.481589057206</v>
      </c>
      <c r="L54">
        <f t="shared" si="56"/>
        <v>89415.612318530999</v>
      </c>
      <c r="M54">
        <f t="shared" si="56"/>
        <v>92324.554673196079</v>
      </c>
      <c r="N54">
        <f t="shared" si="56"/>
        <v>91079.335451379447</v>
      </c>
      <c r="O54">
        <f t="shared" si="56"/>
        <v>89018.77106856239</v>
      </c>
      <c r="P54">
        <f t="shared" si="56"/>
        <v>87322.886586846173</v>
      </c>
      <c r="Q54">
        <f t="shared" si="56"/>
        <v>85252.90054223864</v>
      </c>
      <c r="R54">
        <f t="shared" si="56"/>
        <v>79797.115437995482</v>
      </c>
      <c r="S54">
        <f t="shared" si="56"/>
        <v>73960.869514952414</v>
      </c>
      <c r="T54">
        <f t="shared" si="56"/>
        <v>72013.376191974836</v>
      </c>
      <c r="U54">
        <f t="shared" si="56"/>
        <v>71031.932965799089</v>
      </c>
      <c r="V54">
        <f t="shared" si="56"/>
        <v>70121.370410983829</v>
      </c>
      <c r="W54">
        <f t="shared" si="57"/>
        <v>70028.387037948967</v>
      </c>
      <c r="X54">
        <f t="shared" si="57"/>
        <v>69251.697644127678</v>
      </c>
      <c r="Y54">
        <f t="shared" si="57"/>
        <v>67944.368596506421</v>
      </c>
      <c r="Z54">
        <f t="shared" si="57"/>
        <v>68121.25786523665</v>
      </c>
      <c r="AA54">
        <f t="shared" si="57"/>
        <v>67365.987569676421</v>
      </c>
      <c r="AB54">
        <f t="shared" si="57"/>
        <v>66242.710306980909</v>
      </c>
      <c r="AC54">
        <f t="shared" si="57"/>
        <v>65733.957070309378</v>
      </c>
      <c r="AD54">
        <f t="shared" si="57"/>
        <v>63067.029273180648</v>
      </c>
      <c r="AE54">
        <f t="shared" si="57"/>
        <v>60816.548149984221</v>
      </c>
      <c r="AF54">
        <f t="shared" si="57"/>
        <v>57219.414156786625</v>
      </c>
      <c r="AG54">
        <f t="shared" si="57"/>
        <v>51114.847779224845</v>
      </c>
      <c r="AH54">
        <f t="shared" si="57"/>
        <v>47004.204812653676</v>
      </c>
      <c r="AI54">
        <f t="shared" si="57"/>
        <v>45361.653552308402</v>
      </c>
      <c r="AJ54">
        <f t="shared" si="57"/>
        <v>44871.429072574632</v>
      </c>
      <c r="AK54">
        <f t="shared" si="57"/>
        <v>44286.820122165329</v>
      </c>
      <c r="AL54">
        <f t="shared" si="57"/>
        <v>44073.488014062888</v>
      </c>
      <c r="AM54">
        <f t="shared" si="57"/>
        <v>44272.159844432943</v>
      </c>
      <c r="AN54">
        <f t="shared" si="57"/>
        <v>44434.741334757317</v>
      </c>
      <c r="AO54">
        <f t="shared" si="57"/>
        <v>44821.197333002157</v>
      </c>
      <c r="AP54">
        <f t="shared" si="57"/>
        <v>45858.659806139607</v>
      </c>
      <c r="AQ54">
        <f t="shared" si="57"/>
        <v>47877.856905704051</v>
      </c>
      <c r="AR54">
        <f t="shared" si="57"/>
        <v>50346.328589148485</v>
      </c>
      <c r="AS54">
        <f t="shared" si="57"/>
        <v>54142.489680583865</v>
      </c>
      <c r="AT54">
        <f t="shared" si="57"/>
        <v>57652.31013203902</v>
      </c>
      <c r="AU54">
        <f t="shared" si="57"/>
        <v>58349.752144063888</v>
      </c>
      <c r="AV54">
        <f t="shared" si="57"/>
        <v>57518.115565468885</v>
      </c>
      <c r="AW54">
        <f t="shared" si="57"/>
        <v>54582.733637330493</v>
      </c>
      <c r="AX54">
        <f t="shared" si="57"/>
        <v>52350.837200505746</v>
      </c>
      <c r="AY54">
        <f t="shared" si="57"/>
        <v>52203.997189625217</v>
      </c>
      <c r="AZ54">
        <f t="shared" si="57"/>
        <v>52518.056477189319</v>
      </c>
      <c r="BA54">
        <f t="shared" si="57"/>
        <v>53237.508088685048</v>
      </c>
      <c r="BB54">
        <f t="shared" si="57"/>
        <v>53653.585165615565</v>
      </c>
      <c r="BC54">
        <f t="shared" si="57"/>
        <v>54221.254755727707</v>
      </c>
      <c r="BD54">
        <f t="shared" si="57"/>
        <v>54446.746934753421</v>
      </c>
      <c r="BE54">
        <f t="shared" si="57"/>
        <v>53579.964975694253</v>
      </c>
      <c r="BF54">
        <f t="shared" si="57"/>
        <v>53031.355103814101</v>
      </c>
      <c r="BG54">
        <f t="shared" si="57"/>
        <v>51645.123155846741</v>
      </c>
      <c r="BH54">
        <f t="shared" si="57"/>
        <v>50243.671240043703</v>
      </c>
      <c r="BI54">
        <f t="shared" si="57"/>
        <v>48835.642566771603</v>
      </c>
      <c r="BJ54">
        <f t="shared" si="57"/>
        <v>47441.477749637445</v>
      </c>
      <c r="BK54">
        <f t="shared" si="57"/>
        <v>46096.006083700551</v>
      </c>
      <c r="BL54">
        <f t="shared" si="57"/>
        <v>44839.915850496036</v>
      </c>
      <c r="BM54">
        <f t="shared" si="57"/>
        <v>43715.143917486312</v>
      </c>
      <c r="BN54">
        <f t="shared" si="57"/>
        <v>42746.979059259691</v>
      </c>
      <c r="BO54">
        <f t="shared" si="57"/>
        <v>41950.21708924065</v>
      </c>
      <c r="BP54">
        <f t="shared" si="57"/>
        <v>41335.11612180982</v>
      </c>
      <c r="BQ54">
        <f t="shared" si="57"/>
        <v>40908.518253129441</v>
      </c>
      <c r="BR54">
        <f t="shared" si="57"/>
        <v>40671.556755715668</v>
      </c>
      <c r="BS54">
        <f t="shared" si="57"/>
        <v>40633.922823910783</v>
      </c>
      <c r="BT54">
        <f t="shared" si="57"/>
        <v>40781.418513344099</v>
      </c>
      <c r="BU54">
        <f t="shared" si="58"/>
        <v>41074.438674538033</v>
      </c>
      <c r="BV54">
        <f t="shared" si="58"/>
        <v>41477.712630726637</v>
      </c>
      <c r="BW54">
        <f t="shared" si="58"/>
        <v>41939.716214615844</v>
      </c>
      <c r="BX54">
        <f t="shared" si="58"/>
        <v>42410.166970703744</v>
      </c>
      <c r="BY54">
        <f t="shared" si="58"/>
        <v>42847.437659207157</v>
      </c>
      <c r="BZ54">
        <f t="shared" si="58"/>
        <v>43216.226481332051</v>
      </c>
      <c r="CA54">
        <f t="shared" si="58"/>
        <v>43503.34589253195</v>
      </c>
      <c r="CB54">
        <f t="shared" si="58"/>
        <v>43700.360933787284</v>
      </c>
      <c r="CC54">
        <f t="shared" si="58"/>
        <v>43809.854418395866</v>
      </c>
      <c r="CD54">
        <f t="shared" si="58"/>
        <v>43831.792476641014</v>
      </c>
      <c r="CE54">
        <f t="shared" si="58"/>
        <v>43762.459207639113</v>
      </c>
      <c r="CF54">
        <f t="shared" si="58"/>
        <v>43606.895192846001</v>
      </c>
      <c r="CG54">
        <f t="shared" si="58"/>
        <v>43364.885352782381</v>
      </c>
      <c r="CH54">
        <f t="shared" si="58"/>
        <v>43038.273072947646</v>
      </c>
      <c r="CI54">
        <f t="shared" si="58"/>
        <v>42631.803513698047</v>
      </c>
      <c r="CJ54">
        <f t="shared" si="58"/>
        <v>42152.246692216213</v>
      </c>
      <c r="CK54">
        <f t="shared" si="64"/>
        <v>41609.92722924213</v>
      </c>
      <c r="CL54">
        <f t="shared" si="64"/>
        <v>41017.205620418536</v>
      </c>
      <c r="CM54">
        <f t="shared" si="64"/>
        <v>40390.564877542405</v>
      </c>
      <c r="CN54">
        <f t="shared" si="64"/>
        <v>39741.145647515303</v>
      </c>
      <c r="CO54">
        <f t="shared" si="64"/>
        <v>39080.90479998407</v>
      </c>
      <c r="CP54">
        <f t="shared" si="64"/>
        <v>38426.538195409419</v>
      </c>
      <c r="CQ54">
        <f t="shared" si="64"/>
        <v>37794.045800350141</v>
      </c>
      <c r="CR54">
        <f t="shared" si="64"/>
        <v>37199.698211029841</v>
      </c>
      <c r="CS54">
        <f t="shared" si="64"/>
        <v>36657.202290065863</v>
      </c>
      <c r="CT54">
        <f t="shared" si="64"/>
        <v>36180.787466776455</v>
      </c>
      <c r="CU54">
        <f t="shared" si="64"/>
        <v>35778.380549071044</v>
      </c>
      <c r="CV54">
        <f t="shared" si="64"/>
        <v>35455.738889757326</v>
      </c>
      <c r="CW54">
        <f t="shared" si="63"/>
        <v>35214.471850668997</v>
      </c>
      <c r="CX54">
        <f t="shared" si="63"/>
        <v>35051.152418945559</v>
      </c>
      <c r="CY54">
        <f t="shared" si="63"/>
        <v>34958.970995304786</v>
      </c>
      <c r="CZ54">
        <f t="shared" si="63"/>
        <v>34928.240920640514</v>
      </c>
      <c r="DA54">
        <f t="shared" si="63"/>
        <v>34947.066837275852</v>
      </c>
      <c r="DB54">
        <f t="shared" si="63"/>
        <v>35001.959544708647</v>
      </c>
      <c r="DC54">
        <f t="shared" si="60"/>
        <v>35079.07994028071</v>
      </c>
      <c r="DD54">
        <f t="shared" si="60"/>
        <v>35164.469115002335</v>
      </c>
      <c r="DE54">
        <f t="shared" si="60"/>
        <v>35245.071087402051</v>
      </c>
      <c r="DF54">
        <f t="shared" si="60"/>
        <v>35309.011509472017</v>
      </c>
      <c r="DG54">
        <f t="shared" si="60"/>
        <v>35346.136503509413</v>
      </c>
      <c r="DH54">
        <f t="shared" si="60"/>
        <v>35348.110812366911</v>
      </c>
      <c r="DI54">
        <f t="shared" si="60"/>
        <v>35308.622223662664</v>
      </c>
      <c r="DJ54">
        <f t="shared" si="60"/>
        <v>35223.469050225729</v>
      </c>
      <c r="DK54">
        <f t="shared" si="60"/>
        <v>35090.542629771444</v>
      </c>
      <c r="DL54">
        <f t="shared" si="60"/>
        <v>34909.722228718238</v>
      </c>
      <c r="DM54">
        <f t="shared" si="60"/>
        <v>34682.754137475684</v>
      </c>
      <c r="DN54">
        <f t="shared" si="60"/>
        <v>34413.000972133494</v>
      </c>
      <c r="DO54">
        <f t="shared" si="60"/>
        <v>34105.219869848341</v>
      </c>
      <c r="DP54">
        <f t="shared" si="60"/>
        <v>33765.31708956942</v>
      </c>
      <c r="DQ54">
        <f t="shared" si="60"/>
        <v>33400.059307578573</v>
      </c>
      <c r="DR54">
        <f t="shared" si="60"/>
        <v>33016.798640887158</v>
      </c>
      <c r="DS54">
        <f t="shared" si="60"/>
        <v>32623.21728395237</v>
      </c>
      <c r="DT54">
        <f t="shared" si="60"/>
        <v>32227.101845365869</v>
      </c>
      <c r="DU54">
        <f t="shared" si="60"/>
        <v>31836.066884536023</v>
      </c>
      <c r="DV54">
        <f t="shared" si="60"/>
        <v>31457.301207442251</v>
      </c>
      <c r="DW54">
        <f t="shared" si="60"/>
        <v>31097.341918463782</v>
      </c>
      <c r="DX54">
        <f t="shared" si="60"/>
        <v>30761.822562139609</v>
      </c>
      <c r="DY54">
        <f t="shared" si="60"/>
        <v>30455.279429447175</v>
      </c>
      <c r="DZ54">
        <f t="shared" si="60"/>
        <v>30180.998105012455</v>
      </c>
      <c r="EA54">
        <f t="shared" si="60"/>
        <v>29940.908625877961</v>
      </c>
      <c r="EB54">
        <f t="shared" si="60"/>
        <v>29735.529327588425</v>
      </c>
      <c r="EC54">
        <f t="shared" si="60"/>
        <v>29563.989039290216</v>
      </c>
      <c r="ED54">
        <f t="shared" si="60"/>
        <v>29424.127308085357</v>
      </c>
      <c r="EE54">
        <f t="shared" si="60"/>
        <v>29312.620104238064</v>
      </c>
      <c r="EF54">
        <f t="shared" si="60"/>
        <v>29225.170978232953</v>
      </c>
      <c r="EG54">
        <f t="shared" si="60"/>
        <v>29156.734625740148</v>
      </c>
      <c r="EH54">
        <f t="shared" si="60"/>
        <v>29101.769606267942</v>
      </c>
      <c r="EI54">
        <f t="shared" si="60"/>
        <v>29054.491604181439</v>
      </c>
      <c r="EJ54">
        <f t="shared" si="60"/>
        <v>29009.137150140312</v>
      </c>
      <c r="EK54">
        <f t="shared" si="60"/>
        <v>28960.206266621797</v>
      </c>
      <c r="EL54">
        <f t="shared" si="60"/>
        <v>28902.675287465838</v>
      </c>
      <c r="EM54">
        <f t="shared" si="60"/>
        <v>28832.182818857422</v>
      </c>
      <c r="EN54">
        <f t="shared" si="60"/>
        <v>28745.171580612907</v>
      </c>
      <c r="EO54">
        <f t="shared" si="60"/>
        <v>28638.986822038656</v>
      </c>
      <c r="EP54">
        <f t="shared" si="60"/>
        <v>28511.929146431645</v>
      </c>
      <c r="EQ54">
        <f t="shared" si="60"/>
        <v>28363.266591209147</v>
      </c>
      <c r="ER54">
        <f t="shared" si="60"/>
        <v>28193.204190733813</v>
      </c>
      <c r="ES54">
        <f t="shared" si="60"/>
        <v>28002.820596419737</v>
      </c>
      <c r="ET54">
        <f t="shared" si="60"/>
        <v>27793.974353433408</v>
      </c>
      <c r="EU54">
        <f t="shared" si="60"/>
        <v>27569.186831205985</v>
      </c>
      <c r="EV54">
        <f t="shared" si="60"/>
        <v>27331.507536962785</v>
      </c>
      <c r="EW54">
        <f t="shared" si="60"/>
        <v>27084.368408045415</v>
      </c>
      <c r="EX54">
        <f t="shared" si="60"/>
        <v>26831.432575961535</v>
      </c>
      <c r="EY54">
        <f t="shared" si="60"/>
        <v>26576.442858914106</v>
      </c>
      <c r="EZ54">
        <f t="shared" si="60"/>
        <v>26323.075383954732</v>
      </c>
      <c r="FA54">
        <f t="shared" si="60"/>
        <v>26074.802758268772</v>
      </c>
      <c r="FB54">
        <f t="shared" si="60"/>
        <v>25834.771056032332</v>
      </c>
      <c r="FC54">
        <f t="shared" si="60"/>
        <v>25605.694375306983</v>
      </c>
      <c r="FD54">
        <f t="shared" si="61"/>
        <v>25389.770274718892</v>
      </c>
      <c r="FE54">
        <f t="shared" si="61"/>
        <v>25188.617981489853</v>
      </c>
      <c r="FF54">
        <f t="shared" si="61"/>
        <v>25003.241162465125</v>
      </c>
      <c r="FG54">
        <f t="shared" si="61"/>
        <v>24834.015955697105</v>
      </c>
      <c r="FH54">
        <f t="shared" si="61"/>
        <v>24680.703824569962</v>
      </c>
      <c r="FI54">
        <f t="shared" si="61"/>
        <v>24542.487887334941</v>
      </c>
      <c r="FJ54">
        <f t="shared" si="61"/>
        <v>24418.030634034603</v>
      </c>
      <c r="FK54">
        <f t="shared" si="61"/>
        <v>24305.550064199499</v>
      </c>
      <c r="FL54">
        <f t="shared" si="61"/>
        <v>24202.910370850164</v>
      </c>
      <c r="FM54">
        <f t="shared" si="61"/>
        <v>24107.723082171298</v>
      </c>
      <c r="FN54">
        <f t="shared" si="61"/>
        <v>24017.454095547266</v>
      </c>
      <c r="FO54">
        <f t="shared" si="61"/>
        <v>23929.531821390505</v>
      </c>
      <c r="FP54">
        <f t="shared" si="61"/>
        <v>23841.451907674735</v>
      </c>
      <c r="FQ54">
        <f t="shared" si="61"/>
        <v>23750.874333646661</v>
      </c>
      <c r="FR54">
        <f t="shared" si="61"/>
        <v>23655.709184879302</v>
      </c>
      <c r="FS54">
        <f t="shared" si="61"/>
        <v>23554.187970412484</v>
      </c>
      <c r="FT54">
        <f t="shared" si="55"/>
        <v>23444.918329383167</v>
      </c>
      <c r="FU54">
        <f t="shared" si="55"/>
        <v>23326.920704284814</v>
      </c>
      <c r="FV54">
        <f t="shared" si="55"/>
        <v>23199.646432897898</v>
      </c>
      <c r="FW54">
        <f t="shared" si="55"/>
        <v>23062.977539312469</v>
      </c>
      <c r="FX54">
        <f t="shared" si="55"/>
        <v>22917.20927914801</v>
      </c>
      <c r="FY54">
        <f t="shared" si="55"/>
        <v>22763.017097452139</v>
      </c>
      <c r="FZ54">
        <f t="shared" si="55"/>
        <v>22601.41019717235</v>
      </c>
      <c r="GA54">
        <f t="shared" si="55"/>
        <v>22433.674358902426</v>
      </c>
      <c r="GB54">
        <f t="shared" si="55"/>
        <v>22261.306853546674</v>
      </c>
      <c r="GC54">
        <f t="shared" si="55"/>
        <v>22085.946454481036</v>
      </c>
      <c r="GD54">
        <f t="shared" si="55"/>
        <v>21909.301551711866</v>
      </c>
      <c r="GE54">
        <f t="shared" si="55"/>
        <v>21733.079270602044</v>
      </c>
      <c r="GF54">
        <f t="shared" si="55"/>
        <v>21558.918275215892</v>
      </c>
      <c r="GG54">
        <f t="shared" si="55"/>
        <v>21388.327663570148</v>
      </c>
      <c r="GH54">
        <f t="shared" si="55"/>
        <v>21222.633990074166</v>
      </c>
      <c r="GI54">
        <f t="shared" si="55"/>
        <v>21062.938039550139</v>
      </c>
      <c r="GJ54">
        <f t="shared" si="55"/>
        <v>20910.082532801971</v>
      </c>
      <c r="GK54">
        <f t="shared" si="55"/>
        <v>20764.631473759004</v>
      </c>
      <c r="GL54">
        <f t="shared" si="62"/>
        <v>20626.861376307701</v>
      </c>
      <c r="GM54">
        <f t="shared" si="62"/>
        <v>20496.764147511702</v>
      </c>
      <c r="GN54">
        <f t="shared" si="62"/>
        <v>20374.060973670596</v>
      </c>
      <c r="GO54">
        <f t="shared" si="62"/>
        <v>20258.226159582307</v>
      </c>
      <c r="GP54">
        <f t="shared" si="62"/>
        <v>20148.519534730684</v>
      </c>
      <c r="GQ54">
        <f t="shared" si="62"/>
        <v>20044.025766216062</v>
      </c>
      <c r="GR54">
        <f t="shared" si="62"/>
        <v>19943.698719016968</v>
      </c>
      <c r="GS54">
        <f t="shared" si="62"/>
        <v>19846.408882669293</v>
      </c>
      <c r="GT54">
        <f t="shared" si="62"/>
        <v>19750.991848138619</v>
      </c>
      <c r="GU54">
        <f t="shared" si="62"/>
        <v>19656.295864273947</v>
      </c>
      <c r="GV54">
        <f t="shared" si="62"/>
        <v>19561.226625309471</v>
      </c>
      <c r="GW54">
        <f t="shared" si="62"/>
        <v>19464.78763496894</v>
      </c>
      <c r="GX54">
        <f t="shared" si="62"/>
        <v>19366.114746120056</v>
      </c>
    </row>
    <row r="55" spans="1:206" ht="4.5" customHeight="1">
      <c r="A55">
        <v>53</v>
      </c>
      <c r="B55">
        <v>0.99754064561734213</v>
      </c>
      <c r="E55" s="8">
        <v>67904</v>
      </c>
      <c r="F55">
        <f t="shared" si="9"/>
        <v>66083.077609566448</v>
      </c>
      <c r="G55">
        <f t="shared" si="9"/>
        <v>65459.753587155967</v>
      </c>
      <c r="H55">
        <f t="shared" si="9"/>
        <v>66917.941771176731</v>
      </c>
      <c r="I55">
        <f t="shared" si="9"/>
        <v>69887.945323505322</v>
      </c>
      <c r="J55">
        <f t="shared" si="56"/>
        <v>72750.252491304826</v>
      </c>
      <c r="K55">
        <f t="shared" si="56"/>
        <v>76312.632884560255</v>
      </c>
      <c r="L55">
        <f t="shared" si="56"/>
        <v>82275.637773886192</v>
      </c>
      <c r="M55">
        <f t="shared" si="56"/>
        <v>89195.707640497378</v>
      </c>
      <c r="N55">
        <f t="shared" si="56"/>
        <v>92097.495875033623</v>
      </c>
      <c r="O55">
        <f t="shared" si="56"/>
        <v>90855.339088567533</v>
      </c>
      <c r="P55">
        <f t="shared" si="56"/>
        <v>88799.84236379611</v>
      </c>
      <c r="Q55">
        <f t="shared" si="56"/>
        <v>87108.128663012481</v>
      </c>
      <c r="R55">
        <f t="shared" si="56"/>
        <v>85043.233447655788</v>
      </c>
      <c r="S55">
        <f t="shared" si="56"/>
        <v>79600.866052419588</v>
      </c>
      <c r="T55">
        <f t="shared" si="56"/>
        <v>73778.973526365633</v>
      </c>
      <c r="U55">
        <f t="shared" si="56"/>
        <v>71836.26977962711</v>
      </c>
      <c r="V55">
        <f t="shared" si="56"/>
        <v>70857.240270150985</v>
      </c>
      <c r="W55">
        <f t="shared" si="57"/>
        <v>69948.917111345596</v>
      </c>
      <c r="X55">
        <f t="shared" si="57"/>
        <v>69856.16241737672</v>
      </c>
      <c r="Y55">
        <f t="shared" si="57"/>
        <v>69081.3831780201</v>
      </c>
      <c r="Z55">
        <f t="shared" si="57"/>
        <v>67777.269315821686</v>
      </c>
      <c r="AA55">
        <f t="shared" si="57"/>
        <v>67953.723551153613</v>
      </c>
      <c r="AB55">
        <f t="shared" si="57"/>
        <v>67200.310732904865</v>
      </c>
      <c r="AC55">
        <f t="shared" si="57"/>
        <v>66079.796007068304</v>
      </c>
      <c r="AD55">
        <f t="shared" si="57"/>
        <v>65572.293974899061</v>
      </c>
      <c r="AE55">
        <f t="shared" si="57"/>
        <v>62911.92509833644</v>
      </c>
      <c r="AF55">
        <f t="shared" si="57"/>
        <v>60666.978705753434</v>
      </c>
      <c r="AG55">
        <f t="shared" si="57"/>
        <v>57078.691339807017</v>
      </c>
      <c r="AH55">
        <f t="shared" si="57"/>
        <v>50989.138254320118</v>
      </c>
      <c r="AI55">
        <f t="shared" si="57"/>
        <v>46888.604815544328</v>
      </c>
      <c r="AJ55">
        <f t="shared" si="57"/>
        <v>45250.093170839922</v>
      </c>
      <c r="AK55">
        <f t="shared" si="57"/>
        <v>44761.074326828872</v>
      </c>
      <c r="AL55">
        <f t="shared" si="57"/>
        <v>44177.903137003901</v>
      </c>
      <c r="AM55">
        <f t="shared" si="57"/>
        <v>43965.095688156485</v>
      </c>
      <c r="AN55">
        <f t="shared" si="57"/>
        <v>44163.278914089809</v>
      </c>
      <c r="AO55">
        <f t="shared" si="57"/>
        <v>44325.460558913415</v>
      </c>
      <c r="AP55">
        <f t="shared" si="57"/>
        <v>44710.966124905266</v>
      </c>
      <c r="AQ55">
        <f t="shared" si="57"/>
        <v>45745.877110162561</v>
      </c>
      <c r="AR55">
        <f t="shared" si="57"/>
        <v>47760.108288490745</v>
      </c>
      <c r="AS55">
        <f t="shared" si="57"/>
        <v>50222.509125282028</v>
      </c>
      <c r="AT55">
        <f t="shared" si="57"/>
        <v>54009.334111299911</v>
      </c>
      <c r="AU55">
        <f t="shared" si="57"/>
        <v>57510.52267044544</v>
      </c>
      <c r="AV55">
        <f t="shared" si="57"/>
        <v>58206.249425401387</v>
      </c>
      <c r="AW55">
        <f t="shared" si="57"/>
        <v>57376.658135870726</v>
      </c>
      <c r="AX55">
        <f t="shared" si="57"/>
        <v>54448.495352142076</v>
      </c>
      <c r="AY55">
        <f t="shared" si="57"/>
        <v>52222.087939600875</v>
      </c>
      <c r="AZ55">
        <f t="shared" si="57"/>
        <v>52075.60906034465</v>
      </c>
      <c r="BA55">
        <f t="shared" si="57"/>
        <v>52388.895964823467</v>
      </c>
      <c r="BB55">
        <f t="shared" si="57"/>
        <v>53106.578189845357</v>
      </c>
      <c r="BC55">
        <f t="shared" si="57"/>
        <v>53521.631985793203</v>
      </c>
      <c r="BD55">
        <f t="shared" si="57"/>
        <v>54087.905475210995</v>
      </c>
      <c r="BE55">
        <f t="shared" si="57"/>
        <v>54312.843089057969</v>
      </c>
      <c r="BF55">
        <f t="shared" si="57"/>
        <v>53448.192854008623</v>
      </c>
      <c r="BG55">
        <f t="shared" si="57"/>
        <v>52900.932208221253</v>
      </c>
      <c r="BH55">
        <f t="shared" si="57"/>
        <v>51518.1094958705</v>
      </c>
      <c r="BI55">
        <f t="shared" si="57"/>
        <v>50120.104246978677</v>
      </c>
      <c r="BJ55">
        <f t="shared" si="57"/>
        <v>48715.5384151951</v>
      </c>
      <c r="BK55">
        <f t="shared" si="57"/>
        <v>47324.802343414107</v>
      </c>
      <c r="BL55">
        <f t="shared" si="57"/>
        <v>45982.639669115575</v>
      </c>
      <c r="BM55">
        <f t="shared" si="57"/>
        <v>44729.638606931105</v>
      </c>
      <c r="BN55">
        <f t="shared" si="57"/>
        <v>43607.632886704319</v>
      </c>
      <c r="BO55">
        <f t="shared" si="57"/>
        <v>42641.849088964918</v>
      </c>
      <c r="BP55">
        <f t="shared" si="57"/>
        <v>41847.046638988781</v>
      </c>
      <c r="BQ55">
        <f t="shared" si="57"/>
        <v>41233.458422817974</v>
      </c>
      <c r="BR55">
        <f t="shared" si="57"/>
        <v>40807.909709475571</v>
      </c>
      <c r="BS55">
        <f t="shared" si="57"/>
        <v>40571.530984358978</v>
      </c>
      <c r="BT55">
        <f t="shared" si="57"/>
        <v>40533.989607729214</v>
      </c>
      <c r="BU55">
        <f t="shared" si="58"/>
        <v>40681.122552992303</v>
      </c>
      <c r="BV55">
        <f t="shared" si="58"/>
        <v>40973.422073768597</v>
      </c>
      <c r="BW55">
        <f t="shared" si="58"/>
        <v>41375.704236385638</v>
      </c>
      <c r="BX55">
        <f t="shared" si="58"/>
        <v>41836.571589735999</v>
      </c>
      <c r="BY55">
        <f t="shared" si="58"/>
        <v>42305.865340695091</v>
      </c>
      <c r="BZ55">
        <f t="shared" si="58"/>
        <v>42742.060625614322</v>
      </c>
      <c r="CA55">
        <f t="shared" si="58"/>
        <v>43109.942465333253</v>
      </c>
      <c r="CB55">
        <f t="shared" si="58"/>
        <v>43396.355748150869</v>
      </c>
      <c r="CC55">
        <f t="shared" si="58"/>
        <v>43592.886259601044</v>
      </c>
      <c r="CD55">
        <f t="shared" si="58"/>
        <v>43702.110460928379</v>
      </c>
      <c r="CE55">
        <f t="shared" si="58"/>
        <v>43723.994565713838</v>
      </c>
      <c r="CF55">
        <f t="shared" si="58"/>
        <v>43654.831811790922</v>
      </c>
      <c r="CG55">
        <f t="shared" si="58"/>
        <v>43499.650384039371</v>
      </c>
      <c r="CH55">
        <f t="shared" si="58"/>
        <v>43258.235731936562</v>
      </c>
      <c r="CI55">
        <f t="shared" si="58"/>
        <v>42932.426707443665</v>
      </c>
      <c r="CJ55">
        <f t="shared" si="58"/>
        <v>42526.956800886022</v>
      </c>
      <c r="CK55">
        <f t="shared" si="64"/>
        <v>42048.579379574832</v>
      </c>
      <c r="CL55">
        <f t="shared" si="64"/>
        <v>41507.593672348819</v>
      </c>
      <c r="CM55">
        <f t="shared" si="64"/>
        <v>40916.329776011582</v>
      </c>
      <c r="CN55">
        <f t="shared" si="64"/>
        <v>40291.230164792796</v>
      </c>
      <c r="CO55">
        <f t="shared" si="64"/>
        <v>39643.408086795243</v>
      </c>
      <c r="CP55">
        <f t="shared" si="64"/>
        <v>38984.791005485997</v>
      </c>
      <c r="CQ55">
        <f t="shared" si="64"/>
        <v>38332.033720288171</v>
      </c>
      <c r="CR55">
        <f t="shared" si="64"/>
        <v>37701.096848172674</v>
      </c>
      <c r="CS55">
        <f t="shared" si="64"/>
        <v>37108.210970200998</v>
      </c>
      <c r="CT55">
        <f t="shared" si="64"/>
        <v>36567.049238957814</v>
      </c>
      <c r="CU55">
        <f t="shared" si="64"/>
        <v>36091.806088552024</v>
      </c>
      <c r="CV55">
        <f t="shared" si="64"/>
        <v>35690.388832063283</v>
      </c>
      <c r="CW55">
        <f t="shared" si="63"/>
        <v>35368.540662928426</v>
      </c>
      <c r="CX55">
        <f t="shared" si="63"/>
        <v>35127.866984990069</v>
      </c>
      <c r="CY55">
        <f t="shared" si="63"/>
        <v>34964.949213626816</v>
      </c>
      <c r="CZ55">
        <f t="shared" si="63"/>
        <v>34872.99449677427</v>
      </c>
      <c r="DA55">
        <f t="shared" si="63"/>
        <v>34842.339998253803</v>
      </c>
      <c r="DB55">
        <f t="shared" si="63"/>
        <v>34861.11961528856</v>
      </c>
      <c r="DC55">
        <f t="shared" si="60"/>
        <v>34915.87732210075</v>
      </c>
      <c r="DD55">
        <f t="shared" si="60"/>
        <v>34992.808051289976</v>
      </c>
      <c r="DE55">
        <f t="shared" si="60"/>
        <v>35077.98722377052</v>
      </c>
      <c r="DF55">
        <f t="shared" si="60"/>
        <v>35158.390967356157</v>
      </c>
      <c r="DG55">
        <f t="shared" si="60"/>
        <v>35222.174137268878</v>
      </c>
      <c r="DH55">
        <f t="shared" si="60"/>
        <v>35259.207827789483</v>
      </c>
      <c r="DI55">
        <f t="shared" si="60"/>
        <v>35261.17728112184</v>
      </c>
      <c r="DJ55">
        <f t="shared" si="60"/>
        <v>35221.785808851288</v>
      </c>
      <c r="DK55">
        <f t="shared" si="60"/>
        <v>35136.842057244641</v>
      </c>
      <c r="DL55">
        <f t="shared" si="60"/>
        <v>35004.242549965071</v>
      </c>
      <c r="DM55">
        <f t="shared" si="60"/>
        <v>34823.86685035767</v>
      </c>
      <c r="DN55">
        <f t="shared" si="60"/>
        <v>34597.456954085035</v>
      </c>
      <c r="DO55">
        <f t="shared" si="60"/>
        <v>34328.36720737227</v>
      </c>
      <c r="DP55">
        <f t="shared" si="60"/>
        <v>34021.343047889917</v>
      </c>
      <c r="DQ55">
        <f t="shared" si="60"/>
        <v>33682.276209003358</v>
      </c>
      <c r="DR55">
        <f t="shared" si="60"/>
        <v>33317.916725339448</v>
      </c>
      <c r="DS55">
        <f t="shared" si="60"/>
        <v>32935.59863244836</v>
      </c>
      <c r="DT55">
        <f t="shared" si="60"/>
        <v>32542.985231548682</v>
      </c>
      <c r="DU55">
        <f t="shared" si="60"/>
        <v>32147.843981202106</v>
      </c>
      <c r="DV55">
        <f t="shared" si="60"/>
        <v>31757.770713916951</v>
      </c>
      <c r="DW55">
        <f t="shared" si="60"/>
        <v>31379.936555851138</v>
      </c>
      <c r="DX55">
        <f t="shared" si="60"/>
        <v>31020.862534327596</v>
      </c>
      <c r="DY55">
        <f t="shared" si="60"/>
        <v>30686.168339002867</v>
      </c>
      <c r="DZ55">
        <f t="shared" si="60"/>
        <v>30380.379104507294</v>
      </c>
      <c r="EA55">
        <f t="shared" si="60"/>
        <v>30106.772335049904</v>
      </c>
      <c r="EB55">
        <f t="shared" si="60"/>
        <v>29867.273321028148</v>
      </c>
      <c r="EC55">
        <f t="shared" si="60"/>
        <v>29662.399123215968</v>
      </c>
      <c r="ED55">
        <f t="shared" si="60"/>
        <v>29491.280713277589</v>
      </c>
      <c r="EE55">
        <f t="shared" si="60"/>
        <v>29351.762951634333</v>
      </c>
      <c r="EF55">
        <f t="shared" si="60"/>
        <v>29240.529983517521</v>
      </c>
      <c r="EG55">
        <f t="shared" si="60"/>
        <v>29153.295925903709</v>
      </c>
      <c r="EH55">
        <f t="shared" si="60"/>
        <v>29085.02788265434</v>
      </c>
      <c r="EI55">
        <f t="shared" si="60"/>
        <v>29030.198041643667</v>
      </c>
      <c r="EJ55">
        <f t="shared" si="60"/>
        <v>28983.036312918801</v>
      </c>
      <c r="EK55">
        <f t="shared" si="60"/>
        <v>28937.79340155299</v>
      </c>
      <c r="EL55">
        <f t="shared" si="60"/>
        <v>28888.982856417304</v>
      </c>
      <c r="EM55">
        <f t="shared" si="60"/>
        <v>28831.59336632707</v>
      </c>
      <c r="EN55">
        <f t="shared" si="60"/>
        <v>28761.274263680272</v>
      </c>
      <c r="EO55">
        <f t="shared" si="60"/>
        <v>28674.477016905876</v>
      </c>
      <c r="EP55">
        <f t="shared" si="60"/>
        <v>28568.553404282993</v>
      </c>
      <c r="EQ55">
        <f t="shared" si="60"/>
        <v>28441.808208527338</v>
      </c>
      <c r="ER55">
        <f t="shared" si="60"/>
        <v>28293.511267211565</v>
      </c>
      <c r="ES55">
        <f t="shared" si="60"/>
        <v>28123.867110446165</v>
      </c>
      <c r="ET55">
        <f t="shared" si="60"/>
        <v>27933.951736859151</v>
      </c>
      <c r="EU55">
        <f t="shared" si="60"/>
        <v>27725.619120795811</v>
      </c>
      <c r="EV55">
        <f t="shared" si="60"/>
        <v>27501.384430746344</v>
      </c>
      <c r="EW55">
        <f t="shared" si="60"/>
        <v>27264.28967411711</v>
      </c>
      <c r="EX55">
        <f t="shared" si="60"/>
        <v>27017.758347899569</v>
      </c>
      <c r="EY55">
        <f t="shared" si="60"/>
        <v>26765.444574662855</v>
      </c>
      <c r="EZ55">
        <f t="shared" si="60"/>
        <v>26511.081967693579</v>
      </c>
      <c r="FA55">
        <f t="shared" si="60"/>
        <v>26258.337613144169</v>
      </c>
      <c r="FB55">
        <f t="shared" si="60"/>
        <v>26010.675577828282</v>
      </c>
      <c r="FC55">
        <f t="shared" si="60"/>
        <v>25771.234198610717</v>
      </c>
      <c r="FD55">
        <f t="shared" si="61"/>
        <v>25542.720898624073</v>
      </c>
      <c r="FE55">
        <f t="shared" si="61"/>
        <v>25327.327831919087</v>
      </c>
      <c r="FF55">
        <f t="shared" si="61"/>
        <v>25126.670243463981</v>
      </c>
      <c r="FG55">
        <f t="shared" si="61"/>
        <v>24941.749331731564</v>
      </c>
      <c r="FH55">
        <f t="shared" si="61"/>
        <v>24772.940309717465</v>
      </c>
      <c r="FI55">
        <f t="shared" si="61"/>
        <v>24620.005227451926</v>
      </c>
      <c r="FJ55">
        <f t="shared" si="61"/>
        <v>24482.129212187894</v>
      </c>
      <c r="FK55">
        <f t="shared" si="61"/>
        <v>24357.978043378916</v>
      </c>
      <c r="FL55">
        <f t="shared" si="61"/>
        <v>24245.774103126198</v>
      </c>
      <c r="FM55">
        <f t="shared" si="61"/>
        <v>24143.386837156537</v>
      </c>
      <c r="FN55">
        <f t="shared" si="61"/>
        <v>24048.43364775326</v>
      </c>
      <c r="FO55">
        <f t="shared" si="61"/>
        <v>23958.386664557096</v>
      </c>
      <c r="FP55">
        <f t="shared" si="61"/>
        <v>23870.680622430616</v>
      </c>
      <c r="FQ55">
        <f t="shared" si="61"/>
        <v>23782.817328436668</v>
      </c>
      <c r="FR55">
        <f t="shared" si="61"/>
        <v>23692.462516762251</v>
      </c>
      <c r="FS55">
        <f t="shared" si="61"/>
        <v>23597.53141282059</v>
      </c>
      <c r="FT55">
        <f t="shared" si="55"/>
        <v>23496.259874997504</v>
      </c>
      <c r="FU55">
        <f t="shared" si="55"/>
        <v>23387.258966738744</v>
      </c>
      <c r="FV55">
        <f t="shared" si="55"/>
        <v>23269.551539616819</v>
      </c>
      <c r="FW55">
        <f t="shared" si="55"/>
        <v>23142.590280767039</v>
      </c>
      <c r="FX55">
        <f t="shared" si="55"/>
        <v>23006.257504424022</v>
      </c>
      <c r="FY55">
        <f t="shared" si="55"/>
        <v>22860.84774006905</v>
      </c>
      <c r="FZ55">
        <f t="shared" si="55"/>
        <v>22707.034771591003</v>
      </c>
      <c r="GA55">
        <f t="shared" si="55"/>
        <v>22545.825319949687</v>
      </c>
      <c r="GB55">
        <f t="shared" si="55"/>
        <v>22378.50200354874</v>
      </c>
      <c r="GC55">
        <f t="shared" si="55"/>
        <v>22206.558410972713</v>
      </c>
      <c r="GD55">
        <f t="shared" si="55"/>
        <v>22031.629285273062</v>
      </c>
      <c r="GE55">
        <f t="shared" si="55"/>
        <v>21855.418814919689</v>
      </c>
      <c r="GF55">
        <f t="shared" si="55"/>
        <v>21679.629926849237</v>
      </c>
      <c r="GG55">
        <f t="shared" si="55"/>
        <v>21505.897255070377</v>
      </c>
      <c r="GH55">
        <f t="shared" si="55"/>
        <v>21335.726186193024</v>
      </c>
      <c r="GI55">
        <f t="shared" si="55"/>
        <v>21170.440012159132</v>
      </c>
      <c r="GJ55">
        <f t="shared" si="55"/>
        <v>21011.136810570919</v>
      </c>
      <c r="GK55">
        <f t="shared" si="55"/>
        <v>20858.657229683187</v>
      </c>
      <c r="GL55">
        <f t="shared" si="62"/>
        <v>20713.56388633974</v>
      </c>
      <c r="GM55">
        <f t="shared" si="62"/>
        <v>20576.132614381404</v>
      </c>
      <c r="GN55">
        <f t="shared" si="62"/>
        <v>20446.355340775215</v>
      </c>
      <c r="GO55">
        <f t="shared" si="62"/>
        <v>20323.953937522459</v>
      </c>
      <c r="GP55">
        <f t="shared" si="62"/>
        <v>20208.404002291863</v>
      </c>
      <c r="GQ55">
        <f t="shared" si="62"/>
        <v>20098.967184908877</v>
      </c>
      <c r="GR55">
        <f t="shared" si="62"/>
        <v>19994.73040360181</v>
      </c>
      <c r="GS55">
        <f t="shared" si="62"/>
        <v>19894.650096165944</v>
      </c>
      <c r="GT55">
        <f t="shared" si="62"/>
        <v>19797.599530003681</v>
      </c>
      <c r="GU55">
        <f t="shared" si="62"/>
        <v>19702.417159775061</v>
      </c>
      <c r="GV55">
        <f t="shared" si="62"/>
        <v>19607.954066893326</v>
      </c>
      <c r="GW55">
        <f t="shared" si="62"/>
        <v>19513.118636878353</v>
      </c>
      <c r="GX55">
        <f t="shared" si="62"/>
        <v>19416.916824191372</v>
      </c>
    </row>
    <row r="56" spans="1:206" ht="4.5" customHeight="1">
      <c r="A56">
        <v>54</v>
      </c>
      <c r="B56">
        <v>0.99723776471421488</v>
      </c>
      <c r="E56" s="8">
        <v>70595</v>
      </c>
      <c r="F56">
        <f t="shared" si="9"/>
        <v>67716.433175154045</v>
      </c>
      <c r="G56">
        <f t="shared" si="9"/>
        <v>65900.540600800028</v>
      </c>
      <c r="H56">
        <f t="shared" si="9"/>
        <v>65278.938345998722</v>
      </c>
      <c r="I56">
        <f t="shared" si="9"/>
        <v>66733.098671164276</v>
      </c>
      <c r="J56">
        <f t="shared" si="56"/>
        <v>69694.898374881712</v>
      </c>
      <c r="K56">
        <f t="shared" si="56"/>
        <v>72549.299176823566</v>
      </c>
      <c r="L56">
        <f t="shared" si="56"/>
        <v>76101.839437255359</v>
      </c>
      <c r="M56">
        <f t="shared" si="56"/>
        <v>82048.37310406669</v>
      </c>
      <c r="N56">
        <f t="shared" si="56"/>
        <v>88949.328109512222</v>
      </c>
      <c r="O56">
        <f t="shared" si="56"/>
        <v>91843.100922195154</v>
      </c>
      <c r="P56">
        <f t="shared" si="56"/>
        <v>90604.375265035123</v>
      </c>
      <c r="Q56">
        <f t="shared" si="56"/>
        <v>88554.55630584668</v>
      </c>
      <c r="R56">
        <f t="shared" si="56"/>
        <v>86867.515516340805</v>
      </c>
      <c r="S56">
        <f t="shared" si="56"/>
        <v>84808.324027409413</v>
      </c>
      <c r="T56">
        <f t="shared" si="56"/>
        <v>79380.989731430542</v>
      </c>
      <c r="U56">
        <f t="shared" si="56"/>
        <v>73575.1786423421</v>
      </c>
      <c r="V56">
        <f t="shared" si="56"/>
        <v>71637.841100442645</v>
      </c>
      <c r="W56">
        <f t="shared" si="57"/>
        <v>70661.515900823419</v>
      </c>
      <c r="X56">
        <f t="shared" si="57"/>
        <v>69755.701744298174</v>
      </c>
      <c r="Y56">
        <f t="shared" si="57"/>
        <v>69663.203260617898</v>
      </c>
      <c r="Z56">
        <f t="shared" si="57"/>
        <v>68890.564143814932</v>
      </c>
      <c r="AA56">
        <f t="shared" si="57"/>
        <v>67590.052550943365</v>
      </c>
      <c r="AB56">
        <f t="shared" si="57"/>
        <v>67766.019378160127</v>
      </c>
      <c r="AC56">
        <f t="shared" si="57"/>
        <v>67014.687663382705</v>
      </c>
      <c r="AD56">
        <f t="shared" si="57"/>
        <v>65897.268062860094</v>
      </c>
      <c r="AE56">
        <f t="shared" ref="W56:BT61" si="65">AD55*$B56</f>
        <v>65391.167870711717</v>
      </c>
      <c r="AF56">
        <f t="shared" si="65"/>
        <v>62738.147558933146</v>
      </c>
      <c r="AG56">
        <f t="shared" si="65"/>
        <v>60499.40223649043</v>
      </c>
      <c r="AH56">
        <f t="shared" si="65"/>
        <v>56921.026564521766</v>
      </c>
      <c r="AI56">
        <f t="shared" si="65"/>
        <v>50848.294257442256</v>
      </c>
      <c r="AJ56">
        <f t="shared" si="65"/>
        <v>46759.087456821595</v>
      </c>
      <c r="AK56">
        <f t="shared" si="65"/>
        <v>45125.101766798361</v>
      </c>
      <c r="AL56">
        <f t="shared" si="65"/>
        <v>44637.433707893651</v>
      </c>
      <c r="AM56">
        <f t="shared" si="65"/>
        <v>44055.873374106872</v>
      </c>
      <c r="AN56">
        <f t="shared" si="65"/>
        <v>43843.653749503741</v>
      </c>
      <c r="AO56">
        <f t="shared" si="65"/>
        <v>44041.289546737338</v>
      </c>
      <c r="AP56">
        <f t="shared" si="65"/>
        <v>44203.023207698905</v>
      </c>
      <c r="AQ56">
        <f t="shared" si="65"/>
        <v>44587.463916613509</v>
      </c>
      <c r="AR56">
        <f t="shared" si="65"/>
        <v>45619.516234229683</v>
      </c>
      <c r="AS56">
        <f t="shared" si="65"/>
        <v>47628.183632123357</v>
      </c>
      <c r="AT56">
        <f t="shared" si="65"/>
        <v>50083.782738435511</v>
      </c>
      <c r="AU56">
        <f t="shared" si="65"/>
        <v>53860.147622855919</v>
      </c>
      <c r="AV56">
        <f t="shared" si="65"/>
        <v>57351.665075421188</v>
      </c>
      <c r="AW56">
        <f t="shared" si="65"/>
        <v>58045.47006938533</v>
      </c>
      <c r="AX56">
        <f t="shared" si="65"/>
        <v>57218.170306187392</v>
      </c>
      <c r="AY56">
        <f t="shared" si="65"/>
        <v>54298.095797022484</v>
      </c>
      <c r="AZ56">
        <f t="shared" si="65"/>
        <v>52077.838245596737</v>
      </c>
      <c r="BA56">
        <f t="shared" si="65"/>
        <v>51931.763975469417</v>
      </c>
      <c r="BB56">
        <f t="shared" si="65"/>
        <v>52244.185507806105</v>
      </c>
      <c r="BC56">
        <f t="shared" si="65"/>
        <v>52959.885325662057</v>
      </c>
      <c r="BD56">
        <f t="shared" si="65"/>
        <v>53373.792645369242</v>
      </c>
      <c r="BE56">
        <f t="shared" si="65"/>
        <v>53938.50195417316</v>
      </c>
      <c r="BF56">
        <f t="shared" si="65"/>
        <v>54162.818237406063</v>
      </c>
      <c r="BG56">
        <f t="shared" si="65"/>
        <v>53300.556369745835</v>
      </c>
      <c r="BH56">
        <f t="shared" si="65"/>
        <v>52754.80738662478</v>
      </c>
      <c r="BI56">
        <f t="shared" si="65"/>
        <v>51375.804355964065</v>
      </c>
      <c r="BJ56">
        <f t="shared" si="65"/>
        <v>49981.660726500442</v>
      </c>
      <c r="BK56">
        <f t="shared" si="65"/>
        <v>48580.974636018625</v>
      </c>
      <c r="BL56">
        <f t="shared" si="65"/>
        <v>47194.080104488319</v>
      </c>
      <c r="BM56">
        <f t="shared" si="65"/>
        <v>45855.624799288002</v>
      </c>
      <c r="BN56">
        <f t="shared" si="65"/>
        <v>44606.084820850621</v>
      </c>
      <c r="BO56">
        <f t="shared" si="65"/>
        <v>43487.178344415101</v>
      </c>
      <c r="BP56">
        <f t="shared" si="65"/>
        <v>42524.062268760252</v>
      </c>
      <c r="BQ56">
        <f t="shared" si="65"/>
        <v>41731.455250156672</v>
      </c>
      <c r="BR56">
        <f t="shared" si="65"/>
        <v>41119.561909007512</v>
      </c>
      <c r="BS56">
        <f t="shared" si="65"/>
        <v>40695.188661336921</v>
      </c>
      <c r="BT56">
        <f t="shared" si="65"/>
        <v>40459.462869875657</v>
      </c>
      <c r="BU56">
        <f t="shared" si="58"/>
        <v>40422.025191361099</v>
      </c>
      <c r="BV56">
        <f t="shared" si="58"/>
        <v>40568.75172081108</v>
      </c>
      <c r="BW56">
        <f t="shared" si="58"/>
        <v>40860.243841537063</v>
      </c>
      <c r="BX56">
        <f t="shared" si="58"/>
        <v>41261.414806169683</v>
      </c>
      <c r="BY56">
        <f t="shared" si="58"/>
        <v>41721.009135454551</v>
      </c>
      <c r="BZ56">
        <f t="shared" si="58"/>
        <v>42189.006586655349</v>
      </c>
      <c r="CA56">
        <f t="shared" si="58"/>
        <v>42623.996997567083</v>
      </c>
      <c r="CB56">
        <f t="shared" si="58"/>
        <v>42990.862661087347</v>
      </c>
      <c r="CC56">
        <f t="shared" si="58"/>
        <v>43276.484803028841</v>
      </c>
      <c r="CD56">
        <f t="shared" si="58"/>
        <v>43472.472450965557</v>
      </c>
      <c r="CE56">
        <f t="shared" si="58"/>
        <v>43581.394949349924</v>
      </c>
      <c r="CF56">
        <f t="shared" si="58"/>
        <v>43603.218605088943</v>
      </c>
      <c r="CG56">
        <f t="shared" si="58"/>
        <v>43534.246894965378</v>
      </c>
      <c r="CH56">
        <f t="shared" si="58"/>
        <v>43379.494114829264</v>
      </c>
      <c r="CI56">
        <f t="shared" si="58"/>
        <v>43138.746306796995</v>
      </c>
      <c r="CJ56">
        <f t="shared" si="58"/>
        <v>42813.837243487978</v>
      </c>
      <c r="CK56">
        <f t="shared" si="64"/>
        <v>42409.487340213556</v>
      </c>
      <c r="CL56">
        <f t="shared" si="64"/>
        <v>41932.431309895437</v>
      </c>
      <c r="CM56">
        <f t="shared" si="64"/>
        <v>41392.939932479028</v>
      </c>
      <c r="CN56">
        <f t="shared" si="64"/>
        <v>40803.309246139463</v>
      </c>
      <c r="CO56">
        <f t="shared" si="64"/>
        <v>40179.936307123913</v>
      </c>
      <c r="CP56">
        <f t="shared" si="64"/>
        <v>39533.903666129117</v>
      </c>
      <c r="CQ56">
        <f t="shared" si="64"/>
        <v>38877.105840161683</v>
      </c>
      <c r="CR56">
        <f t="shared" si="64"/>
        <v>38226.151624170088</v>
      </c>
      <c r="CS56">
        <f t="shared" si="64"/>
        <v>37596.957548145852</v>
      </c>
      <c r="CT56">
        <f t="shared" si="64"/>
        <v>37005.709360466753</v>
      </c>
      <c r="CU56">
        <f t="shared" si="64"/>
        <v>36466.042445252926</v>
      </c>
      <c r="CV56">
        <f t="shared" si="64"/>
        <v>35992.112028246513</v>
      </c>
      <c r="CW56">
        <f t="shared" si="63"/>
        <v>35591.803580667969</v>
      </c>
      <c r="CX56">
        <f t="shared" si="63"/>
        <v>35270.844431902558</v>
      </c>
      <c r="CY56">
        <f t="shared" si="63"/>
        <v>35030.835551289761</v>
      </c>
      <c r="CZ56">
        <f t="shared" si="63"/>
        <v>34868.367797143255</v>
      </c>
      <c r="DA56">
        <f t="shared" si="63"/>
        <v>34776.667080854291</v>
      </c>
      <c r="DB56">
        <f t="shared" si="63"/>
        <v>34746.097257271307</v>
      </c>
      <c r="DC56">
        <f t="shared" si="60"/>
        <v>34764.825000585231</v>
      </c>
      <c r="DD56">
        <f t="shared" si="60"/>
        <v>34819.431453727499</v>
      </c>
      <c r="DE56">
        <f t="shared" si="60"/>
        <v>34896.149682142001</v>
      </c>
      <c r="DF56">
        <f t="shared" si="60"/>
        <v>34981.093569706703</v>
      </c>
      <c r="DG56">
        <f t="shared" si="60"/>
        <v>35061.275219234696</v>
      </c>
      <c r="DH56">
        <f t="shared" si="60"/>
        <v>35124.882205024842</v>
      </c>
      <c r="DI56">
        <f t="shared" si="60"/>
        <v>35161.813599778732</v>
      </c>
      <c r="DJ56">
        <f t="shared" si="60"/>
        <v>35163.777613017599</v>
      </c>
      <c r="DK56">
        <f t="shared" si="60"/>
        <v>35124.494949261716</v>
      </c>
      <c r="DL56">
        <f t="shared" si="60"/>
        <v>35039.785832283058</v>
      </c>
      <c r="DM56">
        <f t="shared" si="60"/>
        <v>34907.55259604138</v>
      </c>
      <c r="DN56">
        <f t="shared" si="60"/>
        <v>34727.675136556129</v>
      </c>
      <c r="DO56">
        <f t="shared" si="60"/>
        <v>34501.890637688033</v>
      </c>
      <c r="DP56">
        <f t="shared" si="60"/>
        <v>34233.544180168676</v>
      </c>
      <c r="DQ56">
        <f t="shared" si="60"/>
        <v>33927.368093653233</v>
      </c>
      <c r="DR56">
        <f t="shared" si="60"/>
        <v>33589.23783715329</v>
      </c>
      <c r="DS56">
        <f t="shared" si="60"/>
        <v>33225.884800111868</v>
      </c>
      <c r="DT56">
        <f t="shared" si="60"/>
        <v>32844.622759747355</v>
      </c>
      <c r="DU56">
        <f t="shared" si="60"/>
        <v>32453.093849437315</v>
      </c>
      <c r="DV56">
        <f t="shared" si="60"/>
        <v>32059.044072195316</v>
      </c>
      <c r="DW56">
        <f t="shared" si="60"/>
        <v>31670.048279053095</v>
      </c>
      <c r="DX56">
        <f t="shared" si="60"/>
        <v>31293.257787830869</v>
      </c>
      <c r="DY56">
        <f t="shared" si="60"/>
        <v>30935.175613239786</v>
      </c>
      <c r="DZ56">
        <f t="shared" si="60"/>
        <v>30601.405922031332</v>
      </c>
      <c r="EA56">
        <f t="shared" si="60"/>
        <v>30296.461349349294</v>
      </c>
      <c r="EB56">
        <f t="shared" si="60"/>
        <v>30023.610346164929</v>
      </c>
      <c r="EC56">
        <f t="shared" si="60"/>
        <v>29784.772884770617</v>
      </c>
      <c r="ED56">
        <f t="shared" si="60"/>
        <v>29580.46459769678</v>
      </c>
      <c r="EE56">
        <f t="shared" si="60"/>
        <v>29409.818857068378</v>
      </c>
      <c r="EF56">
        <f t="shared" si="60"/>
        <v>29270.686476309329</v>
      </c>
      <c r="EG56">
        <f t="shared" si="60"/>
        <v>29159.760759821991</v>
      </c>
      <c r="EH56">
        <f t="shared" si="60"/>
        <v>29072.76766320024</v>
      </c>
      <c r="EI56">
        <f t="shared" si="60"/>
        <v>29004.688192348829</v>
      </c>
      <c r="EJ56">
        <f t="shared" si="60"/>
        <v>28950.009804259709</v>
      </c>
      <c r="EK56">
        <f t="shared" si="60"/>
        <v>28902.978347326065</v>
      </c>
      <c r="EL56">
        <f t="shared" si="60"/>
        <v>28857.860407526459</v>
      </c>
      <c r="EM56">
        <f t="shared" si="60"/>
        <v>28809.184688600868</v>
      </c>
      <c r="EN56">
        <f t="shared" ref="DC56:FC61" si="66">EM55*$B56</f>
        <v>28751.953721785194</v>
      </c>
      <c r="EO56">
        <f t="shared" si="66"/>
        <v>28681.828857044991</v>
      </c>
      <c r="EP56">
        <f t="shared" si="66"/>
        <v>28595.271364688342</v>
      </c>
      <c r="EQ56">
        <f t="shared" si="66"/>
        <v>28489.640338005847</v>
      </c>
      <c r="ER56">
        <f t="shared" si="66"/>
        <v>28363.245242302211</v>
      </c>
      <c r="ES56">
        <f t="shared" si="66"/>
        <v>28215.357932030514</v>
      </c>
      <c r="ET56">
        <f t="shared" si="66"/>
        <v>28046.182372340958</v>
      </c>
      <c r="EU56">
        <f t="shared" si="66"/>
        <v>27856.79158970018</v>
      </c>
      <c r="EV56">
        <f t="shared" si="66"/>
        <v>27649.034437340109</v>
      </c>
      <c r="EW56">
        <f t="shared" si="66"/>
        <v>27425.419136263794</v>
      </c>
      <c r="EX56">
        <f t="shared" si="66"/>
        <v>27188.979291137395</v>
      </c>
      <c r="EY56">
        <f t="shared" si="66"/>
        <v>26943.128942448187</v>
      </c>
      <c r="EZ56">
        <f t="shared" si="66"/>
        <v>26691.512119218994</v>
      </c>
      <c r="FA56">
        <f t="shared" si="66"/>
        <v>26437.852121618074</v>
      </c>
      <c r="FB56">
        <f t="shared" si="66"/>
        <v>26185.805906443085</v>
      </c>
      <c r="FC56">
        <f t="shared" si="66"/>
        <v>25938.827971940096</v>
      </c>
      <c r="FD56">
        <f t="shared" si="61"/>
        <v>25700.047986149082</v>
      </c>
      <c r="FE56">
        <f t="shared" si="61"/>
        <v>25472.165893662932</v>
      </c>
      <c r="FF56">
        <f t="shared" si="61"/>
        <v>25257.367793287111</v>
      </c>
      <c r="FG56">
        <f t="shared" si="61"/>
        <v>25057.264468303198</v>
      </c>
      <c r="FH56">
        <f t="shared" si="61"/>
        <v>24872.854351638249</v>
      </c>
      <c r="FI56">
        <f t="shared" si="61"/>
        <v>24704.511619861314</v>
      </c>
      <c r="FJ56">
        <f t="shared" si="61"/>
        <v>24551.998980276443</v>
      </c>
      <c r="FK56">
        <f t="shared" si="61"/>
        <v>24414.503811006838</v>
      </c>
      <c r="FL56">
        <f t="shared" si="61"/>
        <v>24290.695576937116</v>
      </c>
      <c r="FM56">
        <f t="shared" si="61"/>
        <v>24178.801570367366</v>
      </c>
      <c r="FN56">
        <f t="shared" si="61"/>
        <v>24076.697122116584</v>
      </c>
      <c r="FO56">
        <f t="shared" si="61"/>
        <v>23982.006215763573</v>
      </c>
      <c r="FP56">
        <f t="shared" si="61"/>
        <v>23892.207963521774</v>
      </c>
      <c r="FQ56">
        <f t="shared" si="61"/>
        <v>23804.744186119631</v>
      </c>
      <c r="FR56">
        <f t="shared" si="61"/>
        <v>23717.123591216678</v>
      </c>
      <c r="FS56">
        <f t="shared" si="61"/>
        <v>23627.01836079131</v>
      </c>
      <c r="FT56">
        <f t="shared" si="55"/>
        <v>23532.349478894674</v>
      </c>
      <c r="FU56">
        <f t="shared" si="55"/>
        <v>23431.357676886808</v>
      </c>
      <c r="FV56">
        <f t="shared" si="55"/>
        <v>23322.657854783025</v>
      </c>
      <c r="FW56">
        <f t="shared" si="55"/>
        <v>23205.275563269694</v>
      </c>
      <c r="FX56">
        <f t="shared" si="55"/>
        <v>23078.665001289035</v>
      </c>
      <c r="FY56">
        <f t="shared" si="55"/>
        <v>22942.708808151445</v>
      </c>
      <c r="FZ56">
        <f t="shared" si="55"/>
        <v>22797.70069977847</v>
      </c>
      <c r="GA56">
        <f t="shared" si="55"/>
        <v>22644.312598909364</v>
      </c>
      <c r="GB56">
        <f t="shared" si="55"/>
        <v>22483.548445703775</v>
      </c>
      <c r="GC56">
        <f t="shared" si="55"/>
        <v>22316.687315671523</v>
      </c>
      <c r="GD56">
        <f t="shared" si="55"/>
        <v>22145.218671754075</v>
      </c>
      <c r="GE56">
        <f t="shared" si="55"/>
        <v>21970.772741457946</v>
      </c>
      <c r="GF56">
        <f t="shared" si="55"/>
        <v>21795.049005883506</v>
      </c>
      <c r="GG56">
        <f t="shared" si="55"/>
        <v>21619.74568808253</v>
      </c>
      <c r="GH56">
        <f t="shared" si="55"/>
        <v>21446.492906819953</v>
      </c>
      <c r="GI56">
        <f t="shared" si="55"/>
        <v>21276.791890473673</v>
      </c>
      <c r="GJ56">
        <f t="shared" si="55"/>
        <v>21111.962275741949</v>
      </c>
      <c r="GK56">
        <f t="shared" si="55"/>
        <v>20953.099107078302</v>
      </c>
      <c r="GL56">
        <f t="shared" si="62"/>
        <v>20801.040710669258</v>
      </c>
      <c r="GM56">
        <f t="shared" si="62"/>
        <v>20656.348149278529</v>
      </c>
      <c r="GN56">
        <f t="shared" si="62"/>
        <v>20519.296494828966</v>
      </c>
      <c r="GO56">
        <f t="shared" si="62"/>
        <v>20389.877696587224</v>
      </c>
      <c r="GP56">
        <f t="shared" si="62"/>
        <v>20267.814394809564</v>
      </c>
      <c r="GQ56">
        <f t="shared" si="62"/>
        <v>20152.583635687333</v>
      </c>
      <c r="GR56">
        <f t="shared" si="62"/>
        <v>20043.449108542885</v>
      </c>
      <c r="GS56">
        <f t="shared" si="62"/>
        <v>19939.500253751219</v>
      </c>
      <c r="GT56">
        <f t="shared" si="62"/>
        <v>19839.696391671965</v>
      </c>
      <c r="GU56">
        <f t="shared" si="62"/>
        <v>19742.913902008062</v>
      </c>
      <c r="GV56">
        <f t="shared" si="62"/>
        <v>19647.994447881072</v>
      </c>
      <c r="GW56">
        <f t="shared" si="62"/>
        <v>19553.792284287698</v>
      </c>
      <c r="GX56">
        <f t="shared" si="62"/>
        <v>19459.218812043855</v>
      </c>
    </row>
    <row r="57" spans="1:206" ht="4.5" customHeight="1">
      <c r="A57">
        <v>55</v>
      </c>
      <c r="B57">
        <v>0.99618100083144268</v>
      </c>
      <c r="E57" s="8">
        <v>70961</v>
      </c>
      <c r="F57">
        <f t="shared" si="9"/>
        <v>70325.397753695695</v>
      </c>
      <c r="G57">
        <f t="shared" si="9"/>
        <v>67457.824173160465</v>
      </c>
      <c r="H57">
        <f t="shared" si="9"/>
        <v>65648.86649103809</v>
      </c>
      <c r="I57">
        <f t="shared" si="9"/>
        <v>65029.638134731045</v>
      </c>
      <c r="J57">
        <f t="shared" si="56"/>
        <v>66478.245022823845</v>
      </c>
      <c r="K57">
        <f t="shared" si="56"/>
        <v>69428.733615935358</v>
      </c>
      <c r="L57">
        <f t="shared" si="56"/>
        <v>72272.233463587865</v>
      </c>
      <c r="M57">
        <f t="shared" si="56"/>
        <v>75811.206575718796</v>
      </c>
      <c r="N57">
        <f t="shared" si="56"/>
        <v>81735.030435400782</v>
      </c>
      <c r="O57">
        <f t="shared" si="56"/>
        <v>88609.630699418267</v>
      </c>
      <c r="P57">
        <f t="shared" si="56"/>
        <v>91492.352196135558</v>
      </c>
      <c r="Q57">
        <f t="shared" si="56"/>
        <v>90258.3572312303</v>
      </c>
      <c r="R57">
        <f t="shared" si="56"/>
        <v>88216.366528942686</v>
      </c>
      <c r="S57">
        <f t="shared" si="56"/>
        <v>86535.768546809253</v>
      </c>
      <c r="T57">
        <f t="shared" si="56"/>
        <v>84484.441108461993</v>
      </c>
      <c r="U57">
        <f t="shared" si="56"/>
        <v>79077.833797646948</v>
      </c>
      <c r="V57">
        <f t="shared" si="56"/>
        <v>73294.195096280542</v>
      </c>
      <c r="W57">
        <f t="shared" si="65"/>
        <v>71364.256244842807</v>
      </c>
      <c r="X57">
        <f t="shared" si="65"/>
        <v>70391.659630349168</v>
      </c>
      <c r="Y57">
        <f t="shared" si="65"/>
        <v>69489.304777334561</v>
      </c>
      <c r="Z57">
        <f t="shared" si="65"/>
        <v>69397.159545286559</v>
      </c>
      <c r="AA57">
        <f t="shared" si="65"/>
        <v>68627.471136628257</v>
      </c>
      <c r="AB57">
        <f t="shared" si="65"/>
        <v>67331.926196448563</v>
      </c>
      <c r="AC57">
        <f t="shared" si="65"/>
        <v>67507.221006498497</v>
      </c>
      <c r="AD57">
        <f t="shared" si="65"/>
        <v>66758.758626915122</v>
      </c>
      <c r="AE57">
        <f t="shared" si="65"/>
        <v>65645.606450917825</v>
      </c>
      <c r="AF57">
        <f t="shared" si="65"/>
        <v>65141.439054982475</v>
      </c>
      <c r="AG57">
        <f t="shared" si="65"/>
        <v>62498.550625568751</v>
      </c>
      <c r="AH57">
        <f t="shared" si="65"/>
        <v>60268.355069651057</v>
      </c>
      <c r="AI57">
        <f t="shared" si="65"/>
        <v>56703.645211398427</v>
      </c>
      <c r="AJ57">
        <f t="shared" si="65"/>
        <v>50654.104663950529</v>
      </c>
      <c r="AK57">
        <f t="shared" si="65"/>
        <v>46580.514540701493</v>
      </c>
      <c r="AL57">
        <f t="shared" si="65"/>
        <v>44952.769040669897</v>
      </c>
      <c r="AM57">
        <f t="shared" si="65"/>
        <v>44466.963385676674</v>
      </c>
      <c r="AN57">
        <f t="shared" si="65"/>
        <v>43887.624030321094</v>
      </c>
      <c r="AO57">
        <f t="shared" si="65"/>
        <v>43676.21487228787</v>
      </c>
      <c r="AP57">
        <f t="shared" si="65"/>
        <v>43873.095898576154</v>
      </c>
      <c r="AQ57">
        <f t="shared" si="65"/>
        <v>44034.211898820984</v>
      </c>
      <c r="AR57">
        <f t="shared" si="65"/>
        <v>44417.184428987879</v>
      </c>
      <c r="AS57">
        <f t="shared" si="65"/>
        <v>45445.29533966117</v>
      </c>
      <c r="AT57">
        <f t="shared" si="65"/>
        <v>47446.291638432383</v>
      </c>
      <c r="AU57">
        <f t="shared" si="65"/>
        <v>49892.512813799221</v>
      </c>
      <c r="AV57">
        <f t="shared" si="65"/>
        <v>53654.455763865859</v>
      </c>
      <c r="AW57">
        <f t="shared" si="65"/>
        <v>57132.639114182777</v>
      </c>
      <c r="AX57">
        <f t="shared" si="65"/>
        <v>57823.794467451829</v>
      </c>
      <c r="AY57">
        <f t="shared" si="65"/>
        <v>56999.654161361694</v>
      </c>
      <c r="AZ57">
        <f t="shared" si="65"/>
        <v>54090.731414319409</v>
      </c>
      <c r="BA57">
        <f t="shared" si="65"/>
        <v>51878.953024636539</v>
      </c>
      <c r="BB57">
        <f t="shared" si="65"/>
        <v>51733.436612025384</v>
      </c>
      <c r="BC57">
        <f t="shared" si="65"/>
        <v>52044.665006789837</v>
      </c>
      <c r="BD57">
        <f t="shared" si="65"/>
        <v>52757.631567636461</v>
      </c>
      <c r="BE57">
        <f t="shared" si="65"/>
        <v>53169.958175633823</v>
      </c>
      <c r="BF57">
        <f t="shared" si="65"/>
        <v>53732.510860056944</v>
      </c>
      <c r="BG57">
        <f t="shared" si="65"/>
        <v>53955.970479590687</v>
      </c>
      <c r="BH57">
        <f t="shared" si="65"/>
        <v>53097.001589286134</v>
      </c>
      <c r="BI57">
        <f t="shared" si="65"/>
        <v>52553.336821077857</v>
      </c>
      <c r="BJ57">
        <f t="shared" si="65"/>
        <v>51179.600201844674</v>
      </c>
      <c r="BK57">
        <f t="shared" si="65"/>
        <v>49790.780805742819</v>
      </c>
      <c r="BL57">
        <f t="shared" si="65"/>
        <v>48395.443934275965</v>
      </c>
      <c r="BM57">
        <f t="shared" si="65"/>
        <v>47013.845951808449</v>
      </c>
      <c r="BN57">
        <f t="shared" si="65"/>
        <v>45680.502206305842</v>
      </c>
      <c r="BO57">
        <f t="shared" si="65"/>
        <v>44435.734220007194</v>
      </c>
      <c r="BP57">
        <f t="shared" si="65"/>
        <v>43321.100846474874</v>
      </c>
      <c r="BQ57">
        <f t="shared" si="65"/>
        <v>42361.662910312174</v>
      </c>
      <c r="BR57">
        <f t="shared" si="65"/>
        <v>41572.082857253634</v>
      </c>
      <c r="BS57">
        <f t="shared" si="65"/>
        <v>40962.526336265568</v>
      </c>
      <c r="BT57">
        <f t="shared" si="65"/>
        <v>40539.77376967499</v>
      </c>
      <c r="BU57">
        <f t="shared" si="58"/>
        <v>40304.948214815326</v>
      </c>
      <c r="BV57">
        <f t="shared" si="58"/>
        <v>40267.653510763885</v>
      </c>
      <c r="BW57">
        <f t="shared" si="58"/>
        <v>40413.819691719895</v>
      </c>
      <c r="BX57">
        <f t="shared" si="58"/>
        <v>40704.198604279183</v>
      </c>
      <c r="BY57">
        <f t="shared" si="58"/>
        <v>41103.83749733142</v>
      </c>
      <c r="BZ57">
        <f t="shared" si="58"/>
        <v>41561.676636254881</v>
      </c>
      <c r="CA57">
        <f t="shared" si="58"/>
        <v>42027.886805578652</v>
      </c>
      <c r="CB57">
        <f t="shared" si="58"/>
        <v>42461.215988472781</v>
      </c>
      <c r="CC57">
        <f t="shared" si="58"/>
        <v>42826.680592329096</v>
      </c>
      <c r="CD57">
        <f t="shared" si="58"/>
        <v>43111.211943547991</v>
      </c>
      <c r="CE57">
        <f t="shared" si="58"/>
        <v>43306.451114820185</v>
      </c>
      <c r="CF57">
        <f t="shared" si="58"/>
        <v>43414.957638273787</v>
      </c>
      <c r="CG57">
        <f t="shared" si="58"/>
        <v>43436.697949489688</v>
      </c>
      <c r="CH57">
        <f t="shared" si="58"/>
        <v>43367.989642269735</v>
      </c>
      <c r="CI57">
        <f t="shared" si="58"/>
        <v>43213.827862872291</v>
      </c>
      <c r="CJ57">
        <f t="shared" si="58"/>
        <v>42973.999470518735</v>
      </c>
      <c r="CK57">
        <f t="shared" si="64"/>
        <v>42650.331234652353</v>
      </c>
      <c r="CL57">
        <f t="shared" si="64"/>
        <v>42247.525543322336</v>
      </c>
      <c r="CM57">
        <f t="shared" si="64"/>
        <v>41772.291389587357</v>
      </c>
      <c r="CN57">
        <f t="shared" si="64"/>
        <v>41234.860329292751</v>
      </c>
      <c r="CO57">
        <f t="shared" si="64"/>
        <v>40647.481442054072</v>
      </c>
      <c r="CP57">
        <f t="shared" si="64"/>
        <v>40026.48916377432</v>
      </c>
      <c r="CQ57">
        <f t="shared" si="64"/>
        <v>39382.923720898347</v>
      </c>
      <c r="CR57">
        <f t="shared" si="64"/>
        <v>38728.634205282193</v>
      </c>
      <c r="CS57">
        <f t="shared" si="64"/>
        <v>38080.165982900238</v>
      </c>
      <c r="CT57">
        <f t="shared" si="64"/>
        <v>37453.374798529199</v>
      </c>
      <c r="CU57">
        <f t="shared" si="64"/>
        <v>36864.384587187255</v>
      </c>
      <c r="CV57">
        <f t="shared" si="64"/>
        <v>36326.77865947393</v>
      </c>
      <c r="CW57">
        <f t="shared" si="63"/>
        <v>35854.658182336017</v>
      </c>
      <c r="CX57">
        <f t="shared" si="63"/>
        <v>35455.878512385942</v>
      </c>
      <c r="CY57">
        <f t="shared" si="63"/>
        <v>35136.14510634281</v>
      </c>
      <c r="CZ57">
        <f t="shared" si="63"/>
        <v>34897.052819445518</v>
      </c>
      <c r="DA57">
        <f t="shared" si="63"/>
        <v>34735.205529517014</v>
      </c>
      <c r="DB57">
        <f t="shared" si="63"/>
        <v>34643.855018187314</v>
      </c>
      <c r="DC57">
        <f t="shared" si="66"/>
        <v>34613.401940735173</v>
      </c>
      <c r="DD57">
        <f t="shared" si="66"/>
        <v>34632.058162812958</v>
      </c>
      <c r="DE57">
        <f t="shared" si="66"/>
        <v>34686.456073956077</v>
      </c>
      <c r="DF57">
        <f t="shared" si="66"/>
        <v>34762.881315520048</v>
      </c>
      <c r="DG57">
        <f t="shared" si="66"/>
        <v>34847.500802448769</v>
      </c>
      <c r="DH57">
        <f t="shared" si="66"/>
        <v>34927.376238323879</v>
      </c>
      <c r="DI57">
        <f t="shared" si="66"/>
        <v>34990.740309088178</v>
      </c>
      <c r="DJ57">
        <f t="shared" si="66"/>
        <v>35027.530662876212</v>
      </c>
      <c r="DK57">
        <f t="shared" si="66"/>
        <v>35029.487175550152</v>
      </c>
      <c r="DL57">
        <f t="shared" si="66"/>
        <v>34990.354532254489</v>
      </c>
      <c r="DM57">
        <f t="shared" si="66"/>
        <v>34905.968919323139</v>
      </c>
      <c r="DN57">
        <f t="shared" si="66"/>
        <v>34774.240681700729</v>
      </c>
      <c r="DO57">
        <f t="shared" si="66"/>
        <v>34595.050174083692</v>
      </c>
      <c r="DP57">
        <f t="shared" si="66"/>
        <v>34370.127946029046</v>
      </c>
      <c r="DQ57">
        <f t="shared" si="66"/>
        <v>34102.806303407844</v>
      </c>
      <c r="DR57">
        <f t="shared" si="66"/>
        <v>33797.799503112234</v>
      </c>
      <c r="DS57">
        <f t="shared" si="66"/>
        <v>33460.960565780726</v>
      </c>
      <c r="DT57">
        <f t="shared" si="66"/>
        <v>33098.99517368566</v>
      </c>
      <c r="DU57">
        <f t="shared" si="66"/>
        <v>32719.1891727363</v>
      </c>
      <c r="DV57">
        <f t="shared" si="66"/>
        <v>32329.155511009201</v>
      </c>
      <c r="DW57">
        <f t="shared" si="66"/>
        <v>31936.61060953886</v>
      </c>
      <c r="DX57">
        <f t="shared" si="66"/>
        <v>31549.100391007221</v>
      </c>
      <c r="DY57">
        <f t="shared" si="66"/>
        <v>31173.748862357694</v>
      </c>
      <c r="DZ57">
        <f t="shared" si="66"/>
        <v>30817.03420329365</v>
      </c>
      <c r="EA57">
        <f t="shared" si="66"/>
        <v>30484.539178258408</v>
      </c>
      <c r="EB57">
        <f t="shared" si="66"/>
        <v>30180.759188645901</v>
      </c>
      <c r="EC57">
        <f t="shared" si="66"/>
        <v>29908.950203215834</v>
      </c>
      <c r="ED57">
        <f t="shared" si="66"/>
        <v>29671.02486188801</v>
      </c>
      <c r="EE57">
        <f t="shared" si="66"/>
        <v>29467.496827992636</v>
      </c>
      <c r="EF57">
        <f t="shared" si="66"/>
        <v>29297.502783305812</v>
      </c>
      <c r="EG57">
        <f t="shared" si="66"/>
        <v>29158.901748993201</v>
      </c>
      <c r="EH57">
        <f t="shared" si="66"/>
        <v>29048.399657724902</v>
      </c>
      <c r="EI57">
        <f t="shared" si="66"/>
        <v>28961.738787666818</v>
      </c>
      <c r="EJ57">
        <f t="shared" si="66"/>
        <v>28893.919312257985</v>
      </c>
      <c r="EK57">
        <f t="shared" si="66"/>
        <v>28839.449740887514</v>
      </c>
      <c r="EL57">
        <f t="shared" si="66"/>
        <v>28792.597897048796</v>
      </c>
      <c r="EM57">
        <f t="shared" si="66"/>
        <v>28747.652262623771</v>
      </c>
      <c r="EN57">
        <f t="shared" si="66"/>
        <v>28699.162436228286</v>
      </c>
      <c r="EO57">
        <f t="shared" si="66"/>
        <v>28642.150034427297</v>
      </c>
      <c r="EP57">
        <f t="shared" si="66"/>
        <v>28572.292976487231</v>
      </c>
      <c r="EQ57">
        <f t="shared" si="66"/>
        <v>28486.066047121927</v>
      </c>
      <c r="ER57">
        <f t="shared" si="66"/>
        <v>28380.838425242506</v>
      </c>
      <c r="ES57">
        <f t="shared" si="66"/>
        <v>28254.926032304273</v>
      </c>
      <c r="ET57">
        <f t="shared" si="66"/>
        <v>28107.603503547543</v>
      </c>
      <c r="EU57">
        <f t="shared" si="66"/>
        <v>27939.07402517978</v>
      </c>
      <c r="EV57">
        <f t="shared" si="66"/>
        <v>27750.40652578044</v>
      </c>
      <c r="EW57">
        <f t="shared" si="66"/>
        <v>27543.442797812495</v>
      </c>
      <c r="EX57">
        <f t="shared" si="66"/>
        <v>27320.681483385066</v>
      </c>
      <c r="EY57">
        <f t="shared" si="66"/>
        <v>27085.14460183062</v>
      </c>
      <c r="EZ57">
        <f t="shared" si="66"/>
        <v>26840.233155418646</v>
      </c>
      <c r="FA57">
        <f t="shared" si="66"/>
        <v>26589.577256628159</v>
      </c>
      <c r="FB57">
        <f t="shared" si="66"/>
        <v>26336.885986347173</v>
      </c>
      <c r="FC57">
        <f t="shared" si="66"/>
        <v>26085.802335458375</v>
      </c>
      <c r="FD57">
        <f t="shared" si="61"/>
        <v>25839.767609481907</v>
      </c>
      <c r="FE57">
        <f t="shared" si="61"/>
        <v>25601.899524258097</v>
      </c>
      <c r="FF57">
        <f t="shared" si="61"/>
        <v>25374.88771329368</v>
      </c>
      <c r="FG57">
        <f t="shared" si="61"/>
        <v>25160.909926684599</v>
      </c>
      <c r="FH57">
        <f t="shared" si="61"/>
        <v>24961.570796132426</v>
      </c>
      <c r="FI57">
        <f t="shared" si="61"/>
        <v>24777.864941549695</v>
      </c>
      <c r="FJ57">
        <f t="shared" si="61"/>
        <v>24610.16511052545</v>
      </c>
      <c r="FK57">
        <f t="shared" si="61"/>
        <v>24458.234916584348</v>
      </c>
      <c r="FL57">
        <f t="shared" si="61"/>
        <v>24321.264841251865</v>
      </c>
      <c r="FM57">
        <f t="shared" si="61"/>
        <v>24197.929430725115</v>
      </c>
      <c r="FN57">
        <f t="shared" si="61"/>
        <v>24086.462747273421</v>
      </c>
      <c r="FO57">
        <f t="shared" si="61"/>
        <v>23984.748235825613</v>
      </c>
      <c r="FP57">
        <f t="shared" si="61"/>
        <v>23890.418953965236</v>
      </c>
      <c r="FQ57">
        <f t="shared" si="61"/>
        <v>23800.963641174087</v>
      </c>
      <c r="FR57">
        <f t="shared" si="61"/>
        <v>23713.833887865119</v>
      </c>
      <c r="FS57">
        <f t="shared" si="61"/>
        <v>23626.54791594125</v>
      </c>
      <c r="FT57">
        <f t="shared" si="55"/>
        <v>23536.786797315959</v>
      </c>
      <c r="FU57">
        <f t="shared" si="55"/>
        <v>23442.479455800574</v>
      </c>
      <c r="FV57">
        <f t="shared" si="55"/>
        <v>23341.873341400609</v>
      </c>
      <c r="FW57">
        <f t="shared" si="55"/>
        <v>23233.588643827061</v>
      </c>
      <c r="FX57">
        <f t="shared" si="55"/>
        <v>23116.654635187424</v>
      </c>
      <c r="FY57">
        <f t="shared" si="55"/>
        <v>22990.5275988377</v>
      </c>
      <c r="FZ57">
        <f t="shared" si="55"/>
        <v>22855.090622288662</v>
      </c>
      <c r="GA57">
        <f t="shared" si="55"/>
        <v>22710.636299760998</v>
      </c>
      <c r="GB57">
        <f t="shared" si="55"/>
        <v>22557.833987921578</v>
      </c>
      <c r="GC57">
        <f t="shared" si="55"/>
        <v>22397.683792883414</v>
      </c>
      <c r="GD57">
        <f t="shared" si="55"/>
        <v>22231.459905368021</v>
      </c>
      <c r="GE57">
        <f t="shared" si="55"/>
        <v>22060.646100059126</v>
      </c>
      <c r="GF57">
        <f t="shared" si="55"/>
        <v>21886.866378625757</v>
      </c>
      <c r="GG57">
        <f t="shared" si="55"/>
        <v>21711.813731851369</v>
      </c>
      <c r="GH57">
        <f t="shared" si="55"/>
        <v>21537.179897275324</v>
      </c>
      <c r="GI57">
        <f t="shared" si="55"/>
        <v>21364.588768240337</v>
      </c>
      <c r="GJ57">
        <f t="shared" si="55"/>
        <v>21195.535839934386</v>
      </c>
      <c r="GK57">
        <f t="shared" si="55"/>
        <v>21031.335709364277</v>
      </c>
      <c r="GL57">
        <f t="shared" si="62"/>
        <v>20873.079239009672</v>
      </c>
      <c r="GM57">
        <f t="shared" si="62"/>
        <v>20721.601553490087</v>
      </c>
      <c r="GN57">
        <f t="shared" si="62"/>
        <v>20577.461572871005</v>
      </c>
      <c r="GO57">
        <f t="shared" si="62"/>
        <v>20440.933318575833</v>
      </c>
      <c r="GP57">
        <f t="shared" si="62"/>
        <v>20312.008770616972</v>
      </c>
      <c r="GQ57">
        <f t="shared" si="62"/>
        <v>20190.411628487313</v>
      </c>
      <c r="GR57">
        <f t="shared" si="62"/>
        <v>20075.620935538362</v>
      </c>
      <c r="GS57">
        <f t="shared" si="62"/>
        <v>19966.903193062339</v>
      </c>
      <c r="GT57">
        <f t="shared" si="62"/>
        <v>19863.351318860696</v>
      </c>
      <c r="GU57">
        <f t="shared" si="62"/>
        <v>19763.92860764774</v>
      </c>
      <c r="GV57">
        <f t="shared" si="62"/>
        <v>19667.515730231393</v>
      </c>
      <c r="GW57">
        <f t="shared" si="62"/>
        <v>19572.958773420796</v>
      </c>
      <c r="GX57">
        <f t="shared" si="62"/>
        <v>19479.116367811861</v>
      </c>
    </row>
    <row r="58" spans="1:206" ht="4.5" customHeight="1">
      <c r="A58">
        <v>56</v>
      </c>
      <c r="B58">
        <v>0.99671434384843782</v>
      </c>
      <c r="E58" s="8">
        <v>66349</v>
      </c>
      <c r="F58">
        <f t="shared" si="9"/>
        <v>70727.846553828989</v>
      </c>
      <c r="G58">
        <f t="shared" si="9"/>
        <v>70094.332677955215</v>
      </c>
      <c r="H58">
        <f t="shared" si="9"/>
        <v>67236.18095819492</v>
      </c>
      <c r="I58">
        <f t="shared" si="9"/>
        <v>65433.166889008724</v>
      </c>
      <c r="J58">
        <f t="shared" si="56"/>
        <v>64815.973104159806</v>
      </c>
      <c r="K58">
        <f t="shared" si="56"/>
        <v>66259.820368119545</v>
      </c>
      <c r="L58">
        <f t="shared" si="56"/>
        <v>69200.614670234994</v>
      </c>
      <c r="M58">
        <f t="shared" si="56"/>
        <v>72034.771755121095</v>
      </c>
      <c r="N58">
        <f t="shared" si="56"/>
        <v>75562.117018475939</v>
      </c>
      <c r="O58">
        <f t="shared" si="56"/>
        <v>81466.477229852579</v>
      </c>
      <c r="P58">
        <f t="shared" si="56"/>
        <v>88318.489921223067</v>
      </c>
      <c r="Q58">
        <f t="shared" si="56"/>
        <v>91191.739786321428</v>
      </c>
      <c r="R58">
        <f t="shared" si="56"/>
        <v>89961.79930456361</v>
      </c>
      <c r="S58">
        <f t="shared" si="56"/>
        <v>87926.517881588399</v>
      </c>
      <c r="T58">
        <f t="shared" si="56"/>
        <v>86251.441766553267</v>
      </c>
      <c r="U58">
        <f t="shared" si="56"/>
        <v>84206.854284822679</v>
      </c>
      <c r="V58">
        <f t="shared" si="56"/>
        <v>78818.011226577495</v>
      </c>
      <c r="W58">
        <f t="shared" si="65"/>
        <v>73053.375573288649</v>
      </c>
      <c r="X58">
        <f t="shared" si="65"/>
        <v>71129.777837310277</v>
      </c>
      <c r="Y58">
        <f t="shared" si="65"/>
        <v>70160.37684086604</v>
      </c>
      <c r="Z58">
        <f t="shared" si="65"/>
        <v>69260.986815625132</v>
      </c>
      <c r="AA58">
        <f t="shared" si="65"/>
        <v>69169.144341125648</v>
      </c>
      <c r="AB58">
        <f t="shared" si="65"/>
        <v>68401.984863922044</v>
      </c>
      <c r="AC58">
        <f t="shared" si="65"/>
        <v>67110.696638944675</v>
      </c>
      <c r="AD58">
        <f t="shared" si="65"/>
        <v>67285.415490523621</v>
      </c>
      <c r="AE58">
        <f t="shared" si="65"/>
        <v>66539.412300961936</v>
      </c>
      <c r="AF58">
        <f t="shared" si="65"/>
        <v>65429.917560259339</v>
      </c>
      <c r="AG58">
        <f t="shared" si="65"/>
        <v>64927.406685029862</v>
      </c>
      <c r="AH58">
        <f t="shared" si="65"/>
        <v>62293.201878242129</v>
      </c>
      <c r="AI58">
        <f t="shared" si="65"/>
        <v>60070.333978071925</v>
      </c>
      <c r="AJ58">
        <f t="shared" si="65"/>
        <v>56517.336530693596</v>
      </c>
      <c r="AK58">
        <f t="shared" si="65"/>
        <v>50487.672693359549</v>
      </c>
      <c r="AL58">
        <f t="shared" si="65"/>
        <v>46427.466986557905</v>
      </c>
      <c r="AM58">
        <f t="shared" si="65"/>
        <v>44805.069698541665</v>
      </c>
      <c r="AN58">
        <f t="shared" si="65"/>
        <v>44320.860233887237</v>
      </c>
      <c r="AO58">
        <f t="shared" si="65"/>
        <v>43743.424388448424</v>
      </c>
      <c r="AP58">
        <f t="shared" si="65"/>
        <v>43532.709848215789</v>
      </c>
      <c r="AQ58">
        <f t="shared" si="65"/>
        <v>43728.943991148917</v>
      </c>
      <c r="AR58">
        <f t="shared" si="65"/>
        <v>43889.530619616431</v>
      </c>
      <c r="AS58">
        <f t="shared" si="65"/>
        <v>44271.244833733705</v>
      </c>
      <c r="AT58">
        <f t="shared" si="65"/>
        <v>45295.977725468852</v>
      </c>
      <c r="AU58">
        <f t="shared" si="65"/>
        <v>47290.399438441753</v>
      </c>
      <c r="AV58">
        <f t="shared" si="65"/>
        <v>49728.583172155668</v>
      </c>
      <c r="AW58">
        <f t="shared" si="65"/>
        <v>53478.16567122659</v>
      </c>
      <c r="AX58">
        <f t="shared" si="65"/>
        <v>56944.920907022279</v>
      </c>
      <c r="AY58">
        <f t="shared" si="65"/>
        <v>57633.805361453182</v>
      </c>
      <c r="AZ58">
        <f t="shared" si="65"/>
        <v>56812.372897029498</v>
      </c>
      <c r="BA58">
        <f t="shared" si="65"/>
        <v>53913.00786990545</v>
      </c>
      <c r="BB58">
        <f t="shared" si="65"/>
        <v>51708.496623494539</v>
      </c>
      <c r="BC58">
        <f t="shared" si="65"/>
        <v>51563.458327779634</v>
      </c>
      <c r="BD58">
        <f t="shared" si="65"/>
        <v>51873.664133054284</v>
      </c>
      <c r="BE58">
        <f t="shared" si="65"/>
        <v>52584.288130934408</v>
      </c>
      <c r="BF58">
        <f t="shared" si="65"/>
        <v>52995.259975475747</v>
      </c>
      <c r="BG58">
        <f t="shared" si="65"/>
        <v>53555.964305210713</v>
      </c>
      <c r="BH58">
        <f t="shared" si="65"/>
        <v>53778.689713270913</v>
      </c>
      <c r="BI58">
        <f t="shared" si="65"/>
        <v>52922.543099384791</v>
      </c>
      <c r="BJ58">
        <f t="shared" si="65"/>
        <v>52380.664626666563</v>
      </c>
      <c r="BK58">
        <f t="shared" si="65"/>
        <v>51011.441633606992</v>
      </c>
      <c r="BL58">
        <f t="shared" si="65"/>
        <v>49627.18542049735</v>
      </c>
      <c r="BM58">
        <f t="shared" si="65"/>
        <v>48236.433146205731</v>
      </c>
      <c r="BN58">
        <f t="shared" si="65"/>
        <v>46859.37461964829</v>
      </c>
      <c r="BO58">
        <f t="shared" si="65"/>
        <v>45530.411783225245</v>
      </c>
      <c r="BP58">
        <f t="shared" si="65"/>
        <v>44289.733676518044</v>
      </c>
      <c r="BQ58">
        <f t="shared" si="65"/>
        <v>43178.762604986208</v>
      </c>
      <c r="BR58">
        <f t="shared" si="65"/>
        <v>42222.477051980502</v>
      </c>
      <c r="BS58">
        <f t="shared" si="65"/>
        <v>41435.491287480443</v>
      </c>
      <c r="BT58">
        <f t="shared" si="65"/>
        <v>40827.937559625287</v>
      </c>
      <c r="BU58">
        <f t="shared" si="58"/>
        <v>40406.574012605721</v>
      </c>
      <c r="BV58">
        <f t="shared" si="58"/>
        <v>40172.52001377492</v>
      </c>
      <c r="BW58">
        <f t="shared" si="58"/>
        <v>40135.347847297271</v>
      </c>
      <c r="BX58">
        <f t="shared" si="58"/>
        <v>40281.033776441669</v>
      </c>
      <c r="BY58">
        <f t="shared" si="58"/>
        <v>40570.458603740626</v>
      </c>
      <c r="BZ58">
        <f t="shared" si="58"/>
        <v>40968.784420805503</v>
      </c>
      <c r="CA58">
        <f t="shared" si="58"/>
        <v>41425.119257745733</v>
      </c>
      <c r="CB58">
        <f t="shared" si="58"/>
        <v>41889.797620758742</v>
      </c>
      <c r="CC58">
        <f t="shared" si="58"/>
        <v>42321.703032957448</v>
      </c>
      <c r="CD58">
        <f t="shared" si="58"/>
        <v>42685.966845789924</v>
      </c>
      <c r="CE58">
        <f t="shared" si="58"/>
        <v>42969.563324824368</v>
      </c>
      <c r="CF58">
        <f t="shared" si="58"/>
        <v>43164.161007312447</v>
      </c>
      <c r="CG58">
        <f t="shared" si="58"/>
        <v>43272.311015639782</v>
      </c>
      <c r="CH58">
        <f t="shared" si="58"/>
        <v>43293.979895668395</v>
      </c>
      <c r="CI58">
        <f t="shared" si="58"/>
        <v>43225.497340320726</v>
      </c>
      <c r="CJ58">
        <f t="shared" si="58"/>
        <v>43071.842083522097</v>
      </c>
      <c r="CK58">
        <f t="shared" si="64"/>
        <v>42832.801684801198</v>
      </c>
      <c r="CL58">
        <f t="shared" si="64"/>
        <v>42510.196911465049</v>
      </c>
      <c r="CM58">
        <f t="shared" si="64"/>
        <v>42108.714701132638</v>
      </c>
      <c r="CN58">
        <f t="shared" si="64"/>
        <v>41635.042003418312</v>
      </c>
      <c r="CO58">
        <f t="shared" si="64"/>
        <v>41099.376756793004</v>
      </c>
      <c r="CP58">
        <f t="shared" si="64"/>
        <v>40513.927794608477</v>
      </c>
      <c r="CQ58">
        <f t="shared" si="64"/>
        <v>39894.975883427927</v>
      </c>
      <c r="CR58">
        <f t="shared" si="64"/>
        <v>39253.524975308275</v>
      </c>
      <c r="CS58">
        <f t="shared" si="64"/>
        <v>38601.385230064006</v>
      </c>
      <c r="CT58">
        <f t="shared" si="64"/>
        <v>37955.047651286011</v>
      </c>
      <c r="CU58">
        <f t="shared" si="64"/>
        <v>37330.315887225646</v>
      </c>
      <c r="CV58">
        <f t="shared" si="64"/>
        <v>36743.260895194806</v>
      </c>
      <c r="CW58">
        <f t="shared" si="63"/>
        <v>36207.421355704995</v>
      </c>
      <c r="CX58">
        <f t="shared" si="63"/>
        <v>35736.852104117068</v>
      </c>
      <c r="CY58">
        <f t="shared" si="63"/>
        <v>35339.382687042678</v>
      </c>
      <c r="CZ58">
        <f t="shared" si="63"/>
        <v>35020.699815031971</v>
      </c>
      <c r="DA58">
        <f t="shared" si="63"/>
        <v>34782.393103177914</v>
      </c>
      <c r="DB58">
        <f t="shared" si="63"/>
        <v>34621.077587793181</v>
      </c>
      <c r="DC58">
        <f t="shared" si="66"/>
        <v>34530.027222832978</v>
      </c>
      <c r="DD58">
        <f t="shared" si="66"/>
        <v>34499.674203722105</v>
      </c>
      <c r="DE58">
        <f t="shared" si="66"/>
        <v>34518.269127869055</v>
      </c>
      <c r="DF58">
        <f t="shared" si="66"/>
        <v>34572.488306180792</v>
      </c>
      <c r="DG58">
        <f t="shared" si="66"/>
        <v>34648.662440679684</v>
      </c>
      <c r="DH58">
        <f t="shared" si="66"/>
        <v>34733.003897070637</v>
      </c>
      <c r="DI58">
        <f t="shared" si="66"/>
        <v>34812.616889728502</v>
      </c>
      <c r="DJ58">
        <f t="shared" si="66"/>
        <v>34875.772767943905</v>
      </c>
      <c r="DK58">
        <f t="shared" si="66"/>
        <v>34912.442241279699</v>
      </c>
      <c r="DL58">
        <f t="shared" si="66"/>
        <v>34914.39232552574</v>
      </c>
      <c r="DM58">
        <f t="shared" si="66"/>
        <v>34875.388258640247</v>
      </c>
      <c r="DN58">
        <f t="shared" si="66"/>
        <v>34791.27990781713</v>
      </c>
      <c r="DO58">
        <f t="shared" si="66"/>
        <v>34659.984483888999</v>
      </c>
      <c r="DP58">
        <f t="shared" si="66"/>
        <v>34481.382734665611</v>
      </c>
      <c r="DQ58">
        <f t="shared" si="66"/>
        <v>34257.1995237132</v>
      </c>
      <c r="DR58">
        <f t="shared" si="66"/>
        <v>33990.756208091516</v>
      </c>
      <c r="DS58">
        <f t="shared" si="66"/>
        <v>33686.751555265568</v>
      </c>
      <c r="DT58">
        <f t="shared" si="66"/>
        <v>33351.019354860589</v>
      </c>
      <c r="DU58">
        <f t="shared" si="66"/>
        <v>32990.243256582711</v>
      </c>
      <c r="DV58">
        <f t="shared" si="66"/>
        <v>32611.685167556774</v>
      </c>
      <c r="DW58">
        <f t="shared" si="66"/>
        <v>32222.933022329642</v>
      </c>
      <c r="DX58">
        <f t="shared" si="66"/>
        <v>31831.677888429582</v>
      </c>
      <c r="DY58">
        <f t="shared" si="66"/>
        <v>31445.440895231255</v>
      </c>
      <c r="DZ58">
        <f t="shared" si="66"/>
        <v>31071.322642640833</v>
      </c>
      <c r="EA58">
        <f t="shared" si="66"/>
        <v>30715.780025290696</v>
      </c>
      <c r="EB58">
        <f t="shared" si="66"/>
        <v>30384.377464579826</v>
      </c>
      <c r="EC58">
        <f t="shared" si="66"/>
        <v>30081.595591558911</v>
      </c>
      <c r="ED58">
        <f t="shared" si="66"/>
        <v>29810.67967699387</v>
      </c>
      <c r="EE58">
        <f t="shared" si="66"/>
        <v>29573.536076527394</v>
      </c>
      <c r="EF58">
        <f t="shared" si="66"/>
        <v>29370.676765768603</v>
      </c>
      <c r="EG58">
        <f t="shared" si="66"/>
        <v>29201.241263060434</v>
      </c>
      <c r="EH58">
        <f t="shared" si="66"/>
        <v>29063.095624088826</v>
      </c>
      <c r="EI58">
        <f t="shared" si="66"/>
        <v>28952.956604696461</v>
      </c>
      <c r="EJ58">
        <f t="shared" si="66"/>
        <v>28866.580472459184</v>
      </c>
      <c r="EK58">
        <f t="shared" si="66"/>
        <v>28798.983828526925</v>
      </c>
      <c r="EL58">
        <f t="shared" si="66"/>
        <v>28744.693225438699</v>
      </c>
      <c r="EM58">
        <f t="shared" si="66"/>
        <v>28697.995320648901</v>
      </c>
      <c r="EN58">
        <f t="shared" si="66"/>
        <v>28653.197362124112</v>
      </c>
      <c r="EO58">
        <f t="shared" si="66"/>
        <v>28604.866856625009</v>
      </c>
      <c r="EP58">
        <f t="shared" si="66"/>
        <v>28548.041777972714</v>
      </c>
      <c r="EQ58">
        <f t="shared" si="66"/>
        <v>28478.414246304801</v>
      </c>
      <c r="ER58">
        <f t="shared" si="66"/>
        <v>28392.470628980394</v>
      </c>
      <c r="ES58">
        <f t="shared" si="66"/>
        <v>28287.588748884114</v>
      </c>
      <c r="ET58">
        <f t="shared" si="66"/>
        <v>28162.090060774299</v>
      </c>
      <c r="EU58">
        <f t="shared" si="66"/>
        <v>28015.251583190442</v>
      </c>
      <c r="EV58">
        <f t="shared" si="66"/>
        <v>27847.275834739998</v>
      </c>
      <c r="EW58">
        <f t="shared" si="66"/>
        <v>27659.228231870657</v>
      </c>
      <c r="EX58">
        <f t="shared" si="66"/>
        <v>27452.944515548661</v>
      </c>
      <c r="EY58">
        <f t="shared" si="66"/>
        <v>27230.91511820431</v>
      </c>
      <c r="EZ58">
        <f t="shared" si="66"/>
        <v>26996.152129853665</v>
      </c>
      <c r="FA58">
        <f t="shared" si="66"/>
        <v>26752.045378242183</v>
      </c>
      <c r="FB58">
        <f t="shared" si="66"/>
        <v>26502.213048547481</v>
      </c>
      <c r="FC58">
        <f t="shared" si="66"/>
        <v>26250.352034893142</v>
      </c>
      <c r="FD58">
        <f t="shared" si="61"/>
        <v>26000.093358546441</v>
      </c>
      <c r="FE58">
        <f t="shared" si="61"/>
        <v>25754.867018080877</v>
      </c>
      <c r="FF58">
        <f t="shared" si="61"/>
        <v>25517.78048559454</v>
      </c>
      <c r="FG58">
        <f t="shared" si="61"/>
        <v>25291.514557383296</v>
      </c>
      <c r="FH58">
        <f t="shared" si="61"/>
        <v>25078.239828205085</v>
      </c>
      <c r="FI58">
        <f t="shared" si="61"/>
        <v>24879.55565749346</v>
      </c>
      <c r="FJ58">
        <f t="shared" si="61"/>
        <v>24696.453397181915</v>
      </c>
      <c r="FK58">
        <f t="shared" si="61"/>
        <v>24529.304570139091</v>
      </c>
      <c r="FL58">
        <f t="shared" si="61"/>
        <v>24377.873566574319</v>
      </c>
      <c r="FM58">
        <f t="shared" si="61"/>
        <v>24241.353527812433</v>
      </c>
      <c r="FN58">
        <f t="shared" si="61"/>
        <v>24118.423355035986</v>
      </c>
      <c r="FO58">
        <f t="shared" si="61"/>
        <v>24007.322912778469</v>
      </c>
      <c r="FP58">
        <f t="shared" si="61"/>
        <v>23905.942600240902</v>
      </c>
      <c r="FQ58">
        <f t="shared" si="61"/>
        <v>23811.923251965742</v>
      </c>
      <c r="FR58">
        <f t="shared" si="61"/>
        <v>23722.761858573354</v>
      </c>
      <c r="FS58">
        <f t="shared" si="61"/>
        <v>23635.918383674332</v>
      </c>
      <c r="FT58">
        <f t="shared" si="55"/>
        <v>23548.919203441059</v>
      </c>
      <c r="FU58">
        <f t="shared" si="55"/>
        <v>23459.453008987351</v>
      </c>
      <c r="FV58">
        <f t="shared" si="55"/>
        <v>23365.455528968752</v>
      </c>
      <c r="FW58">
        <f t="shared" si="55"/>
        <v>23265.17997166745</v>
      </c>
      <c r="FX58">
        <f t="shared" si="55"/>
        <v>23157.251060376606</v>
      </c>
      <c r="FY58">
        <f t="shared" si="55"/>
        <v>23040.701256681783</v>
      </c>
      <c r="FZ58">
        <f t="shared" si="55"/>
        <v>22914.988630404918</v>
      </c>
      <c r="GA58">
        <f t="shared" si="55"/>
        <v>22779.996653191029</v>
      </c>
      <c r="GB58">
        <f t="shared" si="55"/>
        <v>22636.016957896798</v>
      </c>
      <c r="GC58">
        <f t="shared" si="55"/>
        <v>22483.716701913247</v>
      </c>
      <c r="GD58">
        <f t="shared" si="55"/>
        <v>22324.092705348583</v>
      </c>
      <c r="GE58">
        <f t="shared" si="55"/>
        <v>22158.414972371742</v>
      </c>
      <c r="GF58">
        <f t="shared" si="55"/>
        <v>21988.162402493032</v>
      </c>
      <c r="GG58">
        <f t="shared" si="55"/>
        <v>21814.953661470405</v>
      </c>
      <c r="GH58">
        <f t="shared" si="55"/>
        <v>21640.47617750174</v>
      </c>
      <c r="GI58">
        <f t="shared" si="55"/>
        <v>21466.416129658541</v>
      </c>
      <c r="GJ58">
        <f t="shared" si="55"/>
        <v>21294.39207572837</v>
      </c>
      <c r="GK58">
        <f t="shared" si="55"/>
        <v>21125.894597216247</v>
      </c>
      <c r="GL58">
        <f t="shared" si="62"/>
        <v>20962.233971815236</v>
      </c>
      <c r="GM58">
        <f t="shared" si="62"/>
        <v>20804.497477805977</v>
      </c>
      <c r="GN58">
        <f t="shared" si="62"/>
        <v>20653.517495875643</v>
      </c>
      <c r="GO58">
        <f t="shared" si="62"/>
        <v>20509.851109670566</v>
      </c>
      <c r="GP58">
        <f t="shared" si="62"/>
        <v>20373.771440273984</v>
      </c>
      <c r="GQ58">
        <f t="shared" si="62"/>
        <v>20245.270494049211</v>
      </c>
      <c r="GR58">
        <f t="shared" si="62"/>
        <v>20124.072878317602</v>
      </c>
      <c r="GS58">
        <f t="shared" si="62"/>
        <v>20009.659348115081</v>
      </c>
      <c r="GT58">
        <f t="shared" si="62"/>
        <v>19901.298814758407</v>
      </c>
      <c r="GU58">
        <f t="shared" si="62"/>
        <v>19798.087176409241</v>
      </c>
      <c r="GV58">
        <f t="shared" si="62"/>
        <v>19698.991134038988</v>
      </c>
      <c r="GW58">
        <f t="shared" si="62"/>
        <v>19602.895036186412</v>
      </c>
      <c r="GX58">
        <f t="shared" si="62"/>
        <v>19508.648761022632</v>
      </c>
    </row>
    <row r="59" spans="1:206" ht="4.5" customHeight="1">
      <c r="A59">
        <v>57</v>
      </c>
      <c r="B59">
        <v>0.99616629886760844</v>
      </c>
      <c r="E59" s="8">
        <v>62081</v>
      </c>
      <c r="F59">
        <f t="shared" si="9"/>
        <v>66094.637763566949</v>
      </c>
      <c r="G59">
        <f t="shared" si="9"/>
        <v>70456.697128403961</v>
      </c>
      <c r="H59">
        <f t="shared" si="9"/>
        <v>69825.611955393513</v>
      </c>
      <c r="I59">
        <f t="shared" si="9"/>
        <v>66978.417535117798</v>
      </c>
      <c r="J59">
        <f t="shared" si="56"/>
        <v>65182.315683010362</v>
      </c>
      <c r="K59">
        <f t="shared" si="56"/>
        <v>64567.488034673326</v>
      </c>
      <c r="L59">
        <f t="shared" si="56"/>
        <v>66005.800019742223</v>
      </c>
      <c r="M59">
        <f t="shared" si="56"/>
        <v>68935.320195411521</v>
      </c>
      <c r="N59">
        <f t="shared" si="56"/>
        <v>71758.611969071921</v>
      </c>
      <c r="O59">
        <f t="shared" si="56"/>
        <v>75272.434444896309</v>
      </c>
      <c r="P59">
        <f t="shared" si="56"/>
        <v>81154.159103844548</v>
      </c>
      <c r="Q59">
        <f t="shared" si="56"/>
        <v>87979.903226400958</v>
      </c>
      <c r="R59">
        <f t="shared" si="56"/>
        <v>90842.137910237856</v>
      </c>
      <c r="S59">
        <f t="shared" si="56"/>
        <v>89616.91265269772</v>
      </c>
      <c r="T59">
        <f t="shared" si="56"/>
        <v>87589.433890418513</v>
      </c>
      <c r="U59">
        <f t="shared" si="56"/>
        <v>85920.779516582421</v>
      </c>
      <c r="V59">
        <f t="shared" si="56"/>
        <v>83884.030372195819</v>
      </c>
      <c r="W59">
        <f t="shared" si="65"/>
        <v>78515.846527685309</v>
      </c>
      <c r="X59">
        <f t="shared" si="65"/>
        <v>72773.310764628302</v>
      </c>
      <c r="Y59">
        <f t="shared" si="65"/>
        <v>70857.087527468626</v>
      </c>
      <c r="Z59">
        <f t="shared" si="65"/>
        <v>69891.402924722192</v>
      </c>
      <c r="AA59">
        <f t="shared" si="65"/>
        <v>68995.460892039511</v>
      </c>
      <c r="AB59">
        <f t="shared" si="65"/>
        <v>68903.97051413852</v>
      </c>
      <c r="AC59">
        <f t="shared" si="65"/>
        <v>68139.75209709139</v>
      </c>
      <c r="AD59">
        <f t="shared" si="65"/>
        <v>66853.414285244362</v>
      </c>
      <c r="AE59">
        <f t="shared" si="65"/>
        <v>67027.46331696416</v>
      </c>
      <c r="AF59">
        <f t="shared" si="65"/>
        <v>66284.320080675068</v>
      </c>
      <c r="AG59">
        <f t="shared" si="65"/>
        <v>65179.078811216285</v>
      </c>
      <c r="AH59">
        <f t="shared" si="65"/>
        <v>64678.494412498214</v>
      </c>
      <c r="AI59">
        <f t="shared" si="65"/>
        <v>62054.388359661214</v>
      </c>
      <c r="AJ59">
        <f t="shared" si="65"/>
        <v>59840.042270677048</v>
      </c>
      <c r="AK59">
        <f t="shared" si="65"/>
        <v>56300.665953636119</v>
      </c>
      <c r="AL59">
        <f t="shared" si="65"/>
        <v>50294.118045383198</v>
      </c>
      <c r="AM59">
        <f t="shared" si="65"/>
        <v>46249.477953797468</v>
      </c>
      <c r="AN59">
        <f t="shared" si="65"/>
        <v>44633.300452101481</v>
      </c>
      <c r="AO59">
        <f t="shared" si="65"/>
        <v>44150.947301820015</v>
      </c>
      <c r="AP59">
        <f t="shared" si="65"/>
        <v>43575.725172835744</v>
      </c>
      <c r="AQ59">
        <f t="shared" si="65"/>
        <v>43365.818449174614</v>
      </c>
      <c r="AR59">
        <f t="shared" si="65"/>
        <v>43561.30028905176</v>
      </c>
      <c r="AS59">
        <f t="shared" si="65"/>
        <v>43721.27127637987</v>
      </c>
      <c r="AT59">
        <f t="shared" si="65"/>
        <v>44101.522112282233</v>
      </c>
      <c r="AU59">
        <f t="shared" si="65"/>
        <v>45122.326484369936</v>
      </c>
      <c r="AV59">
        <f t="shared" si="65"/>
        <v>47109.10218056335</v>
      </c>
      <c r="AW59">
        <f t="shared" si="65"/>
        <v>49537.93864653635</v>
      </c>
      <c r="AX59">
        <f t="shared" si="65"/>
        <v>53273.146366934583</v>
      </c>
      <c r="AY59">
        <f t="shared" si="65"/>
        <v>56726.611099257076</v>
      </c>
      <c r="AZ59">
        <f t="shared" si="65"/>
        <v>57412.854576574944</v>
      </c>
      <c r="BA59">
        <f t="shared" si="65"/>
        <v>56594.571238720302</v>
      </c>
      <c r="BB59">
        <f t="shared" si="65"/>
        <v>53706.321510583955</v>
      </c>
      <c r="BC59">
        <f t="shared" si="65"/>
        <v>51510.261701434785</v>
      </c>
      <c r="BD59">
        <f t="shared" si="65"/>
        <v>51365.779439198399</v>
      </c>
      <c r="BE59">
        <f t="shared" si="65"/>
        <v>51674.796008126097</v>
      </c>
      <c r="BF59">
        <f t="shared" si="65"/>
        <v>52382.695685980842</v>
      </c>
      <c r="BG59">
        <f t="shared" si="65"/>
        <v>52792.091987296379</v>
      </c>
      <c r="BH59">
        <f t="shared" si="65"/>
        <v>53350.646744207508</v>
      </c>
      <c r="BI59">
        <f t="shared" si="65"/>
        <v>53572.518289618609</v>
      </c>
      <c r="BJ59">
        <f t="shared" si="65"/>
        <v>52719.65388597564</v>
      </c>
      <c r="BK59">
        <f t="shared" si="65"/>
        <v>52179.852813371886</v>
      </c>
      <c r="BL59">
        <f t="shared" si="65"/>
        <v>50815.879012051308</v>
      </c>
      <c r="BM59">
        <f t="shared" si="65"/>
        <v>49436.929623553384</v>
      </c>
      <c r="BN59">
        <f t="shared" si="65"/>
        <v>48051.509077830589</v>
      </c>
      <c r="BO59">
        <f t="shared" si="65"/>
        <v>46679.72978210578</v>
      </c>
      <c r="BP59">
        <f t="shared" si="65"/>
        <v>45355.861792013638</v>
      </c>
      <c r="BQ59">
        <f t="shared" si="65"/>
        <v>44119.940074369057</v>
      </c>
      <c r="BR59">
        <f t="shared" si="65"/>
        <v>43013.228133892204</v>
      </c>
      <c r="BS59">
        <f t="shared" si="65"/>
        <v>42060.608693893948</v>
      </c>
      <c r="BT59">
        <f t="shared" si="65"/>
        <v>41276.639997610429</v>
      </c>
      <c r="BU59">
        <f t="shared" si="58"/>
        <v>40671.415449169741</v>
      </c>
      <c r="BV59">
        <f t="shared" si="58"/>
        <v>40251.667284057534</v>
      </c>
      <c r="BW59">
        <f t="shared" si="58"/>
        <v>40018.51057830709</v>
      </c>
      <c r="BX59">
        <f t="shared" si="58"/>
        <v>39981.480918806155</v>
      </c>
      <c r="BY59">
        <f t="shared" si="58"/>
        <v>40126.608331639021</v>
      </c>
      <c r="BZ59">
        <f t="shared" si="58"/>
        <v>40414.923590649822</v>
      </c>
      <c r="CA59">
        <f t="shared" si="58"/>
        <v>40811.722345578753</v>
      </c>
      <c r="CB59">
        <f t="shared" si="58"/>
        <v>41266.307731137858</v>
      </c>
      <c r="CC59">
        <f t="shared" si="58"/>
        <v>41729.204656184389</v>
      </c>
      <c r="CD59">
        <f t="shared" si="58"/>
        <v>42159.454272115261</v>
      </c>
      <c r="CE59">
        <f t="shared" si="58"/>
        <v>42522.321606355988</v>
      </c>
      <c r="CF59">
        <f t="shared" si="58"/>
        <v>42804.830861247618</v>
      </c>
      <c r="CG59">
        <f t="shared" si="58"/>
        <v>42998.68251437998</v>
      </c>
      <c r="CH59">
        <f t="shared" si="58"/>
        <v>43106.417907897921</v>
      </c>
      <c r="CI59">
        <f t="shared" si="58"/>
        <v>43128.003715916631</v>
      </c>
      <c r="CJ59">
        <f t="shared" si="58"/>
        <v>43059.783702218949</v>
      </c>
      <c r="CK59">
        <f t="shared" si="64"/>
        <v>42906.717513752308</v>
      </c>
      <c r="CL59">
        <f t="shared" si="64"/>
        <v>42668.593524478674</v>
      </c>
      <c r="CM59">
        <f t="shared" si="64"/>
        <v>42347.225521427375</v>
      </c>
      <c r="CN59">
        <f t="shared" si="64"/>
        <v>41947.282473899351</v>
      </c>
      <c r="CO59">
        <f t="shared" si="64"/>
        <v>41475.425695742633</v>
      </c>
      <c r="CP59">
        <f t="shared" si="64"/>
        <v>40941.814029579902</v>
      </c>
      <c r="CQ59">
        <f t="shared" si="64"/>
        <v>40358.609503744658</v>
      </c>
      <c r="CR59">
        <f t="shared" si="64"/>
        <v>39742.030469206897</v>
      </c>
      <c r="CS59">
        <f t="shared" si="64"/>
        <v>39103.038692160073</v>
      </c>
      <c r="CT59">
        <f t="shared" si="64"/>
        <v>38453.399055795628</v>
      </c>
      <c r="CU59">
        <f t="shared" si="64"/>
        <v>37809.539342125303</v>
      </c>
      <c r="CV59">
        <f t="shared" si="64"/>
        <v>37187.202612936257</v>
      </c>
      <c r="CW59">
        <f t="shared" si="63"/>
        <v>36602.398214293142</v>
      </c>
      <c r="CX59">
        <f t="shared" si="63"/>
        <v>36068.612923452652</v>
      </c>
      <c r="CY59">
        <f t="shared" si="63"/>
        <v>35599.847693737407</v>
      </c>
      <c r="CZ59">
        <f t="shared" si="63"/>
        <v>35203.902055617342</v>
      </c>
      <c r="DA59">
        <f t="shared" si="63"/>
        <v>34886.440918493936</v>
      </c>
      <c r="DB59">
        <f t="shared" si="63"/>
        <v>34649.047803350972</v>
      </c>
      <c r="DC59">
        <f t="shared" si="66"/>
        <v>34488.350723440242</v>
      </c>
      <c r="DD59">
        <f t="shared" si="66"/>
        <v>34397.649418367291</v>
      </c>
      <c r="DE59">
        <f t="shared" si="66"/>
        <v>34367.412763660155</v>
      </c>
      <c r="DF59">
        <f t="shared" si="66"/>
        <v>34385.936400425344</v>
      </c>
      <c r="DG59">
        <f t="shared" si="66"/>
        <v>34439.947718611795</v>
      </c>
      <c r="DH59">
        <f t="shared" si="66"/>
        <v>34515.829824244996</v>
      </c>
      <c r="DI59">
        <f t="shared" si="66"/>
        <v>34599.847940699074</v>
      </c>
      <c r="DJ59">
        <f t="shared" si="66"/>
        <v>34679.155720936833</v>
      </c>
      <c r="DK59">
        <f t="shared" si="66"/>
        <v>34742.069478390411</v>
      </c>
      <c r="DL59">
        <f t="shared" si="66"/>
        <v>34778.598371924752</v>
      </c>
      <c r="DM59">
        <f t="shared" si="66"/>
        <v>34780.540980130609</v>
      </c>
      <c r="DN59">
        <f t="shared" si="66"/>
        <v>34741.686443180501</v>
      </c>
      <c r="DO59">
        <f t="shared" si="66"/>
        <v>34657.900538637179</v>
      </c>
      <c r="DP59">
        <f t="shared" si="66"/>
        <v>34527.108462124437</v>
      </c>
      <c r="DQ59">
        <f t="shared" si="66"/>
        <v>34349.1914186293</v>
      </c>
      <c r="DR59">
        <f t="shared" si="66"/>
        <v>34125.867659106574</v>
      </c>
      <c r="DS59">
        <f t="shared" si="66"/>
        <v>33860.445807525706</v>
      </c>
      <c r="DT59">
        <f t="shared" si="66"/>
        <v>33557.606617681551</v>
      </c>
      <c r="DU59">
        <f t="shared" si="66"/>
        <v>33223.161514193445</v>
      </c>
      <c r="DV59">
        <f t="shared" si="66"/>
        <v>32863.768523652077</v>
      </c>
      <c r="DW59">
        <f t="shared" si="66"/>
        <v>32486.661713200716</v>
      </c>
      <c r="DX59">
        <f t="shared" si="66"/>
        <v>32099.399927512961</v>
      </c>
      <c r="DY59">
        <f t="shared" si="66"/>
        <v>31709.644748862785</v>
      </c>
      <c r="DZ59">
        <f t="shared" si="66"/>
        <v>31324.888472862654</v>
      </c>
      <c r="EA59">
        <f t="shared" si="66"/>
        <v>30952.204477840838</v>
      </c>
      <c r="EB59">
        <f t="shared" si="66"/>
        <v>30598.02490462545</v>
      </c>
      <c r="EC59">
        <f t="shared" si="66"/>
        <v>30267.892842286852</v>
      </c>
      <c r="ED59">
        <f t="shared" si="66"/>
        <v>29966.271744475405</v>
      </c>
      <c r="EE59">
        <f t="shared" si="66"/>
        <v>29696.394440558815</v>
      </c>
      <c r="EF59">
        <f t="shared" si="66"/>
        <v>29460.15997778199</v>
      </c>
      <c r="EG59">
        <f t="shared" si="66"/>
        <v>29258.07836899257</v>
      </c>
      <c r="EH59">
        <f t="shared" si="66"/>
        <v>29089.292431362999</v>
      </c>
      <c r="EI59">
        <f t="shared" si="66"/>
        <v>28951.676401483954</v>
      </c>
      <c r="EJ59">
        <f t="shared" si="66"/>
        <v>28841.959622174953</v>
      </c>
      <c r="EK59">
        <f t="shared" si="66"/>
        <v>28755.914630213643</v>
      </c>
      <c r="EL59">
        <f t="shared" si="66"/>
        <v>28688.577131611775</v>
      </c>
      <c r="EM59">
        <f t="shared" si="66"/>
        <v>28634.494662470086</v>
      </c>
      <c r="EN59">
        <f t="shared" si="66"/>
        <v>28587.975783490761</v>
      </c>
      <c r="EO59">
        <f t="shared" si="66"/>
        <v>28543.349566950299</v>
      </c>
      <c r="EP59">
        <f t="shared" si="66"/>
        <v>28495.204346164857</v>
      </c>
      <c r="EQ59">
        <f t="shared" si="66"/>
        <v>28438.597117880938</v>
      </c>
      <c r="ER59">
        <f t="shared" si="66"/>
        <v>28369.236517360026</v>
      </c>
      <c r="ES59">
        <f t="shared" si="66"/>
        <v>28283.622382178677</v>
      </c>
      <c r="ET59">
        <f t="shared" si="66"/>
        <v>28179.142587864892</v>
      </c>
      <c r="EU59">
        <f t="shared" si="66"/>
        <v>28054.125024217796</v>
      </c>
      <c r="EV59">
        <f t="shared" si="66"/>
        <v>27907.849481471731</v>
      </c>
      <c r="EW59">
        <f t="shared" si="66"/>
        <v>27740.517701838333</v>
      </c>
      <c r="EX59">
        <f t="shared" si="66"/>
        <v>27553.191017277059</v>
      </c>
      <c r="EY59">
        <f t="shared" si="66"/>
        <v>27347.69813107192</v>
      </c>
      <c r="EZ59">
        <f t="shared" si="66"/>
        <v>27126.51992807959</v>
      </c>
      <c r="FA59">
        <f t="shared" si="66"/>
        <v>26892.656950863231</v>
      </c>
      <c r="FB59">
        <f t="shared" si="66"/>
        <v>26649.486031581826</v>
      </c>
      <c r="FC59">
        <f t="shared" si="66"/>
        <v>26400.611484372381</v>
      </c>
      <c r="FD59">
        <f t="shared" si="61"/>
        <v>26149.716030571293</v>
      </c>
      <c r="FE59">
        <f t="shared" si="61"/>
        <v>25900.416771195494</v>
      </c>
      <c r="FF59">
        <f t="shared" si="61"/>
        <v>25656.130555229065</v>
      </c>
      <c r="FG59">
        <f t="shared" si="61"/>
        <v>25419.952941650798</v>
      </c>
      <c r="FH59">
        <f t="shared" si="61"/>
        <v>25194.554449384759</v>
      </c>
      <c r="FI59">
        <f t="shared" si="61"/>
        <v>24982.097351777309</v>
      </c>
      <c r="FJ59">
        <f t="shared" si="61"/>
        <v>24784.174876795929</v>
      </c>
      <c r="FK59">
        <f t="shared" si="61"/>
        <v>24601.774575827083</v>
      </c>
      <c r="FL59">
        <f t="shared" si="61"/>
        <v>24435.266547431773</v>
      </c>
      <c r="FM59">
        <f t="shared" si="61"/>
        <v>24284.416085076846</v>
      </c>
      <c r="FN59">
        <f t="shared" si="61"/>
        <v>24148.419423342155</v>
      </c>
      <c r="FO59">
        <f t="shared" si="61"/>
        <v>24025.960528108284</v>
      </c>
      <c r="FP59">
        <f t="shared" si="61"/>
        <v>23915.286011742061</v>
      </c>
      <c r="FQ59">
        <f t="shared" si="61"/>
        <v>23814.294361023469</v>
      </c>
      <c r="FR59">
        <f t="shared" si="61"/>
        <v>23720.635454830259</v>
      </c>
      <c r="FS59">
        <f t="shared" si="61"/>
        <v>23631.815879572685</v>
      </c>
      <c r="FT59">
        <f t="shared" si="55"/>
        <v>23545.305336601727</v>
      </c>
      <c r="FU59">
        <f t="shared" si="55"/>
        <v>23458.639685224229</v>
      </c>
      <c r="FV59">
        <f t="shared" si="55"/>
        <v>23369.516477421508</v>
      </c>
      <c r="FW59">
        <f t="shared" si="55"/>
        <v>23275.8793556485</v>
      </c>
      <c r="FX59">
        <f t="shared" si="55"/>
        <v>23175.988224864774</v>
      </c>
      <c r="FY59">
        <f t="shared" si="55"/>
        <v>23068.473080763364</v>
      </c>
      <c r="FZ59">
        <f t="shared" si="55"/>
        <v>22952.370094182945</v>
      </c>
      <c r="GA59">
        <f t="shared" si="55"/>
        <v>22827.139412543795</v>
      </c>
      <c r="GB59">
        <f t="shared" si="55"/>
        <v>22692.664954225813</v>
      </c>
      <c r="GC59">
        <f t="shared" si="55"/>
        <v>22549.237234052474</v>
      </c>
      <c r="GD59">
        <f t="shared" si="55"/>
        <v>22397.520851732752</v>
      </c>
      <c r="GE59">
        <f t="shared" si="55"/>
        <v>22238.508805864472</v>
      </c>
      <c r="GF59">
        <f t="shared" si="55"/>
        <v>22073.466231800157</v>
      </c>
      <c r="GG59">
        <f t="shared" si="55"/>
        <v>21903.866359391384</v>
      </c>
      <c r="GH59">
        <f t="shared" si="55"/>
        <v>21731.321648915356</v>
      </c>
      <c r="GI59">
        <f t="shared" si="55"/>
        <v>21557.513059474557</v>
      </c>
      <c r="GJ59">
        <f t="shared" si="55"/>
        <v>21384.12030583388</v>
      </c>
      <c r="GK59">
        <f t="shared" si="55"/>
        <v>21212.755740714059</v>
      </c>
      <c r="GL59">
        <f t="shared" si="62"/>
        <v>21044.904231176115</v>
      </c>
      <c r="GM59">
        <f t="shared" si="62"/>
        <v>20881.87103170003</v>
      </c>
      <c r="GN59">
        <f t="shared" si="62"/>
        <v>20724.739252266474</v>
      </c>
      <c r="GO59">
        <f t="shared" si="62"/>
        <v>20574.338082463837</v>
      </c>
      <c r="GP59">
        <f t="shared" si="62"/>
        <v>20431.222470246241</v>
      </c>
      <c r="GQ59">
        <f t="shared" si="62"/>
        <v>20295.66448963232</v>
      </c>
      <c r="GR59">
        <f t="shared" si="62"/>
        <v>20167.656177630601</v>
      </c>
      <c r="GS59">
        <f t="shared" si="62"/>
        <v>20046.923197335665</v>
      </c>
      <c r="GT59">
        <f t="shared" si="62"/>
        <v>19932.948294413443</v>
      </c>
      <c r="GU59">
        <f t="shared" si="62"/>
        <v>19825.003182956207</v>
      </c>
      <c r="GV59">
        <f t="shared" si="62"/>
        <v>19722.187227181854</v>
      </c>
      <c r="GW59">
        <f t="shared" si="62"/>
        <v>19623.471089421451</v>
      </c>
      <c r="GX59">
        <f t="shared" si="62"/>
        <v>19527.743395288031</v>
      </c>
    </row>
    <row r="60" spans="1:206" ht="4.5" customHeight="1">
      <c r="A60">
        <v>58</v>
      </c>
      <c r="B60">
        <v>0.99531190676637116</v>
      </c>
      <c r="E60" s="8">
        <v>60579</v>
      </c>
      <c r="F60">
        <f t="shared" si="9"/>
        <v>61789.958483963084</v>
      </c>
      <c r="G60">
        <f t="shared" si="9"/>
        <v>65784.77993948842</v>
      </c>
      <c r="H60">
        <f t="shared" si="9"/>
        <v>70126.389563332457</v>
      </c>
      <c r="I60">
        <f t="shared" si="9"/>
        <v>69498.262976451442</v>
      </c>
      <c r="J60">
        <f t="shared" si="56"/>
        <v>66664.416469072239</v>
      </c>
      <c r="K60">
        <f t="shared" si="56"/>
        <v>64876.734909904582</v>
      </c>
      <c r="L60">
        <f t="shared" si="56"/>
        <v>64264.789630905565</v>
      </c>
      <c r="M60">
        <f t="shared" si="56"/>
        <v>65696.358675289404</v>
      </c>
      <c r="N60">
        <f t="shared" si="56"/>
        <v>68612.144987245381</v>
      </c>
      <c r="O60">
        <f t="shared" si="56"/>
        <v>71422.200905845122</v>
      </c>
      <c r="P60">
        <f t="shared" si="56"/>
        <v>74919.550254296424</v>
      </c>
      <c r="Q60">
        <f t="shared" si="56"/>
        <v>80773.700839668978</v>
      </c>
      <c r="R60">
        <f t="shared" si="56"/>
        <v>87567.445237389955</v>
      </c>
      <c r="S60">
        <f t="shared" si="56"/>
        <v>90416.261498172491</v>
      </c>
      <c r="T60">
        <f t="shared" si="56"/>
        <v>89196.780210871904</v>
      </c>
      <c r="U60">
        <f t="shared" si="56"/>
        <v>87178.806458059466</v>
      </c>
      <c r="V60">
        <f t="shared" si="56"/>
        <v>85517.974891502614</v>
      </c>
      <c r="W60">
        <f t="shared" si="65"/>
        <v>83490.774216998412</v>
      </c>
      <c r="X60">
        <f t="shared" si="65"/>
        <v>78147.756918846222</v>
      </c>
      <c r="Y60">
        <f t="shared" si="65"/>
        <v>72432.142698843876</v>
      </c>
      <c r="Z60">
        <f t="shared" si="65"/>
        <v>70524.902894876461</v>
      </c>
      <c r="AA60">
        <f t="shared" si="65"/>
        <v>69563.745511581976</v>
      </c>
      <c r="AB60">
        <f t="shared" si="65"/>
        <v>68672.003738680432</v>
      </c>
      <c r="AC60">
        <f t="shared" si="65"/>
        <v>68580.942276201022</v>
      </c>
      <c r="AD60">
        <f t="shared" si="65"/>
        <v>67820.306586343868</v>
      </c>
      <c r="AE60">
        <f t="shared" si="65"/>
        <v>66539.999246088715</v>
      </c>
      <c r="AF60">
        <f t="shared" si="65"/>
        <v>66713.232319720599</v>
      </c>
      <c r="AG60">
        <f t="shared" si="65"/>
        <v>65973.573008209161</v>
      </c>
      <c r="AH60">
        <f t="shared" si="65"/>
        <v>64873.513212867263</v>
      </c>
      <c r="AI60">
        <f t="shared" si="65"/>
        <v>64375.275600481677</v>
      </c>
      <c r="AJ60">
        <f t="shared" si="65"/>
        <v>61763.471601475307</v>
      </c>
      <c r="AK60">
        <f t="shared" si="65"/>
        <v>59559.506573407823</v>
      </c>
      <c r="AL60">
        <f t="shared" si="65"/>
        <v>56036.723182530077</v>
      </c>
      <c r="AM60">
        <f t="shared" si="65"/>
        <v>50058.334530883309</v>
      </c>
      <c r="AN60">
        <f t="shared" si="65"/>
        <v>46032.656089143406</v>
      </c>
      <c r="AO60">
        <f t="shared" si="65"/>
        <v>44424.055378257464</v>
      </c>
      <c r="AP60">
        <f t="shared" si="65"/>
        <v>43943.963544516046</v>
      </c>
      <c r="AQ60">
        <f t="shared" si="65"/>
        <v>43371.438110502502</v>
      </c>
      <c r="AR60">
        <f t="shared" si="65"/>
        <v>43162.515449132261</v>
      </c>
      <c r="AS60">
        <f t="shared" si="65"/>
        <v>43357.080851918581</v>
      </c>
      <c r="AT60">
        <f t="shared" si="65"/>
        <v>43516.301880343424</v>
      </c>
      <c r="AU60">
        <f t="shared" si="65"/>
        <v>43894.770064874909</v>
      </c>
      <c r="AV60">
        <f t="shared" si="65"/>
        <v>44910.788810892969</v>
      </c>
      <c r="AW60">
        <f t="shared" si="65"/>
        <v>46888.250317388323</v>
      </c>
      <c r="AX60">
        <f t="shared" si="65"/>
        <v>49305.700171559605</v>
      </c>
      <c r="AY60">
        <f t="shared" si="65"/>
        <v>53023.39688991764</v>
      </c>
      <c r="AZ60">
        <f t="shared" si="65"/>
        <v>56460.671457595956</v>
      </c>
      <c r="BA60">
        <f t="shared" si="65"/>
        <v>57143.697761511183</v>
      </c>
      <c r="BB60">
        <f t="shared" si="65"/>
        <v>56329.250612235934</v>
      </c>
      <c r="BC60">
        <f t="shared" si="65"/>
        <v>53454.541268107088</v>
      </c>
      <c r="BD60">
        <f t="shared" si="65"/>
        <v>51268.77679208984</v>
      </c>
      <c r="BE60">
        <f t="shared" si="65"/>
        <v>51124.971876169424</v>
      </c>
      <c r="BF60">
        <f t="shared" si="65"/>
        <v>51432.539746611248</v>
      </c>
      <c r="BG60">
        <f t="shared" si="65"/>
        <v>52137.120724776156</v>
      </c>
      <c r="BH60">
        <f t="shared" si="65"/>
        <v>52544.597738061624</v>
      </c>
      <c r="BI60">
        <f t="shared" si="65"/>
        <v>53100.533938196269</v>
      </c>
      <c r="BJ60">
        <f t="shared" si="65"/>
        <v>53321.36532911659</v>
      </c>
      <c r="BK60">
        <f t="shared" si="65"/>
        <v>52472.499233313545</v>
      </c>
      <c r="BL60">
        <f t="shared" si="65"/>
        <v>51935.228798465767</v>
      </c>
      <c r="BM60">
        <f t="shared" si="65"/>
        <v>50577.649433494007</v>
      </c>
      <c r="BN60">
        <f t="shared" si="65"/>
        <v>49205.164688293815</v>
      </c>
      <c r="BO60">
        <f t="shared" si="65"/>
        <v>47826.239123257154</v>
      </c>
      <c r="BP60">
        <f t="shared" si="65"/>
        <v>46460.890856766666</v>
      </c>
      <c r="BQ60">
        <f t="shared" si="65"/>
        <v>45143.229283241097</v>
      </c>
      <c r="BR60">
        <f t="shared" si="65"/>
        <v>43913.1016818383</v>
      </c>
      <c r="BS60">
        <f t="shared" si="65"/>
        <v>42811.578110121169</v>
      </c>
      <c r="BT60">
        <f t="shared" si="65"/>
        <v>41863.424638873796</v>
      </c>
      <c r="BU60">
        <f t="shared" si="58"/>
        <v>41083.131260930699</v>
      </c>
      <c r="BV60">
        <f t="shared" si="58"/>
        <v>40480.744061600381</v>
      </c>
      <c r="BW60">
        <f t="shared" si="58"/>
        <v>40062.963715020865</v>
      </c>
      <c r="BX60">
        <f t="shared" si="58"/>
        <v>39830.900069645024</v>
      </c>
      <c r="BY60">
        <f t="shared" si="58"/>
        <v>39794.044008640238</v>
      </c>
      <c r="BZ60">
        <f t="shared" si="58"/>
        <v>39938.49105063099</v>
      </c>
      <c r="CA60">
        <f t="shared" si="58"/>
        <v>40225.454660826872</v>
      </c>
      <c r="CB60">
        <f t="shared" si="58"/>
        <v>40620.393186197703</v>
      </c>
      <c r="CC60">
        <f t="shared" si="58"/>
        <v>41072.847433086667</v>
      </c>
      <c r="CD60">
        <f t="shared" si="58"/>
        <v>41533.574254191015</v>
      </c>
      <c r="CE60">
        <f t="shared" si="58"/>
        <v>41961.806819808669</v>
      </c>
      <c r="CF60">
        <f t="shared" si="58"/>
        <v>42322.972998155041</v>
      </c>
      <c r="CG60">
        <f t="shared" si="58"/>
        <v>42604.157823320376</v>
      </c>
      <c r="CH60">
        <f t="shared" si="58"/>
        <v>42797.100681829361</v>
      </c>
      <c r="CI60">
        <f t="shared" si="58"/>
        <v>42904.331001777929</v>
      </c>
      <c r="CJ60">
        <f t="shared" si="58"/>
        <v>42925.815613516126</v>
      </c>
      <c r="CK60">
        <f t="shared" si="64"/>
        <v>42857.915421603051</v>
      </c>
      <c r="CL60">
        <f t="shared" si="64"/>
        <v>42705.566821698863</v>
      </c>
      <c r="CM60">
        <f t="shared" si="64"/>
        <v>42468.559179888107</v>
      </c>
      <c r="CN60">
        <f t="shared" si="64"/>
        <v>42148.697779997419</v>
      </c>
      <c r="CO60">
        <f t="shared" si="64"/>
        <v>41750.629702764345</v>
      </c>
      <c r="CP60">
        <f t="shared" si="64"/>
        <v>41280.985033176548</v>
      </c>
      <c r="CQ60">
        <f t="shared" si="64"/>
        <v>40749.874988255338</v>
      </c>
      <c r="CR60">
        <f t="shared" si="64"/>
        <v>40169.404579611481</v>
      </c>
      <c r="CS60">
        <f t="shared" si="64"/>
        <v>39555.716125073537</v>
      </c>
      <c r="CT60">
        <f t="shared" si="64"/>
        <v>38919.720001053029</v>
      </c>
      <c r="CU60">
        <f t="shared" si="64"/>
        <v>38273.125935872122</v>
      </c>
      <c r="CV60">
        <f t="shared" si="64"/>
        <v>37632.284696568859</v>
      </c>
      <c r="CW60">
        <f t="shared" si="63"/>
        <v>37012.865539988969</v>
      </c>
      <c r="CX60">
        <f t="shared" si="63"/>
        <v>36430.802758890124</v>
      </c>
      <c r="CY60">
        <f t="shared" si="63"/>
        <v>35899.519903259839</v>
      </c>
      <c r="CZ60">
        <f t="shared" si="63"/>
        <v>35432.952288646178</v>
      </c>
      <c r="DA60">
        <f t="shared" si="63"/>
        <v>35038.862880593071</v>
      </c>
      <c r="DB60">
        <f t="shared" si="63"/>
        <v>34722.890030878552</v>
      </c>
      <c r="DC60">
        <f t="shared" si="66"/>
        <v>34486.609836792399</v>
      </c>
      <c r="DD60">
        <f t="shared" si="66"/>
        <v>34326.666119774665</v>
      </c>
      <c r="DE60">
        <f t="shared" si="66"/>
        <v>34236.390030876304</v>
      </c>
      <c r="DF60">
        <f t="shared" si="66"/>
        <v>34206.29512842551</v>
      </c>
      <c r="DG60">
        <f t="shared" si="66"/>
        <v>34224.731924654516</v>
      </c>
      <c r="DH60">
        <f t="shared" si="66"/>
        <v>34278.490032745642</v>
      </c>
      <c r="DI60">
        <f t="shared" si="66"/>
        <v>34354.016395992869</v>
      </c>
      <c r="DJ60">
        <f t="shared" si="66"/>
        <v>34437.640627683693</v>
      </c>
      <c r="DK60">
        <f t="shared" si="66"/>
        <v>34516.57660565355</v>
      </c>
      <c r="DL60">
        <f t="shared" si="66"/>
        <v>34579.195417546507</v>
      </c>
      <c r="DM60">
        <f t="shared" si="66"/>
        <v>34615.553060222235</v>
      </c>
      <c r="DN60">
        <f t="shared" si="66"/>
        <v>34617.486561299709</v>
      </c>
      <c r="DO60">
        <f t="shared" si="66"/>
        <v>34578.814178041372</v>
      </c>
      <c r="DP60">
        <f t="shared" si="66"/>
        <v>34495.421069630211</v>
      </c>
      <c r="DQ60">
        <f t="shared" si="66"/>
        <v>34365.242158566383</v>
      </c>
      <c r="DR60">
        <f t="shared" si="66"/>
        <v>34188.159206759003</v>
      </c>
      <c r="DS60">
        <f t="shared" si="66"/>
        <v>33965.882409842205</v>
      </c>
      <c r="DT60">
        <f t="shared" si="66"/>
        <v>33701.704880647791</v>
      </c>
      <c r="DU60">
        <f t="shared" si="66"/>
        <v>33400.285429160416</v>
      </c>
      <c r="DV60">
        <f t="shared" si="66"/>
        <v>33067.408235498995</v>
      </c>
      <c r="DW60">
        <f t="shared" si="66"/>
        <v>32709.7001128048</v>
      </c>
      <c r="DX60">
        <f t="shared" si="66"/>
        <v>32334.361214239871</v>
      </c>
      <c r="DY60">
        <f t="shared" si="66"/>
        <v>31948.914947909241</v>
      </c>
      <c r="DZ60">
        <f t="shared" si="66"/>
        <v>31560.986977874869</v>
      </c>
      <c r="EA60">
        <f t="shared" si="66"/>
        <v>31178.03447516885</v>
      </c>
      <c r="EB60">
        <f t="shared" si="66"/>
        <v>30807.097657462375</v>
      </c>
      <c r="EC60">
        <f t="shared" si="66"/>
        <v>30454.578511107669</v>
      </c>
      <c r="ED60">
        <f t="shared" si="66"/>
        <v>30125.994138656722</v>
      </c>
      <c r="EE60">
        <f t="shared" si="66"/>
        <v>29825.787068673046</v>
      </c>
      <c r="EF60">
        <f t="shared" si="66"/>
        <v>29557.174974718859</v>
      </c>
      <c r="EG60">
        <f t="shared" si="66"/>
        <v>29322.048001128529</v>
      </c>
      <c r="EH60">
        <f t="shared" si="66"/>
        <v>29120.913769761915</v>
      </c>
      <c r="EI60">
        <f t="shared" si="66"/>
        <v>28952.919116344474</v>
      </c>
      <c r="EJ60">
        <f t="shared" si="66"/>
        <v>28815.948243243944</v>
      </c>
      <c r="EK60">
        <f t="shared" si="66"/>
        <v>28706.745826425638</v>
      </c>
      <c r="EL60">
        <f t="shared" si="66"/>
        <v>28621.104221408928</v>
      </c>
      <c r="EM60">
        <f t="shared" si="66"/>
        <v>28554.082407278627</v>
      </c>
      <c r="EN60">
        <f t="shared" si="66"/>
        <v>28500.253481794578</v>
      </c>
      <c r="EO60">
        <f t="shared" si="66"/>
        <v>28453.952687657034</v>
      </c>
      <c r="EP60">
        <f t="shared" si="66"/>
        <v>28409.535682980375</v>
      </c>
      <c r="EQ60">
        <f t="shared" si="66"/>
        <v>28361.61617147873</v>
      </c>
      <c r="ER60">
        <f t="shared" si="66"/>
        <v>28305.274323158705</v>
      </c>
      <c r="ES60">
        <f t="shared" si="66"/>
        <v>28236.238891599776</v>
      </c>
      <c r="ET60">
        <f t="shared" si="66"/>
        <v>28151.026123466272</v>
      </c>
      <c r="EU60">
        <f t="shared" si="66"/>
        <v>28047.036140169261</v>
      </c>
      <c r="EV60">
        <f t="shared" si="66"/>
        <v>27922.604670516383</v>
      </c>
      <c r="EW60">
        <f t="shared" si="66"/>
        <v>27777.01488115251</v>
      </c>
      <c r="EX60">
        <f t="shared" si="66"/>
        <v>27610.467568502983</v>
      </c>
      <c r="EY60">
        <f t="shared" si="66"/>
        <v>27424.019088904079</v>
      </c>
      <c r="EZ60">
        <f t="shared" si="66"/>
        <v>27219.489572508319</v>
      </c>
      <c r="FA60">
        <f t="shared" si="66"/>
        <v>26999.348273552863</v>
      </c>
      <c r="FB60">
        <f t="shared" si="66"/>
        <v>26766.581667777587</v>
      </c>
      <c r="FC60">
        <f t="shared" si="66"/>
        <v>26524.550756437482</v>
      </c>
      <c r="FD60">
        <f t="shared" si="61"/>
        <v>26276.842956308832</v>
      </c>
      <c r="FE60">
        <f t="shared" si="61"/>
        <v>26027.123723787055</v>
      </c>
      <c r="FF60">
        <f t="shared" si="61"/>
        <v>25778.993202582285</v>
      </c>
      <c r="FG60">
        <f t="shared" si="61"/>
        <v>25535.852223171998</v>
      </c>
      <c r="FH60">
        <f t="shared" si="61"/>
        <v>25300.781832265882</v>
      </c>
      <c r="FI60">
        <f t="shared" si="61"/>
        <v>25076.440029146306</v>
      </c>
      <c r="FJ60">
        <f t="shared" si="61"/>
        <v>24864.978950220586</v>
      </c>
      <c r="FK60">
        <f t="shared" si="61"/>
        <v>24667.98435425495</v>
      </c>
      <c r="FL60">
        <f t="shared" si="61"/>
        <v>24486.439162902887</v>
      </c>
      <c r="FM60">
        <f t="shared" si="61"/>
        <v>24320.711739668841</v>
      </c>
      <c r="FN60">
        <f t="shared" si="61"/>
        <v>24170.568478345769</v>
      </c>
      <c r="FO60">
        <f t="shared" si="61"/>
        <v>24035.209381640754</v>
      </c>
      <c r="FP60">
        <f t="shared" si="61"/>
        <v>23913.324585125025</v>
      </c>
      <c r="FQ60">
        <f t="shared" si="61"/>
        <v>23803.168921210116</v>
      </c>
      <c r="FR60">
        <f t="shared" si="61"/>
        <v>23702.650728765908</v>
      </c>
      <c r="FS60">
        <f t="shared" si="61"/>
        <v>23609.430904257093</v>
      </c>
      <c r="FT60">
        <f t="shared" si="55"/>
        <v>23521.027723449297</v>
      </c>
      <c r="FU60">
        <f t="shared" si="55"/>
        <v>23434.922749969479</v>
      </c>
      <c r="FV60">
        <f t="shared" si="55"/>
        <v>23348.663395245792</v>
      </c>
      <c r="FW60">
        <f t="shared" si="55"/>
        <v>23259.958005350531</v>
      </c>
      <c r="FX60">
        <f t="shared" si="55"/>
        <v>23166.759863134524</v>
      </c>
      <c r="FY60">
        <f t="shared" si="55"/>
        <v>23067.337031285122</v>
      </c>
      <c r="FZ60">
        <f t="shared" si="55"/>
        <v>22960.325928203289</v>
      </c>
      <c r="GA60">
        <f t="shared" si="55"/>
        <v>22844.767243248662</v>
      </c>
      <c r="GB60">
        <f t="shared" si="55"/>
        <v>22720.123654720745</v>
      </c>
      <c r="GC60">
        <f t="shared" si="55"/>
        <v>22586.279625200899</v>
      </c>
      <c r="GD60">
        <f t="shared" si="55"/>
        <v>22443.524307552023</v>
      </c>
      <c r="GE60">
        <f t="shared" si="55"/>
        <v>22292.519185777684</v>
      </c>
      <c r="GF60">
        <f t="shared" si="55"/>
        <v>22134.252603205703</v>
      </c>
      <c r="GG60">
        <f t="shared" si="55"/>
        <v>21969.983764116121</v>
      </c>
      <c r="GH60">
        <f t="shared" si="55"/>
        <v>21801.178991721612</v>
      </c>
      <c r="GI60">
        <f t="shared" si="55"/>
        <v>21629.443186935263</v>
      </c>
      <c r="GJ60">
        <f t="shared" si="55"/>
        <v>21456.44942836657</v>
      </c>
      <c r="GK60">
        <f t="shared" si="55"/>
        <v>21283.869556120993</v>
      </c>
      <c r="GL60">
        <f t="shared" si="62"/>
        <v>21113.308364059398</v>
      </c>
      <c r="GM60">
        <f t="shared" si="62"/>
        <v>20946.243758047571</v>
      </c>
      <c r="GN60">
        <f t="shared" si="62"/>
        <v>20783.974873410807</v>
      </c>
      <c r="GO60">
        <f t="shared" si="62"/>
        <v>20627.579742409202</v>
      </c>
      <c r="GP60">
        <f t="shared" si="62"/>
        <v>20477.883667313046</v>
      </c>
      <c r="GQ60">
        <f t="shared" si="62"/>
        <v>20335.438994428714</v>
      </c>
      <c r="GR60">
        <f t="shared" si="62"/>
        <v>20200.516522266473</v>
      </c>
      <c r="GS60">
        <f t="shared" si="62"/>
        <v>20073.108325166097</v>
      </c>
      <c r="GT60">
        <f t="shared" si="62"/>
        <v>19952.941352339159</v>
      </c>
      <c r="GU60">
        <f t="shared" si="62"/>
        <v>19839.500774388129</v>
      </c>
      <c r="GV60">
        <f t="shared" si="62"/>
        <v>19732.06171967752</v>
      </c>
      <c r="GW60">
        <f t="shared" si="62"/>
        <v>19629.727774689742</v>
      </c>
      <c r="GX60">
        <f t="shared" si="62"/>
        <v>19531.474427386824</v>
      </c>
    </row>
    <row r="61" spans="1:206" ht="4.5" customHeight="1">
      <c r="A61">
        <v>59</v>
      </c>
      <c r="B61">
        <v>0.99529039745681458</v>
      </c>
      <c r="E61" s="8">
        <v>59453</v>
      </c>
      <c r="F61">
        <f t="shared" si="9"/>
        <v>60293.696987536372</v>
      </c>
      <c r="G61">
        <f t="shared" si="9"/>
        <v>61498.95233834369</v>
      </c>
      <c r="H61">
        <f t="shared" si="9"/>
        <v>65474.959772582515</v>
      </c>
      <c r="I61">
        <f t="shared" si="9"/>
        <v>69796.12214070058</v>
      </c>
      <c r="J61">
        <f t="shared" si="56"/>
        <v>69170.953780390584</v>
      </c>
      <c r="K61">
        <f t="shared" si="56"/>
        <v>66350.453563729519</v>
      </c>
      <c r="L61">
        <f t="shared" si="56"/>
        <v>64571.191274179328</v>
      </c>
      <c r="M61">
        <f t="shared" si="56"/>
        <v>63962.128014222573</v>
      </c>
      <c r="N61">
        <f t="shared" si="56"/>
        <v>65386.954937394243</v>
      </c>
      <c r="O61">
        <f t="shared" si="56"/>
        <v>68289.009054720038</v>
      </c>
      <c r="P61">
        <f t="shared" si="56"/>
        <v>71085.830726819055</v>
      </c>
      <c r="Q61">
        <f t="shared" si="56"/>
        <v>74566.708949884487</v>
      </c>
      <c r="R61">
        <f t="shared" si="56"/>
        <v>80393.288812771978</v>
      </c>
      <c r="S61">
        <f t="shared" si="56"/>
        <v>87155.037374599691</v>
      </c>
      <c r="T61">
        <f t="shared" si="56"/>
        <v>89990.436843075382</v>
      </c>
      <c r="U61">
        <f t="shared" si="56"/>
        <v>88776.698827946835</v>
      </c>
      <c r="V61">
        <f t="shared" si="56"/>
        <v>86768.228929452715</v>
      </c>
      <c r="W61">
        <f t="shared" si="65"/>
        <v>85115.219219465522</v>
      </c>
      <c r="X61">
        <f t="shared" si="65"/>
        <v>83097.565854413522</v>
      </c>
      <c r="Y61">
        <f t="shared" si="65"/>
        <v>77779.712044116983</v>
      </c>
      <c r="Z61">
        <f t="shared" si="65"/>
        <v>72091.016095381026</v>
      </c>
      <c r="AA61">
        <f t="shared" si="65"/>
        <v>70192.758632844852</v>
      </c>
      <c r="AB61">
        <f t="shared" si="65"/>
        <v>69236.12791880712</v>
      </c>
      <c r="AC61">
        <f t="shared" si="65"/>
        <v>68348.585895227108</v>
      </c>
      <c r="AD61">
        <f t="shared" si="65"/>
        <v>68257.953296042979</v>
      </c>
      <c r="AE61">
        <f t="shared" si="65"/>
        <v>67500.89989796521</v>
      </c>
      <c r="AF61">
        <f t="shared" si="65"/>
        <v>66226.622296415779</v>
      </c>
      <c r="AG61">
        <f t="shared" si="65"/>
        <v>66399.039511123527</v>
      </c>
      <c r="AH61">
        <f t="shared" si="65"/>
        <v>65662.863700986665</v>
      </c>
      <c r="AI61">
        <f t="shared" si="65"/>
        <v>64567.984750054573</v>
      </c>
      <c r="AJ61">
        <f t="shared" ref="W61:BT66" si="67">AI60*$B61</f>
        <v>64072.093638795384</v>
      </c>
      <c r="AK61">
        <f t="shared" si="67"/>
        <v>61472.59019854504</v>
      </c>
      <c r="AL61">
        <f t="shared" si="67"/>
        <v>59279.004969778834</v>
      </c>
      <c r="AM61">
        <f t="shared" si="67"/>
        <v>55772.812488517855</v>
      </c>
      <c r="AN61">
        <f t="shared" si="67"/>
        <v>49822.579671269035</v>
      </c>
      <c r="AO61">
        <f t="shared" si="67"/>
        <v>45815.860574956394</v>
      </c>
      <c r="AP61">
        <f t="shared" si="67"/>
        <v>44214.835734069413</v>
      </c>
      <c r="AQ61">
        <f t="shared" si="67"/>
        <v>43737.004942049149</v>
      </c>
      <c r="AR61">
        <f t="shared" si="67"/>
        <v>43167.175875275672</v>
      </c>
      <c r="AS61">
        <f t="shared" si="67"/>
        <v>42959.23715660275</v>
      </c>
      <c r="AT61">
        <f t="shared" si="67"/>
        <v>43152.886233673293</v>
      </c>
      <c r="AU61">
        <f t="shared" si="67"/>
        <v>43311.357394337734</v>
      </c>
      <c r="AV61">
        <f t="shared" si="67"/>
        <v>43688.043144144838</v>
      </c>
      <c r="AW61">
        <f t="shared" si="67"/>
        <v>44699.276845692722</v>
      </c>
      <c r="AX61">
        <f t="shared" si="67"/>
        <v>46667.425294448039</v>
      </c>
      <c r="AY61">
        <f t="shared" si="67"/>
        <v>49073.489920638087</v>
      </c>
      <c r="AZ61">
        <f t="shared" si="67"/>
        <v>52773.677765076551</v>
      </c>
      <c r="BA61">
        <f t="shared" si="67"/>
        <v>56194.764135709309</v>
      </c>
      <c r="BB61">
        <f t="shared" si="67"/>
        <v>56874.573657206551</v>
      </c>
      <c r="BC61">
        <f t="shared" si="67"/>
        <v>56063.96223029682</v>
      </c>
      <c r="BD61">
        <f t="shared" si="67"/>
        <v>53202.791624605998</v>
      </c>
      <c r="BE61">
        <f t="shared" si="67"/>
        <v>51027.321230523805</v>
      </c>
      <c r="BF61">
        <f t="shared" si="67"/>
        <v>50884.193578601131</v>
      </c>
      <c r="BG61">
        <f t="shared" si="67"/>
        <v>51190.31292661812</v>
      </c>
      <c r="BH61">
        <f t="shared" si="67"/>
        <v>51891.575608416388</v>
      </c>
      <c r="BI61">
        <f t="shared" si="67"/>
        <v>52297.133566923796</v>
      </c>
      <c r="BJ61">
        <f t="shared" si="67"/>
        <v>52850.451528516438</v>
      </c>
      <c r="BK61">
        <f t="shared" si="67"/>
        <v>53070.242891356465</v>
      </c>
      <c r="BL61">
        <f t="shared" si="67"/>
        <v>52225.374617477035</v>
      </c>
      <c r="BM61">
        <f t="shared" si="67"/>
        <v>51690.634512835597</v>
      </c>
      <c r="BN61">
        <f t="shared" si="67"/>
        <v>50339.448807093686</v>
      </c>
      <c r="BO61">
        <f t="shared" si="67"/>
        <v>48973.427919539972</v>
      </c>
      <c r="BP61">
        <f t="shared" si="67"/>
        <v>47600.996545851267</v>
      </c>
      <c r="BQ61">
        <f t="shared" si="67"/>
        <v>46242.078527028978</v>
      </c>
      <c r="BR61">
        <f t="shared" si="67"/>
        <v>44930.622615801141</v>
      </c>
      <c r="BS61">
        <f t="shared" si="67"/>
        <v>43706.288426478357</v>
      </c>
      <c r="BT61">
        <f t="shared" si="67"/>
        <v>42609.952592975962</v>
      </c>
      <c r="BU61">
        <f t="shared" si="58"/>
        <v>41666.264547728104</v>
      </c>
      <c r="BV61">
        <f t="shared" si="58"/>
        <v>40889.646041462198</v>
      </c>
      <c r="BW61">
        <f t="shared" si="58"/>
        <v>40290.095846417826</v>
      </c>
      <c r="BX61">
        <f t="shared" si="58"/>
        <v>39874.283079221059</v>
      </c>
      <c r="BY61">
        <f t="shared" si="58"/>
        <v>39643.312361379656</v>
      </c>
      <c r="BZ61">
        <f t="shared" si="58"/>
        <v>39606.629877773514</v>
      </c>
      <c r="CA61">
        <f t="shared" si="58"/>
        <v>39750.396631607953</v>
      </c>
      <c r="CB61">
        <f t="shared" si="58"/>
        <v>40036.008757255455</v>
      </c>
      <c r="CC61">
        <f t="shared" si="58"/>
        <v>40429.087279142797</v>
      </c>
      <c r="CD61">
        <f t="shared" si="58"/>
        <v>40879.410646359938</v>
      </c>
      <c r="CE61">
        <f t="shared" si="58"/>
        <v>41337.967627255894</v>
      </c>
      <c r="CF61">
        <f t="shared" si="58"/>
        <v>41764.18338769344</v>
      </c>
      <c r="CG61">
        <f t="shared" si="58"/>
        <v>42123.64861688776</v>
      </c>
      <c r="CH61">
        <f t="shared" si="58"/>
        <v>42403.509173285391</v>
      </c>
      <c r="CI61">
        <f t="shared" si="58"/>
        <v>42595.543347617255</v>
      </c>
      <c r="CJ61">
        <f t="shared" si="58"/>
        <v>42702.268655378284</v>
      </c>
      <c r="CK61">
        <f t="shared" si="64"/>
        <v>42723.652083134402</v>
      </c>
      <c r="CL61">
        <f t="shared" si="64"/>
        <v>42656.071674137842</v>
      </c>
      <c r="CM61">
        <f t="shared" si="64"/>
        <v>42504.440575587214</v>
      </c>
      <c r="CN61">
        <f t="shared" si="64"/>
        <v>42268.549145569086</v>
      </c>
      <c r="CO61">
        <f t="shared" si="64"/>
        <v>41950.194165740788</v>
      </c>
      <c r="CP61">
        <f t="shared" si="64"/>
        <v>41554.000830936617</v>
      </c>
      <c r="CQ61">
        <f t="shared" si="64"/>
        <v>41086.568001079104</v>
      </c>
      <c r="CR61">
        <f t="shared" si="64"/>
        <v>40557.95927337616</v>
      </c>
      <c r="CS61">
        <f t="shared" si="64"/>
        <v>39980.222649645097</v>
      </c>
      <c r="CT61">
        <f t="shared" si="64"/>
        <v>39369.424423813369</v>
      </c>
      <c r="CU61">
        <f t="shared" si="64"/>
        <v>38736.423588756006</v>
      </c>
      <c r="CV61">
        <f t="shared" si="64"/>
        <v>38092.874724628884</v>
      </c>
      <c r="CW61">
        <f t="shared" si="63"/>
        <v>37455.05159285602</v>
      </c>
      <c r="CX61">
        <f t="shared" si="63"/>
        <v>36838.549654311253</v>
      </c>
      <c r="CY61">
        <f t="shared" si="63"/>
        <v>36259.228157566569</v>
      </c>
      <c r="CZ61">
        <f t="shared" si="63"/>
        <v>35730.44743302431</v>
      </c>
      <c r="DA61">
        <f t="shared" si="63"/>
        <v>35266.077166435003</v>
      </c>
      <c r="DB61">
        <f t="shared" si="63"/>
        <v>34873.843762860306</v>
      </c>
      <c r="DC61">
        <f t="shared" si="66"/>
        <v>34559.359019682379</v>
      </c>
      <c r="DD61">
        <f t="shared" si="66"/>
        <v>34324.191611399197</v>
      </c>
      <c r="DE61">
        <f t="shared" si="66"/>
        <v>34165.001165717898</v>
      </c>
      <c r="DF61">
        <f t="shared" si="66"/>
        <v>34075.150241317402</v>
      </c>
      <c r="DG61">
        <f t="shared" si="66"/>
        <v>34045.197073895724</v>
      </c>
      <c r="DH61">
        <f t="shared" si="66"/>
        <v>34063.547040142323</v>
      </c>
      <c r="DI61">
        <f t="shared" si="66"/>
        <v>34117.05196891087</v>
      </c>
      <c r="DJ61">
        <f t="shared" si="66"/>
        <v>34192.222633005666</v>
      </c>
      <c r="DK61">
        <f t="shared" si="66"/>
        <v>34275.45302780225</v>
      </c>
      <c r="DL61">
        <f t="shared" si="66"/>
        <v>34354.01724868951</v>
      </c>
      <c r="DM61">
        <f t="shared" si="66"/>
        <v>34416.341150866727</v>
      </c>
      <c r="DN61">
        <f t="shared" si="66"/>
        <v>34452.527563496042</v>
      </c>
      <c r="DO61">
        <f t="shared" si="66"/>
        <v>34454.451958551923</v>
      </c>
      <c r="DP61">
        <f t="shared" si="66"/>
        <v>34415.961706848131</v>
      </c>
      <c r="DQ61">
        <f t="shared" si="66"/>
        <v>34332.961346832431</v>
      </c>
      <c r="DR61">
        <f t="shared" si="66"/>
        <v>34203.39552669922</v>
      </c>
      <c r="DS61">
        <f t="shared" si="66"/>
        <v>34027.146565212024</v>
      </c>
      <c r="DT61">
        <f t="shared" si="66"/>
        <v>33805.916603663274</v>
      </c>
      <c r="DU61">
        <f t="shared" si="66"/>
        <v>33542.983245632204</v>
      </c>
      <c r="DV61">
        <f t="shared" si="66"/>
        <v>33242.983359960126</v>
      </c>
      <c r="DW61">
        <f t="shared" si="66"/>
        <v>32911.673885576536</v>
      </c>
      <c r="DX61">
        <f t="shared" si="66"/>
        <v>32555.650425966702</v>
      </c>
      <c r="DY61">
        <f t="shared" si="66"/>
        <v>32182.079224433011</v>
      </c>
      <c r="DZ61">
        <f t="shared" si="66"/>
        <v>31798.448256818552</v>
      </c>
      <c r="EA61">
        <f t="shared" si="66"/>
        <v>31412.347273338426</v>
      </c>
      <c r="EB61">
        <f t="shared" si="66"/>
        <v>31031.19832471307</v>
      </c>
      <c r="EC61">
        <f t="shared" si="66"/>
        <v>30662.008471986628</v>
      </c>
      <c r="ED61">
        <f t="shared" ref="DC61:FC66" si="68">EC60*$B61</f>
        <v>30311.149550700116</v>
      </c>
      <c r="EE61">
        <f t="shared" si="68"/>
        <v>29984.112680045317</v>
      </c>
      <c r="EF61">
        <f t="shared" si="68"/>
        <v>29685.319466041918</v>
      </c>
      <c r="EG61">
        <f t="shared" si="68"/>
        <v>29417.972428288547</v>
      </c>
      <c r="EH61">
        <f t="shared" si="68"/>
        <v>29183.952809291008</v>
      </c>
      <c r="EI61">
        <f t="shared" si="68"/>
        <v>28983.76584021196</v>
      </c>
      <c r="EJ61">
        <f t="shared" si="68"/>
        <v>28816.562374841495</v>
      </c>
      <c r="EK61">
        <f t="shared" si="68"/>
        <v>28680.236580113262</v>
      </c>
      <c r="EL61">
        <f t="shared" si="68"/>
        <v>28571.548463274929</v>
      </c>
      <c r="EM61">
        <f t="shared" si="68"/>
        <v>28486.310196179005</v>
      </c>
      <c r="EN61">
        <f t="shared" si="68"/>
        <v>28419.604028154983</v>
      </c>
      <c r="EO61">
        <f t="shared" si="68"/>
        <v>28366.02861551529</v>
      </c>
      <c r="EP61">
        <f t="shared" si="68"/>
        <v>28319.945879715568</v>
      </c>
      <c r="EQ61">
        <f t="shared" si="68"/>
        <v>28275.738061477095</v>
      </c>
      <c r="ER61">
        <f t="shared" si="68"/>
        <v>28228.044231828684</v>
      </c>
      <c r="ES61">
        <f t="shared" si="68"/>
        <v>28171.967731220797</v>
      </c>
      <c r="ET61">
        <f t="shared" si="68"/>
        <v>28103.257429105906</v>
      </c>
      <c r="EU61">
        <f t="shared" si="68"/>
        <v>28018.445979241915</v>
      </c>
      <c r="EV61">
        <f t="shared" si="68"/>
        <v>27914.945747434707</v>
      </c>
      <c r="EW61">
        <f t="shared" si="68"/>
        <v>27791.100300547758</v>
      </c>
      <c r="EX61">
        <f t="shared" si="68"/>
        <v>27646.196181226136</v>
      </c>
      <c r="EY61">
        <f t="shared" si="68"/>
        <v>27480.433240223821</v>
      </c>
      <c r="EZ61">
        <f t="shared" si="68"/>
        <v>27294.862858858611</v>
      </c>
      <c r="FA61">
        <f t="shared" si="68"/>
        <v>27091.296595193424</v>
      </c>
      <c r="FB61">
        <f t="shared" si="68"/>
        <v>26872.19207425939</v>
      </c>
      <c r="FC61">
        <f t="shared" si="68"/>
        <v>26640.521706682641</v>
      </c>
      <c r="FD61">
        <f t="shared" si="61"/>
        <v>26399.630664738113</v>
      </c>
      <c r="FE61">
        <f t="shared" si="61"/>
        <v>26153.089469894916</v>
      </c>
      <c r="FF61">
        <f t="shared" si="61"/>
        <v>25904.546315705706</v>
      </c>
      <c r="FG61">
        <f t="shared" si="61"/>
        <v>25657.584390634645</v>
      </c>
      <c r="FH61">
        <f t="shared" si="61"/>
        <v>25415.58850859934</v>
      </c>
      <c r="FI61">
        <f t="shared" si="61"/>
        <v>25181.625205804063</v>
      </c>
      <c r="FJ61">
        <f t="shared" si="61"/>
        <v>24958.339963411003</v>
      </c>
      <c r="FK61">
        <f t="shared" si="61"/>
        <v>24747.874782120376</v>
      </c>
      <c r="FL61">
        <f t="shared" si="61"/>
        <v>24551.807952404892</v>
      </c>
      <c r="FM61">
        <f t="shared" si="61"/>
        <v>24371.117766747724</v>
      </c>
      <c r="FN61">
        <f t="shared" si="61"/>
        <v>24206.170853807616</v>
      </c>
      <c r="FO61">
        <f t="shared" si="61"/>
        <v>24056.734707569914</v>
      </c>
      <c r="FP61">
        <f t="shared" si="61"/>
        <v>23922.013098410986</v>
      </c>
      <c r="FQ61">
        <f t="shared" si="61"/>
        <v>23800.702330842902</v>
      </c>
      <c r="FR61">
        <f t="shared" si="61"/>
        <v>23691.065456322911</v>
      </c>
      <c r="FS61">
        <f t="shared" si="61"/>
        <v>23591.020664613476</v>
      </c>
      <c r="FT61">
        <f t="shared" si="55"/>
        <v>23498.239868427245</v>
      </c>
      <c r="FU61">
        <f t="shared" si="55"/>
        <v>23410.253031464606</v>
      </c>
      <c r="FV61">
        <f t="shared" si="55"/>
        <v>23324.553578186868</v>
      </c>
      <c r="FW61">
        <f t="shared" si="55"/>
        <v>23238.700470739561</v>
      </c>
      <c r="FX61">
        <f t="shared" si="55"/>
        <v>23150.412847974145</v>
      </c>
      <c r="FY61">
        <f t="shared" si="55"/>
        <v>23057.653631965739</v>
      </c>
      <c r="FZ61">
        <f t="shared" si="55"/>
        <v>22958.699042138065</v>
      </c>
      <c r="GA61">
        <f t="shared" si="55"/>
        <v>22852.191918819455</v>
      </c>
      <c r="GB61">
        <f t="shared" si="55"/>
        <v>22737.177469341379</v>
      </c>
      <c r="GC61">
        <f t="shared" si="55"/>
        <v>22613.120902574985</v>
      </c>
      <c r="GD61">
        <f t="shared" si="55"/>
        <v>22479.907225236955</v>
      </c>
      <c r="GE61">
        <f t="shared" si="55"/>
        <v>22337.824228395133</v>
      </c>
      <c r="GF61">
        <f t="shared" si="55"/>
        <v>22187.530280726336</v>
      </c>
      <c r="GG61">
        <f t="shared" si="55"/>
        <v>22030.009070854136</v>
      </c>
      <c r="GH61">
        <f t="shared" si="55"/>
        <v>21866.513872706899</v>
      </c>
      <c r="GI61">
        <f t="shared" si="55"/>
        <v>21698.50410369776</v>
      </c>
      <c r="GJ61">
        <f t="shared" si="55"/>
        <v>21527.57710629439</v>
      </c>
      <c r="GK61">
        <f t="shared" si="55"/>
        <v>21355.398079571005</v>
      </c>
      <c r="GL61">
        <f t="shared" si="62"/>
        <v>21183.630989930658</v>
      </c>
      <c r="GM61">
        <f t="shared" si="62"/>
        <v>21013.873073292965</v>
      </c>
      <c r="GN61">
        <f t="shared" si="62"/>
        <v>20847.595275174488</v>
      </c>
      <c r="GO61">
        <f t="shared" si="62"/>
        <v>20686.09061248949</v>
      </c>
      <c r="GP61">
        <f t="shared" si="62"/>
        <v>20530.432040394589</v>
      </c>
      <c r="GQ61">
        <f t="shared" si="62"/>
        <v>20381.440974314413</v>
      </c>
      <c r="GR61">
        <f t="shared" si="62"/>
        <v>20239.667159223762</v>
      </c>
      <c r="GS61">
        <f t="shared" si="62"/>
        <v>20105.380118279547</v>
      </c>
      <c r="GT61">
        <f t="shared" si="62"/>
        <v>19978.571963148257</v>
      </c>
      <c r="GU61">
        <f t="shared" si="62"/>
        <v>19858.970929002153</v>
      </c>
      <c r="GV61">
        <f t="shared" si="62"/>
        <v>19746.064611085541</v>
      </c>
      <c r="GW61">
        <f t="shared" si="62"/>
        <v>19639.131551620234</v>
      </c>
      <c r="GX61">
        <f t="shared" si="62"/>
        <v>19537.279558840026</v>
      </c>
    </row>
    <row r="62" spans="1:206" ht="4.5" customHeight="1">
      <c r="A62">
        <v>60</v>
      </c>
      <c r="B62">
        <v>0.99433611133586863</v>
      </c>
      <c r="E62" s="8">
        <v>61795</v>
      </c>
      <c r="F62">
        <f t="shared" si="9"/>
        <v>59116.264827251398</v>
      </c>
      <c r="G62">
        <f t="shared" si="9"/>
        <v>59952.200200650092</v>
      </c>
      <c r="H62">
        <f t="shared" si="9"/>
        <v>61150.629119338591</v>
      </c>
      <c r="I62">
        <f t="shared" si="9"/>
        <v>65104.116890142126</v>
      </c>
      <c r="J62">
        <f t="shared" si="56"/>
        <v>69400.804675707535</v>
      </c>
      <c r="K62">
        <f t="shared" si="56"/>
        <v>68779.177199386671</v>
      </c>
      <c r="L62">
        <f t="shared" si="56"/>
        <v>65974.651981929943</v>
      </c>
      <c r="M62">
        <f t="shared" si="56"/>
        <v>64205.467235892043</v>
      </c>
      <c r="N62">
        <f t="shared" si="56"/>
        <v>63599.853642429101</v>
      </c>
      <c r="O62">
        <f t="shared" si="56"/>
        <v>65016.610504542266</v>
      </c>
      <c r="P62">
        <f t="shared" si="56"/>
        <v>67902.227710450243</v>
      </c>
      <c r="Q62">
        <f t="shared" si="56"/>
        <v>70683.208495985062</v>
      </c>
      <c r="R62">
        <f t="shared" si="56"/>
        <v>74144.371412341658</v>
      </c>
      <c r="S62">
        <f t="shared" si="56"/>
        <v>79937.950175593083</v>
      </c>
      <c r="T62">
        <f t="shared" si="56"/>
        <v>86661.400946391746</v>
      </c>
      <c r="U62">
        <f t="shared" si="56"/>
        <v>89480.741027959652</v>
      </c>
      <c r="V62">
        <f t="shared" si="56"/>
        <v>88273.877489816223</v>
      </c>
      <c r="W62">
        <f t="shared" si="67"/>
        <v>86276.783341212431</v>
      </c>
      <c r="X62">
        <f t="shared" si="67"/>
        <v>84633.136094183341</v>
      </c>
      <c r="Y62">
        <f t="shared" si="67"/>
        <v>82626.910493153802</v>
      </c>
      <c r="Z62">
        <f t="shared" si="67"/>
        <v>77339.176414770904</v>
      </c>
      <c r="AA62">
        <f t="shared" si="67"/>
        <v>71682.700606532686</v>
      </c>
      <c r="AB62">
        <f t="shared" si="67"/>
        <v>69795.19466292017</v>
      </c>
      <c r="AC62">
        <f t="shared" si="67"/>
        <v>68843.982198739439</v>
      </c>
      <c r="AD62">
        <f t="shared" si="67"/>
        <v>67961.467114365718</v>
      </c>
      <c r="AE62">
        <f t="shared" si="67"/>
        <v>67871.347848132718</v>
      </c>
      <c r="AF62">
        <f t="shared" si="67"/>
        <v>67118.582316214452</v>
      </c>
      <c r="AG62">
        <f t="shared" si="67"/>
        <v>65851.522081127405</v>
      </c>
      <c r="AH62">
        <f t="shared" si="67"/>
        <v>66022.962743927259</v>
      </c>
      <c r="AI62">
        <f t="shared" si="67"/>
        <v>65290.956551616247</v>
      </c>
      <c r="AJ62">
        <f t="shared" si="67"/>
        <v>64202.278873162933</v>
      </c>
      <c r="AK62">
        <f t="shared" si="67"/>
        <v>63709.196433947451</v>
      </c>
      <c r="AL62">
        <f t="shared" si="67"/>
        <v>61124.416291764705</v>
      </c>
      <c r="AM62">
        <f t="shared" si="67"/>
        <v>58943.25528550952</v>
      </c>
      <c r="AN62">
        <f t="shared" si="67"/>
        <v>55456.921488097418</v>
      </c>
      <c r="AO62">
        <f t="shared" si="67"/>
        <v>49540.390127051156</v>
      </c>
      <c r="AP62">
        <f t="shared" si="67"/>
        <v>45556.364641608474</v>
      </c>
      <c r="AQ62">
        <f t="shared" si="67"/>
        <v>43964.407827168783</v>
      </c>
      <c r="AR62">
        <f t="shared" si="67"/>
        <v>43489.283415554819</v>
      </c>
      <c r="AS62">
        <f t="shared" si="67"/>
        <v>42922.681797173136</v>
      </c>
      <c r="AT62">
        <f t="shared" si="67"/>
        <v>42715.92082025174</v>
      </c>
      <c r="AU62">
        <f t="shared" si="67"/>
        <v>42908.47309050984</v>
      </c>
      <c r="AV62">
        <f t="shared" si="67"/>
        <v>43066.046688163806</v>
      </c>
      <c r="AW62">
        <f t="shared" si="67"/>
        <v>43440.598931822635</v>
      </c>
      <c r="AX62">
        <f t="shared" si="67"/>
        <v>44446.105118271531</v>
      </c>
      <c r="AY62">
        <f t="shared" si="67"/>
        <v>46403.106193338615</v>
      </c>
      <c r="AZ62">
        <f t="shared" si="67"/>
        <v>48795.543137367218</v>
      </c>
      <c r="BA62">
        <f t="shared" si="67"/>
        <v>52474.773529818412</v>
      </c>
      <c r="BB62">
        <f t="shared" si="67"/>
        <v>55876.483248137527</v>
      </c>
      <c r="BC62">
        <f t="shared" si="67"/>
        <v>56552.442404192196</v>
      </c>
      <c r="BD62">
        <f t="shared" si="67"/>
        <v>55746.42219015435</v>
      </c>
      <c r="BE62">
        <f t="shared" si="67"/>
        <v>52901.456936223251</v>
      </c>
      <c r="BF62">
        <f t="shared" si="67"/>
        <v>50738.308164245253</v>
      </c>
      <c r="BG62">
        <f t="shared" si="67"/>
        <v>50595.991171407826</v>
      </c>
      <c r="BH62">
        <f t="shared" si="67"/>
        <v>50900.376693519713</v>
      </c>
      <c r="BI62">
        <f t="shared" si="67"/>
        <v>51597.667501563963</v>
      </c>
      <c r="BJ62">
        <f t="shared" si="67"/>
        <v>52000.928424947531</v>
      </c>
      <c r="BK62">
        <f t="shared" si="67"/>
        <v>52551.112455209848</v>
      </c>
      <c r="BL62">
        <f t="shared" si="67"/>
        <v>52769.658944241412</v>
      </c>
      <c r="BM62">
        <f t="shared" si="67"/>
        <v>51929.575910201092</v>
      </c>
      <c r="BN62">
        <f t="shared" si="67"/>
        <v>51397.864513976587</v>
      </c>
      <c r="BO62">
        <f t="shared" si="67"/>
        <v>50054.331773636564</v>
      </c>
      <c r="BP62">
        <f t="shared" si="67"/>
        <v>48696.047876302837</v>
      </c>
      <c r="BQ62">
        <f t="shared" si="67"/>
        <v>47331.389801113866</v>
      </c>
      <c r="BR62">
        <f t="shared" si="67"/>
        <v>45980.168542653868</v>
      </c>
      <c r="BS62">
        <f t="shared" si="67"/>
        <v>44676.140571695141</v>
      </c>
      <c r="BT62">
        <f t="shared" si="67"/>
        <v>43458.74087490837</v>
      </c>
      <c r="BU62">
        <f t="shared" si="58"/>
        <v>42368.614565505428</v>
      </c>
      <c r="BV62">
        <f t="shared" si="58"/>
        <v>41430.271464279525</v>
      </c>
      <c r="BW62">
        <f t="shared" si="58"/>
        <v>40658.051638767618</v>
      </c>
      <c r="BX62">
        <f t="shared" si="58"/>
        <v>40061.897229276532</v>
      </c>
      <c r="BY62">
        <f t="shared" si="58"/>
        <v>39648.43957929829</v>
      </c>
      <c r="BZ62">
        <f t="shared" si="58"/>
        <v>39418.777053887417</v>
      </c>
      <c r="CA62">
        <f t="shared" si="58"/>
        <v>39382.302335784349</v>
      </c>
      <c r="CB62">
        <f t="shared" si="58"/>
        <v>39525.254810731465</v>
      </c>
      <c r="CC62">
        <f t="shared" si="58"/>
        <v>39809.249261098172</v>
      </c>
      <c r="CD62">
        <f t="shared" si="58"/>
        <v>40200.101430001283</v>
      </c>
      <c r="CE62">
        <f t="shared" si="58"/>
        <v>40647.874215803648</v>
      </c>
      <c r="CF62">
        <f t="shared" si="58"/>
        <v>41103.833981013653</v>
      </c>
      <c r="CG62">
        <f t="shared" si="58"/>
        <v>41527.635702837179</v>
      </c>
      <c r="CH62">
        <f t="shared" si="58"/>
        <v>41885.064960994714</v>
      </c>
      <c r="CI62">
        <f t="shared" si="58"/>
        <v>42163.340418359432</v>
      </c>
      <c r="CJ62">
        <f t="shared" si="58"/>
        <v>42354.28693250817</v>
      </c>
      <c r="CK62">
        <f t="shared" si="64"/>
        <v>42460.407760008398</v>
      </c>
      <c r="CL62">
        <f t="shared" si="64"/>
        <v>42481.670074410446</v>
      </c>
      <c r="CM62">
        <f t="shared" si="64"/>
        <v>42414.472433326315</v>
      </c>
      <c r="CN62">
        <f t="shared" si="64"/>
        <v>42263.700156435902</v>
      </c>
      <c r="CO62">
        <f t="shared" si="64"/>
        <v>42029.144789214217</v>
      </c>
      <c r="CP62">
        <f t="shared" si="64"/>
        <v>41712.592936547342</v>
      </c>
      <c r="CQ62">
        <f t="shared" si="64"/>
        <v>41318.643596680966</v>
      </c>
      <c r="CR62">
        <f t="shared" si="64"/>
        <v>40853.858254329731</v>
      </c>
      <c r="CS62">
        <f t="shared" si="64"/>
        <v>40328.243507607382</v>
      </c>
      <c r="CT62">
        <f t="shared" si="64"/>
        <v>39753.779119790321</v>
      </c>
      <c r="CU62">
        <f t="shared" si="64"/>
        <v>39146.440387105955</v>
      </c>
      <c r="CV62">
        <f t="shared" si="64"/>
        <v>38517.024798302657</v>
      </c>
      <c r="CW62">
        <f t="shared" si="63"/>
        <v>37877.120923291885</v>
      </c>
      <c r="CX62">
        <f t="shared" si="63"/>
        <v>37242.910350724786</v>
      </c>
      <c r="CY62">
        <f t="shared" si="63"/>
        <v>36629.900210521162</v>
      </c>
      <c r="CZ62">
        <f t="shared" si="63"/>
        <v>36053.859926234778</v>
      </c>
      <c r="DA62">
        <f t="shared" si="63"/>
        <v>35528.074156844064</v>
      </c>
      <c r="DB62">
        <f t="shared" si="63"/>
        <v>35066.334031743652</v>
      </c>
      <c r="DC62">
        <f t="shared" si="68"/>
        <v>34676.322194497152</v>
      </c>
      <c r="DD62">
        <f t="shared" si="68"/>
        <v>34363.618657891151</v>
      </c>
      <c r="DE62">
        <f t="shared" si="68"/>
        <v>34129.783211625923</v>
      </c>
      <c r="DF62">
        <f t="shared" si="68"/>
        <v>33971.494402905351</v>
      </c>
      <c r="DG62">
        <f t="shared" si="68"/>
        <v>33882.152384137029</v>
      </c>
      <c r="DH62">
        <f t="shared" si="68"/>
        <v>33852.368868120771</v>
      </c>
      <c r="DI62">
        <f t="shared" si="68"/>
        <v>33870.614902201552</v>
      </c>
      <c r="DJ62">
        <f t="shared" si="68"/>
        <v>33923.816785010575</v>
      </c>
      <c r="DK62">
        <f t="shared" si="68"/>
        <v>33998.561690833129</v>
      </c>
      <c r="DL62">
        <f t="shared" si="68"/>
        <v>34081.320677940115</v>
      </c>
      <c r="DM62">
        <f t="shared" si="68"/>
        <v>34159.43991982728</v>
      </c>
      <c r="DN62">
        <f t="shared" si="68"/>
        <v>34221.410826361454</v>
      </c>
      <c r="DO62">
        <f t="shared" si="68"/>
        <v>34257.39228317848</v>
      </c>
      <c r="DP62">
        <f t="shared" si="68"/>
        <v>34259.305778675021</v>
      </c>
      <c r="DQ62">
        <f t="shared" si="68"/>
        <v>34221.033531471534</v>
      </c>
      <c r="DR62">
        <f t="shared" si="68"/>
        <v>34138.50327625405</v>
      </c>
      <c r="DS62">
        <f t="shared" si="68"/>
        <v>34009.671302500748</v>
      </c>
      <c r="DT62">
        <f t="shared" si="68"/>
        <v>33834.420595508585</v>
      </c>
      <c r="DU62">
        <f t="shared" si="68"/>
        <v>33614.443655831215</v>
      </c>
      <c r="DV62">
        <f t="shared" si="68"/>
        <v>33352.999523066122</v>
      </c>
      <c r="DW62">
        <f t="shared" si="68"/>
        <v>33054.698803345738</v>
      </c>
      <c r="DX62">
        <f t="shared" si="68"/>
        <v>32725.265828938431</v>
      </c>
      <c r="DY62">
        <f t="shared" si="68"/>
        <v>32371.258846565644</v>
      </c>
      <c r="DZ62">
        <f t="shared" si="68"/>
        <v>31999.803510725567</v>
      </c>
      <c r="EA62">
        <f t="shared" si="68"/>
        <v>31618.345386199791</v>
      </c>
      <c r="EB62">
        <f t="shared" si="68"/>
        <v>31234.431235703207</v>
      </c>
      <c r="EC62">
        <f t="shared" si="68"/>
        <v>30855.441072287314</v>
      </c>
      <c r="ED62">
        <f t="shared" si="68"/>
        <v>30488.342269782643</v>
      </c>
      <c r="EE62">
        <f t="shared" si="68"/>
        <v>30139.470574363117</v>
      </c>
      <c r="EF62">
        <f t="shared" si="68"/>
        <v>29814.286004132769</v>
      </c>
      <c r="EG62">
        <f t="shared" si="68"/>
        <v>29517.185121627084</v>
      </c>
      <c r="EH62">
        <f t="shared" si="68"/>
        <v>29251.352307730234</v>
      </c>
      <c r="EI62">
        <f t="shared" si="68"/>
        <v>29018.658149799921</v>
      </c>
      <c r="EJ62">
        <f t="shared" si="68"/>
        <v>28819.605017425743</v>
      </c>
      <c r="EK62">
        <f t="shared" si="68"/>
        <v>28653.348573867395</v>
      </c>
      <c r="EL62">
        <f t="shared" si="68"/>
        <v>28517.794913262551</v>
      </c>
      <c r="EM62">
        <f t="shared" si="68"/>
        <v>28409.722393817105</v>
      </c>
      <c r="EN62">
        <f t="shared" si="68"/>
        <v>28324.966906775939</v>
      </c>
      <c r="EO62">
        <f t="shared" si="68"/>
        <v>28258.638555060814</v>
      </c>
      <c r="EP62">
        <f t="shared" si="68"/>
        <v>28205.366587593446</v>
      </c>
      <c r="EQ62">
        <f t="shared" si="68"/>
        <v>28159.544859278634</v>
      </c>
      <c r="ER62">
        <f t="shared" si="68"/>
        <v>28115.587429200747</v>
      </c>
      <c r="ES62">
        <f t="shared" si="68"/>
        <v>28068.163732093431</v>
      </c>
      <c r="ET62">
        <f t="shared" si="68"/>
        <v>28012.404842541662</v>
      </c>
      <c r="EU62">
        <f t="shared" si="68"/>
        <v>27944.083707928028</v>
      </c>
      <c r="EV62">
        <f t="shared" si="68"/>
        <v>27859.752620673509</v>
      </c>
      <c r="EW62">
        <f t="shared" si="68"/>
        <v>27756.838602655971</v>
      </c>
      <c r="EX62">
        <f t="shared" si="68"/>
        <v>27633.694602591746</v>
      </c>
      <c r="EY62">
        <f t="shared" si="68"/>
        <v>27489.611204068937</v>
      </c>
      <c r="EZ62">
        <f t="shared" si="68"/>
        <v>27324.787125909101</v>
      </c>
      <c r="FA62">
        <f t="shared" si="68"/>
        <v>27140.267794523301</v>
      </c>
      <c r="FB62">
        <f t="shared" si="68"/>
        <v>26937.854507511289</v>
      </c>
      <c r="FC62">
        <f t="shared" si="68"/>
        <v>26719.990970189632</v>
      </c>
      <c r="FD62">
        <f t="shared" si="61"/>
        <v>26489.632757781616</v>
      </c>
      <c r="FE62">
        <f t="shared" si="61"/>
        <v>26250.106095878848</v>
      </c>
      <c r="FF62">
        <f t="shared" si="61"/>
        <v>26004.961282914366</v>
      </c>
      <c r="FG62">
        <f t="shared" si="61"/>
        <v>25757.825849478715</v>
      </c>
      <c r="FH62">
        <f t="shared" si="61"/>
        <v>25512.262689255534</v>
      </c>
      <c r="FI62">
        <f t="shared" si="61"/>
        <v>25271.637444953256</v>
      </c>
      <c r="FJ62">
        <f t="shared" si="61"/>
        <v>25038.999284256504</v>
      </c>
      <c r="FK62">
        <f t="shared" si="61"/>
        <v>24816.978704616704</v>
      </c>
      <c r="FL62">
        <f t="shared" si="61"/>
        <v>24607.705574680582</v>
      </c>
      <c r="FM62">
        <f t="shared" si="61"/>
        <v>24412.749245659335</v>
      </c>
      <c r="FN62">
        <f t="shared" si="61"/>
        <v>24233.082469096433</v>
      </c>
      <c r="FO62">
        <f t="shared" si="61"/>
        <v>24069.069797106709</v>
      </c>
      <c r="FP62">
        <f t="shared" si="61"/>
        <v>23920.480040563692</v>
      </c>
      <c r="FQ62">
        <f t="shared" si="61"/>
        <v>23786.521479599694</v>
      </c>
      <c r="FR62">
        <f t="shared" si="61"/>
        <v>23665.897802712876</v>
      </c>
      <c r="FS62">
        <f t="shared" si="61"/>
        <v>23556.88189924365</v>
      </c>
      <c r="FT62">
        <f t="shared" si="55"/>
        <v>23457.403750095884</v>
      </c>
      <c r="FU62">
        <f t="shared" si="55"/>
        <v>23365.148454009421</v>
      </c>
      <c r="FV62">
        <f t="shared" si="55"/>
        <v>23277.659964695245</v>
      </c>
      <c r="FW62">
        <f t="shared" si="55"/>
        <v>23192.44590357945</v>
      </c>
      <c r="FX62">
        <f t="shared" si="55"/>
        <v>23107.079058574196</v>
      </c>
      <c r="FY62">
        <f t="shared" si="55"/>
        <v>23019.291487074544</v>
      </c>
      <c r="FZ62">
        <f t="shared" si="55"/>
        <v>22927.057648938182</v>
      </c>
      <c r="GA62">
        <f t="shared" si="55"/>
        <v>22828.663526890097</v>
      </c>
      <c r="GB62">
        <f t="shared" si="55"/>
        <v>22722.759648059899</v>
      </c>
      <c r="GC62">
        <f t="shared" si="55"/>
        <v>22608.396627618433</v>
      </c>
      <c r="GD62">
        <f t="shared" si="55"/>
        <v>22485.042703434257</v>
      </c>
      <c r="GE62">
        <f t="shared" si="55"/>
        <v>22352.583533533212</v>
      </c>
      <c r="GF62">
        <f t="shared" si="55"/>
        <v>22211.305278966567</v>
      </c>
      <c r="GG62">
        <f t="shared" si="55"/>
        <v>22061.862579484259</v>
      </c>
      <c r="GH62">
        <f t="shared" si="55"/>
        <v>21905.233552207013</v>
      </c>
      <c r="GI62">
        <f t="shared" si="55"/>
        <v>21742.664372659205</v>
      </c>
      <c r="GJ62">
        <f t="shared" si="55"/>
        <v>21575.60619227622</v>
      </c>
      <c r="GK62">
        <f t="shared" si="55"/>
        <v>21405.647306355833</v>
      </c>
      <c r="GL62">
        <f t="shared" si="62"/>
        <v>21234.443482470109</v>
      </c>
      <c r="GM62">
        <f t="shared" si="62"/>
        <v>21063.649262501647</v>
      </c>
      <c r="GN62">
        <f t="shared" si="62"/>
        <v>20894.852835803646</v>
      </c>
      <c r="GO62">
        <f t="shared" si="62"/>
        <v>20729.516816621028</v>
      </c>
      <c r="GP62">
        <f t="shared" si="62"/>
        <v>20568.926898364218</v>
      </c>
      <c r="GQ62">
        <f t="shared" si="62"/>
        <v>20414.149959091279</v>
      </c>
      <c r="GR62">
        <f t="shared" si="62"/>
        <v>20266.002761821332</v>
      </c>
      <c r="GS62">
        <f t="shared" si="62"/>
        <v>20125.031937834843</v>
      </c>
      <c r="GT62">
        <f t="shared" si="62"/>
        <v>19991.505483739573</v>
      </c>
      <c r="GU62">
        <f t="shared" si="62"/>
        <v>19865.415555880649</v>
      </c>
      <c r="GV62">
        <f t="shared" si="62"/>
        <v>19746.491928676063</v>
      </c>
      <c r="GW62">
        <f t="shared" si="62"/>
        <v>19634.225099573607</v>
      </c>
      <c r="GX62">
        <f t="shared" si="62"/>
        <v>19527.897697051627</v>
      </c>
    </row>
    <row r="63" spans="1:206" ht="4.5" customHeight="1">
      <c r="A63">
        <v>61</v>
      </c>
      <c r="B63">
        <v>0.99413643657303963</v>
      </c>
      <c r="E63" s="8">
        <v>66683</v>
      </c>
      <c r="F63">
        <f t="shared" si="9"/>
        <v>61432.661098030985</v>
      </c>
      <c r="G63">
        <f t="shared" si="9"/>
        <v>58769.632858871824</v>
      </c>
      <c r="H63">
        <f t="shared" si="9"/>
        <v>59600.666672187755</v>
      </c>
      <c r="I63">
        <f t="shared" si="9"/>
        <v>60792.068526898816</v>
      </c>
      <c r="J63">
        <f t="shared" si="56"/>
        <v>64722.374771400537</v>
      </c>
      <c r="K63">
        <f t="shared" si="56"/>
        <v>68993.868655609433</v>
      </c>
      <c r="L63">
        <f t="shared" si="56"/>
        <v>68375.886131423918</v>
      </c>
      <c r="M63">
        <f t="shared" si="56"/>
        <v>65587.805425462255</v>
      </c>
      <c r="N63">
        <f t="shared" si="56"/>
        <v>63828.994406396763</v>
      </c>
      <c r="O63">
        <f t="shared" si="56"/>
        <v>63226.931866651321</v>
      </c>
      <c r="P63">
        <f t="shared" si="56"/>
        <v>64635.381485042904</v>
      </c>
      <c r="Q63">
        <f t="shared" si="56"/>
        <v>67504.078691438117</v>
      </c>
      <c r="R63">
        <f t="shared" si="56"/>
        <v>70268.75301974779</v>
      </c>
      <c r="S63">
        <f t="shared" si="56"/>
        <v>73709.621187813289</v>
      </c>
      <c r="T63">
        <f t="shared" si="56"/>
        <v>79469.22893451729</v>
      </c>
      <c r="U63">
        <f t="shared" si="56"/>
        <v>86153.256325273338</v>
      </c>
      <c r="V63">
        <f t="shared" si="56"/>
        <v>88956.065027450793</v>
      </c>
      <c r="W63">
        <f t="shared" si="67"/>
        <v>87756.278010210954</v>
      </c>
      <c r="X63">
        <f t="shared" si="67"/>
        <v>85770.893949817109</v>
      </c>
      <c r="Y63">
        <f t="shared" si="67"/>
        <v>84136.884332672533</v>
      </c>
      <c r="Z63">
        <f t="shared" si="67"/>
        <v>82142.422362703423</v>
      </c>
      <c r="AA63">
        <f t="shared" si="67"/>
        <v>76885.69324847401</v>
      </c>
      <c r="AB63">
        <f t="shared" si="67"/>
        <v>71262.38454491047</v>
      </c>
      <c r="AC63">
        <f t="shared" si="67"/>
        <v>69385.94611211709</v>
      </c>
      <c r="AD63">
        <f t="shared" si="67"/>
        <v>68440.3111425526</v>
      </c>
      <c r="AE63">
        <f t="shared" si="67"/>
        <v>67562.970741351353</v>
      </c>
      <c r="AF63">
        <f t="shared" si="67"/>
        <v>67473.379895151898</v>
      </c>
      <c r="AG63">
        <f t="shared" si="67"/>
        <v>66725.028251675671</v>
      </c>
      <c r="AH63">
        <f t="shared" si="67"/>
        <v>65465.397504642831</v>
      </c>
      <c r="AI63">
        <f t="shared" si="67"/>
        <v>65635.832914242405</v>
      </c>
      <c r="AJ63">
        <f t="shared" si="67"/>
        <v>64908.118886668934</v>
      </c>
      <c r="AK63">
        <f t="shared" si="67"/>
        <v>63825.824738834744</v>
      </c>
      <c r="AL63">
        <f t="shared" si="67"/>
        <v>63335.633519776326</v>
      </c>
      <c r="AM63">
        <f t="shared" si="67"/>
        <v>60766.00939990201</v>
      </c>
      <c r="AN63">
        <f t="shared" si="67"/>
        <v>58597.637769551417</v>
      </c>
      <c r="AO63">
        <f t="shared" si="67"/>
        <v>55131.746311487994</v>
      </c>
      <c r="AP63">
        <f t="shared" si="67"/>
        <v>49249.906907344834</v>
      </c>
      <c r="AQ63">
        <f t="shared" si="67"/>
        <v>45289.242008030669</v>
      </c>
      <c r="AR63">
        <f t="shared" si="67"/>
        <v>43706.619733345426</v>
      </c>
      <c r="AS63">
        <f t="shared" si="67"/>
        <v>43234.281243854661</v>
      </c>
      <c r="AT63">
        <f t="shared" si="67"/>
        <v>42671.001930000173</v>
      </c>
      <c r="AU63">
        <f t="shared" si="67"/>
        <v>42465.453309181175</v>
      </c>
      <c r="AV63">
        <f t="shared" si="67"/>
        <v>42656.876536989614</v>
      </c>
      <c r="AW63">
        <f t="shared" si="67"/>
        <v>42813.526191859324</v>
      </c>
      <c r="AX63">
        <f t="shared" si="67"/>
        <v>43185.882224680747</v>
      </c>
      <c r="AY63">
        <f t="shared" si="67"/>
        <v>44185.492561829196</v>
      </c>
      <c r="AZ63">
        <f t="shared" si="67"/>
        <v>46131.018636965993</v>
      </c>
      <c r="BA63">
        <f t="shared" si="67"/>
        <v>48509.427375228282</v>
      </c>
      <c r="BB63">
        <f t="shared" si="67"/>
        <v>52167.084366910938</v>
      </c>
      <c r="BC63">
        <f t="shared" si="67"/>
        <v>55548.847944536581</v>
      </c>
      <c r="BD63">
        <f t="shared" si="67"/>
        <v>56220.843571205689</v>
      </c>
      <c r="BE63">
        <f t="shared" si="67"/>
        <v>55419.549507816271</v>
      </c>
      <c r="BF63">
        <f t="shared" si="67"/>
        <v>52591.265888099093</v>
      </c>
      <c r="BG63">
        <f t="shared" si="67"/>
        <v>50440.800876147536</v>
      </c>
      <c r="BH63">
        <f t="shared" si="67"/>
        <v>50299.318368024353</v>
      </c>
      <c r="BI63">
        <f t="shared" si="67"/>
        <v>50601.919106321082</v>
      </c>
      <c r="BJ63">
        <f t="shared" si="67"/>
        <v>51295.121305485329</v>
      </c>
      <c r="BK63">
        <f t="shared" si="67"/>
        <v>51696.017682867023</v>
      </c>
      <c r="BL63">
        <f t="shared" si="67"/>
        <v>52242.975674171401</v>
      </c>
      <c r="BM63">
        <f t="shared" si="67"/>
        <v>52460.240702002782</v>
      </c>
      <c r="BN63">
        <f t="shared" si="67"/>
        <v>51625.083548116476</v>
      </c>
      <c r="BO63">
        <f t="shared" si="67"/>
        <v>51096.489875388572</v>
      </c>
      <c r="BP63">
        <f t="shared" si="67"/>
        <v>49760.835024487729</v>
      </c>
      <c r="BQ63">
        <f t="shared" si="67"/>
        <v>48410.515510937839</v>
      </c>
      <c r="BR63">
        <f t="shared" si="67"/>
        <v>47053.859194928853</v>
      </c>
      <c r="BS63">
        <f t="shared" si="67"/>
        <v>45710.560908021689</v>
      </c>
      <c r="BT63">
        <f t="shared" si="67"/>
        <v>44414.179187781207</v>
      </c>
      <c r="BU63">
        <f t="shared" si="58"/>
        <v>43203.917791332511</v>
      </c>
      <c r="BV63">
        <f t="shared" si="58"/>
        <v>42120.183506688147</v>
      </c>
      <c r="BW63">
        <f t="shared" si="58"/>
        <v>41187.342439752538</v>
      </c>
      <c r="BX63">
        <f t="shared" si="58"/>
        <v>40419.650574167077</v>
      </c>
      <c r="BY63">
        <f t="shared" si="58"/>
        <v>39826.9917538683</v>
      </c>
      <c r="BZ63">
        <f t="shared" si="58"/>
        <v>39415.958439045069</v>
      </c>
      <c r="CA63">
        <f t="shared" si="58"/>
        <v>39187.642554418737</v>
      </c>
      <c r="CB63">
        <f t="shared" si="58"/>
        <v>39151.381708138746</v>
      </c>
      <c r="CC63">
        <f t="shared" si="58"/>
        <v>39293.495972181969</v>
      </c>
      <c r="CD63">
        <f t="shared" si="58"/>
        <v>39575.825203076049</v>
      </c>
      <c r="CE63">
        <f t="shared" si="58"/>
        <v>39964.385585496231</v>
      </c>
      <c r="CF63">
        <f t="shared" si="58"/>
        <v>40409.532827168179</v>
      </c>
      <c r="CG63">
        <f t="shared" si="58"/>
        <v>40862.81904337473</v>
      </c>
      <c r="CH63">
        <f t="shared" si="58"/>
        <v>41284.135776921888</v>
      </c>
      <c r="CI63">
        <f t="shared" si="58"/>
        <v>41639.469225953566</v>
      </c>
      <c r="CJ63">
        <f t="shared" si="58"/>
        <v>41916.112997523858</v>
      </c>
      <c r="CK63">
        <f t="shared" si="64"/>
        <v>42105.939884675732</v>
      </c>
      <c r="CL63">
        <f t="shared" si="64"/>
        <v>42211.438465972991</v>
      </c>
      <c r="CM63">
        <f t="shared" si="64"/>
        <v>42232.576107445937</v>
      </c>
      <c r="CN63">
        <f t="shared" si="64"/>
        <v>42165.772483992441</v>
      </c>
      <c r="CO63">
        <f t="shared" si="64"/>
        <v>42015.884269910603</v>
      </c>
      <c r="CP63">
        <f t="shared" si="64"/>
        <v>41782.704232961762</v>
      </c>
      <c r="CQ63">
        <f t="shared" si="64"/>
        <v>41468.008502160919</v>
      </c>
      <c r="CR63">
        <f t="shared" si="64"/>
        <v>41076.369109235857</v>
      </c>
      <c r="CS63">
        <f t="shared" si="64"/>
        <v>40614.309065219422</v>
      </c>
      <c r="CT63">
        <f t="shared" si="64"/>
        <v>40091.776293902622</v>
      </c>
      <c r="CU63">
        <f t="shared" si="64"/>
        <v>39520.680314460056</v>
      </c>
      <c r="CV63">
        <f t="shared" si="64"/>
        <v>38916.902750956433</v>
      </c>
      <c r="CW63">
        <f t="shared" si="63"/>
        <v>38291.177780380007</v>
      </c>
      <c r="CX63">
        <f t="shared" si="63"/>
        <v>37655.026022327518</v>
      </c>
      <c r="CY63">
        <f t="shared" si="63"/>
        <v>37024.534183678712</v>
      </c>
      <c r="CZ63">
        <f t="shared" si="63"/>
        <v>36415.118467313543</v>
      </c>
      <c r="DA63">
        <f t="shared" si="63"/>
        <v>35842.455831770552</v>
      </c>
      <c r="DB63">
        <f t="shared" si="63"/>
        <v>35319.753040587661</v>
      </c>
      <c r="DC63">
        <f t="shared" si="68"/>
        <v>34860.720357997547</v>
      </c>
      <c r="DD63">
        <f t="shared" si="68"/>
        <v>34472.995379896005</v>
      </c>
      <c r="DE63">
        <f t="shared" si="68"/>
        <v>34162.125400310724</v>
      </c>
      <c r="DF63">
        <f t="shared" si="68"/>
        <v>33929.661063016145</v>
      </c>
      <c r="DG63">
        <f t="shared" si="68"/>
        <v>33772.300390765289</v>
      </c>
      <c r="DH63">
        <f t="shared" si="68"/>
        <v>33683.482234590701</v>
      </c>
      <c r="DI63">
        <f t="shared" si="68"/>
        <v>33653.873356109689</v>
      </c>
      <c r="DJ63">
        <f t="shared" si="68"/>
        <v>33672.012403412344</v>
      </c>
      <c r="DK63">
        <f t="shared" si="68"/>
        <v>33724.902333607082</v>
      </c>
      <c r="DL63">
        <f t="shared" si="68"/>
        <v>33799.208967933504</v>
      </c>
      <c r="DM63">
        <f t="shared" si="68"/>
        <v>33881.482692470439</v>
      </c>
      <c r="DN63">
        <f t="shared" si="68"/>
        <v>33959.143877227929</v>
      </c>
      <c r="DO63">
        <f t="shared" si="68"/>
        <v>34020.751413421014</v>
      </c>
      <c r="DP63">
        <f t="shared" si="68"/>
        <v>34056.521890683798</v>
      </c>
      <c r="DQ63">
        <f t="shared" si="68"/>
        <v>34058.424166278128</v>
      </c>
      <c r="DR63">
        <f t="shared" si="68"/>
        <v>34020.376330823616</v>
      </c>
      <c r="DS63">
        <f t="shared" si="68"/>
        <v>33938.329996992237</v>
      </c>
      <c r="DT63">
        <f t="shared" si="68"/>
        <v>33810.253437688458</v>
      </c>
      <c r="DU63">
        <f t="shared" si="68"/>
        <v>33636.030324332365</v>
      </c>
      <c r="DV63">
        <f t="shared" si="68"/>
        <v>33417.343233393265</v>
      </c>
      <c r="DW63">
        <f t="shared" si="68"/>
        <v>33157.432094883246</v>
      </c>
      <c r="DX63">
        <f t="shared" si="68"/>
        <v>32860.880480353248</v>
      </c>
      <c r="DY63">
        <f t="shared" si="68"/>
        <v>32533.37915708631</v>
      </c>
      <c r="DZ63">
        <f t="shared" si="68"/>
        <v>32181.447917108253</v>
      </c>
      <c r="EA63">
        <f t="shared" si="68"/>
        <v>31812.170633190159</v>
      </c>
      <c r="EB63">
        <f t="shared" si="68"/>
        <v>31432.949212572268</v>
      </c>
      <c r="EC63">
        <f t="shared" si="68"/>
        <v>31051.28616704763</v>
      </c>
      <c r="ED63">
        <f t="shared" si="68"/>
        <v>30674.518236493121</v>
      </c>
      <c r="EE63">
        <f t="shared" si="68"/>
        <v>30309.571941100894</v>
      </c>
      <c r="EF63">
        <f t="shared" si="68"/>
        <v>29962.745876995334</v>
      </c>
      <c r="EG63">
        <f t="shared" si="68"/>
        <v>29639.468047118</v>
      </c>
      <c r="EH63">
        <f t="shared" si="68"/>
        <v>29344.109234481093</v>
      </c>
      <c r="EI63">
        <f t="shared" si="68"/>
        <v>29079.835148149494</v>
      </c>
      <c r="EJ63">
        <f t="shared" si="68"/>
        <v>28848.505407173288</v>
      </c>
      <c r="EK63">
        <f t="shared" si="68"/>
        <v>28650.619435466124</v>
      </c>
      <c r="EL63">
        <f t="shared" si="68"/>
        <v>28485.33784710972</v>
      </c>
      <c r="EM63">
        <f t="shared" si="68"/>
        <v>28350.579013991588</v>
      </c>
      <c r="EN63">
        <f t="shared" si="68"/>
        <v>28243.14018461862</v>
      </c>
      <c r="EO63">
        <f t="shared" si="68"/>
        <v>28158.881666751506</v>
      </c>
      <c r="EP63">
        <f t="shared" si="68"/>
        <v>28092.942235533668</v>
      </c>
      <c r="EQ63">
        <f t="shared" si="68"/>
        <v>28039.982631626423</v>
      </c>
      <c r="ER63">
        <f t="shared" si="68"/>
        <v>27994.429581921919</v>
      </c>
      <c r="ES63">
        <f t="shared" si="68"/>
        <v>27950.729899023379</v>
      </c>
      <c r="ET63">
        <f t="shared" si="68"/>
        <v>27903.584273771994</v>
      </c>
      <c r="EU63">
        <f t="shared" si="68"/>
        <v>27848.152330005727</v>
      </c>
      <c r="EV63">
        <f t="shared" si="68"/>
        <v>27780.231800698301</v>
      </c>
      <c r="EW63">
        <f t="shared" si="68"/>
        <v>27696.395194122764</v>
      </c>
      <c r="EX63">
        <f t="shared" si="68"/>
        <v>27594.084618977395</v>
      </c>
      <c r="EY63">
        <f t="shared" si="68"/>
        <v>27471.662681568196</v>
      </c>
      <c r="EZ63">
        <f t="shared" si="68"/>
        <v>27328.424125191399</v>
      </c>
      <c r="FA63">
        <f t="shared" si="68"/>
        <v>27164.566503468144</v>
      </c>
      <c r="FB63">
        <f t="shared" si="68"/>
        <v>26981.129112885425</v>
      </c>
      <c r="FC63">
        <f t="shared" si="68"/>
        <v>26779.902689020266</v>
      </c>
      <c r="FD63">
        <f t="shared" si="61"/>
        <v>26563.316608368117</v>
      </c>
      <c r="FE63">
        <f t="shared" si="61"/>
        <v>26334.309115949476</v>
      </c>
      <c r="FF63">
        <f t="shared" si="61"/>
        <v>26096.186933821224</v>
      </c>
      <c r="FG63">
        <f t="shared" si="61"/>
        <v>25852.47954301635</v>
      </c>
      <c r="FH63">
        <f t="shared" si="61"/>
        <v>25606.793203869696</v>
      </c>
      <c r="FI63">
        <f t="shared" si="61"/>
        <v>25362.669918811811</v>
      </c>
      <c r="FJ63">
        <f t="shared" si="61"/>
        <v>25123.455595891624</v>
      </c>
      <c r="FK63">
        <f t="shared" si="61"/>
        <v>24892.181523805652</v>
      </c>
      <c r="FL63">
        <f t="shared" si="61"/>
        <v>24671.462775916658</v>
      </c>
      <c r="FM63">
        <f t="shared" si="61"/>
        <v>24463.416732251477</v>
      </c>
      <c r="FN63">
        <f t="shared" si="61"/>
        <v>24269.603542030934</v>
      </c>
      <c r="FO63">
        <f t="shared" si="61"/>
        <v>24090.990253008124</v>
      </c>
      <c r="FP63">
        <f t="shared" si="61"/>
        <v>23927.93927972344</v>
      </c>
      <c r="FQ63">
        <f t="shared" si="61"/>
        <v>23780.220788642509</v>
      </c>
      <c r="FR63">
        <f t="shared" si="61"/>
        <v>23647.047702197306</v>
      </c>
      <c r="FS63">
        <f t="shared" si="61"/>
        <v>23527.131309890709</v>
      </c>
      <c r="FT63">
        <f t="shared" si="55"/>
        <v>23418.754628086019</v>
      </c>
      <c r="FU63">
        <f t="shared" si="55"/>
        <v>23319.859775375378</v>
      </c>
      <c r="FV63">
        <f t="shared" si="55"/>
        <v>23228.145424068993</v>
      </c>
      <c r="FW63">
        <f t="shared" si="55"/>
        <v>23141.169929061038</v>
      </c>
      <c r="FX63">
        <f t="shared" si="55"/>
        <v>23056.455525997466</v>
      </c>
      <c r="FY63">
        <f t="shared" si="55"/>
        <v>22971.589234902458</v>
      </c>
      <c r="FZ63">
        <f t="shared" si="55"/>
        <v>22884.316411396394</v>
      </c>
      <c r="GA63">
        <f t="shared" si="55"/>
        <v>22792.623392220055</v>
      </c>
      <c r="GB63">
        <f t="shared" si="55"/>
        <v>22694.80621034744</v>
      </c>
      <c r="GC63">
        <f t="shared" si="55"/>
        <v>22589.523305627925</v>
      </c>
      <c r="GD63">
        <f t="shared" si="55"/>
        <v>22475.830860010516</v>
      </c>
      <c r="GE63">
        <f t="shared" si="55"/>
        <v>22353.200229384758</v>
      </c>
      <c r="GF63">
        <f t="shared" si="55"/>
        <v>22221.517742227908</v>
      </c>
      <c r="GG63">
        <f t="shared" si="55"/>
        <v>22081.067881667768</v>
      </c>
      <c r="GH63">
        <f t="shared" si="55"/>
        <v>21932.501448932569</v>
      </c>
      <c r="GI63">
        <f t="shared" si="55"/>
        <v>21776.790825891268</v>
      </c>
      <c r="GJ63">
        <f t="shared" si="55"/>
        <v>21615.174881039005</v>
      </c>
      <c r="GK63">
        <f t="shared" si="55"/>
        <v>21449.096256892688</v>
      </c>
      <c r="GL63">
        <f t="shared" si="62"/>
        <v>21280.133935679871</v>
      </c>
      <c r="GM63">
        <f t="shared" si="62"/>
        <v>21109.933976274442</v>
      </c>
      <c r="GN63">
        <f t="shared" si="62"/>
        <v>20940.14121904772</v>
      </c>
      <c r="GO63">
        <f t="shared" si="62"/>
        <v>20772.334540903907</v>
      </c>
      <c r="GP63">
        <f t="shared" si="62"/>
        <v>20607.967979956527</v>
      </c>
      <c r="GQ63">
        <f t="shared" si="62"/>
        <v>20448.319690871147</v>
      </c>
      <c r="GR63">
        <f t="shared" si="62"/>
        <v>20294.450295998668</v>
      </c>
      <c r="GS63">
        <f t="shared" si="62"/>
        <v>20147.171769216438</v>
      </c>
      <c r="GT63">
        <f t="shared" si="62"/>
        <v>20007.027536597747</v>
      </c>
      <c r="GU63">
        <f t="shared" si="62"/>
        <v>19874.28402333524</v>
      </c>
      <c r="GV63">
        <f t="shared" si="62"/>
        <v>19748.933431765818</v>
      </c>
      <c r="GW63">
        <f t="shared" si="62"/>
        <v>19630.707120792311</v>
      </c>
      <c r="GX63">
        <f t="shared" si="62"/>
        <v>19519.098575363041</v>
      </c>
    </row>
    <row r="64" spans="1:206" ht="4.5" customHeight="1">
      <c r="A64">
        <v>62</v>
      </c>
      <c r="B64">
        <v>0.99289467314072533</v>
      </c>
      <c r="E64" s="8">
        <v>70229</v>
      </c>
      <c r="F64">
        <f t="shared" si="9"/>
        <v>66209.195489042992</v>
      </c>
      <c r="G64">
        <f t="shared" si="9"/>
        <v>60996.161961094425</v>
      </c>
      <c r="H64">
        <f t="shared" si="9"/>
        <v>58352.055408009968</v>
      </c>
      <c r="I64">
        <f t="shared" si="9"/>
        <v>59177.184454451184</v>
      </c>
      <c r="J64">
        <f t="shared" si="56"/>
        <v>60360.121009563773</v>
      </c>
      <c r="K64">
        <f t="shared" si="56"/>
        <v>64262.50114354126</v>
      </c>
      <c r="L64">
        <f t="shared" si="56"/>
        <v>68503.644667525456</v>
      </c>
      <c r="M64">
        <f t="shared" si="56"/>
        <v>67890.05311116761</v>
      </c>
      <c r="N64">
        <f t="shared" si="56"/>
        <v>65121.782629931833</v>
      </c>
      <c r="O64">
        <f t="shared" si="56"/>
        <v>63375.468538040499</v>
      </c>
      <c r="P64">
        <f t="shared" si="56"/>
        <v>62777.683849429675</v>
      </c>
      <c r="Q64">
        <f t="shared" si="56"/>
        <v>64176.125972917762</v>
      </c>
      <c r="R64">
        <f t="shared" si="56"/>
        <v>67024.440148001246</v>
      </c>
      <c r="S64">
        <f t="shared" si="56"/>
        <v>69769.470561548835</v>
      </c>
      <c r="T64">
        <f t="shared" si="56"/>
        <v>73185.890236600564</v>
      </c>
      <c r="U64">
        <f t="shared" si="56"/>
        <v>78904.57408768301</v>
      </c>
      <c r="V64">
        <f t="shared" si="56"/>
        <v>85541.109279091397</v>
      </c>
      <c r="W64">
        <f t="shared" si="67"/>
        <v>88324.003109315861</v>
      </c>
      <c r="X64">
        <f t="shared" si="67"/>
        <v>87132.74097099503</v>
      </c>
      <c r="Y64">
        <f t="shared" si="67"/>
        <v>85161.46371329148</v>
      </c>
      <c r="Z64">
        <f t="shared" si="67"/>
        <v>83539.064268567905</v>
      </c>
      <c r="AA64">
        <f t="shared" si="67"/>
        <v>81558.77360280382</v>
      </c>
      <c r="AB64">
        <f t="shared" si="67"/>
        <v>76339.395267141677</v>
      </c>
      <c r="AC64">
        <f t="shared" si="67"/>
        <v>70756.04200994756</v>
      </c>
      <c r="AD64">
        <f t="shared" si="67"/>
        <v>68892.936285550473</v>
      </c>
      <c r="AE64">
        <f t="shared" si="67"/>
        <v>67954.020361534305</v>
      </c>
      <c r="AF64">
        <f t="shared" si="67"/>
        <v>67082.913750650434</v>
      </c>
      <c r="AG64">
        <f t="shared" si="67"/>
        <v>66993.959476696837</v>
      </c>
      <c r="AH64">
        <f t="shared" si="67"/>
        <v>66250.925116253173</v>
      </c>
      <c r="AI64">
        <f t="shared" si="67"/>
        <v>65000.244457399996</v>
      </c>
      <c r="AJ64">
        <f t="shared" si="67"/>
        <v>65169.468867705975</v>
      </c>
      <c r="AK64">
        <f t="shared" si="67"/>
        <v>64446.925486158492</v>
      </c>
      <c r="AL64">
        <f t="shared" si="67"/>
        <v>63372.321392002545</v>
      </c>
      <c r="AM64">
        <f t="shared" si="67"/>
        <v>62885.613141779082</v>
      </c>
      <c r="AN64">
        <f t="shared" si="67"/>
        <v>60334.247041181952</v>
      </c>
      <c r="AO64">
        <f t="shared" si="67"/>
        <v>58181.282400017371</v>
      </c>
      <c r="AP64">
        <f t="shared" si="67"/>
        <v>54740.01723362226</v>
      </c>
      <c r="AQ64">
        <f t="shared" si="67"/>
        <v>48899.970220979296</v>
      </c>
      <c r="AR64">
        <f t="shared" si="67"/>
        <v>44967.447140354816</v>
      </c>
      <c r="AS64">
        <f t="shared" si="67"/>
        <v>43396.069914225984</v>
      </c>
      <c r="AT64">
        <f t="shared" si="67"/>
        <v>42927.087544091264</v>
      </c>
      <c r="AU64">
        <f t="shared" si="67"/>
        <v>42367.810513874778</v>
      </c>
      <c r="AV64">
        <f t="shared" si="67"/>
        <v>42163.722383192173</v>
      </c>
      <c r="AW64">
        <f t="shared" si="67"/>
        <v>42353.785486398578</v>
      </c>
      <c r="AX64">
        <f t="shared" si="67"/>
        <v>42509.322094268049</v>
      </c>
      <c r="AY64">
        <f t="shared" si="67"/>
        <v>42879.032415768248</v>
      </c>
      <c r="AZ64">
        <f t="shared" si="67"/>
        <v>43871.540194739347</v>
      </c>
      <c r="BA64">
        <f t="shared" si="67"/>
        <v>45803.242671199056</v>
      </c>
      <c r="BB64">
        <f t="shared" si="67"/>
        <v>48164.75203797104</v>
      </c>
      <c r="BC64">
        <f t="shared" si="67"/>
        <v>51796.420181188681</v>
      </c>
      <c r="BD64">
        <f t="shared" si="67"/>
        <v>55154.155223234498</v>
      </c>
      <c r="BE64">
        <f t="shared" si="67"/>
        <v>55821.376101328118</v>
      </c>
      <c r="BF64">
        <f t="shared" si="67"/>
        <v>55025.77549416948</v>
      </c>
      <c r="BG64">
        <f t="shared" si="67"/>
        <v>52217.58775402113</v>
      </c>
      <c r="BH64">
        <f t="shared" si="67"/>
        <v>50082.402498878917</v>
      </c>
      <c r="BI64">
        <f t="shared" si="67"/>
        <v>49941.925270220825</v>
      </c>
      <c r="BJ64">
        <f t="shared" si="67"/>
        <v>50242.375931364091</v>
      </c>
      <c r="BK64">
        <f t="shared" si="67"/>
        <v>50930.652702323714</v>
      </c>
      <c r="BL64">
        <f t="shared" si="67"/>
        <v>51328.70057990741</v>
      </c>
      <c r="BM64">
        <f t="shared" si="67"/>
        <v>51871.772255905278</v>
      </c>
      <c r="BN64">
        <f t="shared" si="67"/>
        <v>52087.493544698824</v>
      </c>
      <c r="BO64">
        <f t="shared" si="67"/>
        <v>51258.270455369748</v>
      </c>
      <c r="BP64">
        <f t="shared" si="67"/>
        <v>50733.432613462319</v>
      </c>
      <c r="BQ64">
        <f t="shared" si="67"/>
        <v>49407.268026848302</v>
      </c>
      <c r="BR64">
        <f t="shared" si="67"/>
        <v>48066.542974806638</v>
      </c>
      <c r="BS64">
        <f t="shared" si="67"/>
        <v>46719.526145358599</v>
      </c>
      <c r="BT64">
        <f t="shared" si="67"/>
        <v>45385.772431849415</v>
      </c>
      <c r="BU64">
        <f t="shared" si="58"/>
        <v>44098.601927465628</v>
      </c>
      <c r="BV64">
        <f t="shared" si="58"/>
        <v>42896.939833823861</v>
      </c>
      <c r="BW64">
        <f t="shared" si="58"/>
        <v>41820.905835500496</v>
      </c>
      <c r="BX64">
        <f t="shared" si="58"/>
        <v>40894.692909253223</v>
      </c>
      <c r="BY64">
        <f t="shared" si="58"/>
        <v>40132.455745299951</v>
      </c>
      <c r="BZ64">
        <f t="shared" si="58"/>
        <v>39544.007959635426</v>
      </c>
      <c r="CA64">
        <f t="shared" si="58"/>
        <v>39135.895170864067</v>
      </c>
      <c r="CB64">
        <f t="shared" si="58"/>
        <v>38909.201545225173</v>
      </c>
      <c r="CC64">
        <f t="shared" si="58"/>
        <v>38873.198344110191</v>
      </c>
      <c r="CD64">
        <f t="shared" si="58"/>
        <v>39014.30283985602</v>
      </c>
      <c r="CE64">
        <f t="shared" si="58"/>
        <v>39294.62602928267</v>
      </c>
      <c r="CF64">
        <f t="shared" si="58"/>
        <v>39680.425563181198</v>
      </c>
      <c r="CG64">
        <f t="shared" si="58"/>
        <v>40122.409888200556</v>
      </c>
      <c r="CH64">
        <f t="shared" si="58"/>
        <v>40572.47535768016</v>
      </c>
      <c r="CI64">
        <f t="shared" si="58"/>
        <v>40990.798498124183</v>
      </c>
      <c r="CJ64">
        <f t="shared" si="58"/>
        <v>41343.607186856454</v>
      </c>
      <c r="CK64">
        <f t="shared" si="64"/>
        <v>41618.285314006156</v>
      </c>
      <c r="CL64">
        <f t="shared" si="64"/>
        <v>41806.763419078139</v>
      </c>
      <c r="CM64">
        <f t="shared" si="64"/>
        <v>41911.512398472092</v>
      </c>
      <c r="CN64">
        <f t="shared" si="64"/>
        <v>41932.499850093336</v>
      </c>
      <c r="CO64">
        <f t="shared" si="64"/>
        <v>41866.170888219865</v>
      </c>
      <c r="CP64">
        <f t="shared" si="64"/>
        <v>41717.347678891434</v>
      </c>
      <c r="CQ64">
        <f t="shared" si="64"/>
        <v>41485.824462322169</v>
      </c>
      <c r="CR64">
        <f t="shared" si="64"/>
        <v>41173.364747549887</v>
      </c>
      <c r="CS64">
        <f t="shared" si="64"/>
        <v>40784.508080522523</v>
      </c>
      <c r="CT64">
        <f t="shared" si="64"/>
        <v>40325.731124147438</v>
      </c>
      <c r="CU64">
        <f t="shared" si="64"/>
        <v>39806.911118965523</v>
      </c>
      <c r="CV64">
        <f t="shared" si="64"/>
        <v>39239.872963124915</v>
      </c>
      <c r="CW64">
        <f t="shared" si="63"/>
        <v>38640.385436560282</v>
      </c>
      <c r="CX64">
        <f t="shared" si="63"/>
        <v>38019.106446423808</v>
      </c>
      <c r="CY64">
        <f t="shared" si="63"/>
        <v>37387.47475454439</v>
      </c>
      <c r="CZ64">
        <f t="shared" si="63"/>
        <v>36761.462766491284</v>
      </c>
      <c r="DA64">
        <f t="shared" si="63"/>
        <v>36156.377147984073</v>
      </c>
      <c r="DB64">
        <f t="shared" si="63"/>
        <v>35587.78346764671</v>
      </c>
      <c r="DC64">
        <f t="shared" si="68"/>
        <v>35068.794650645425</v>
      </c>
      <c r="DD64">
        <f t="shared" si="68"/>
        <v>34613.023545304204</v>
      </c>
      <c r="DE64">
        <f t="shared" si="68"/>
        <v>34228.053479903581</v>
      </c>
      <c r="DF64">
        <f t="shared" si="68"/>
        <v>33919.39233313399</v>
      </c>
      <c r="DG64">
        <f t="shared" si="68"/>
        <v>33688.579730939011</v>
      </c>
      <c r="DH64">
        <f t="shared" si="68"/>
        <v>33532.337157699294</v>
      </c>
      <c r="DI64">
        <f t="shared" si="68"/>
        <v>33444.15008355536</v>
      </c>
      <c r="DJ64">
        <f t="shared" si="68"/>
        <v>33414.751585833896</v>
      </c>
      <c r="DK64">
        <f t="shared" si="68"/>
        <v>33432.761749276549</v>
      </c>
      <c r="DL64">
        <f t="shared" si="68"/>
        <v>33485.275879229688</v>
      </c>
      <c r="DM64">
        <f t="shared" si="68"/>
        <v>33559.054540631412</v>
      </c>
      <c r="DN64">
        <f t="shared" si="68"/>
        <v>33640.743683463581</v>
      </c>
      <c r="DO64">
        <f t="shared" si="68"/>
        <v>33717.853060119087</v>
      </c>
      <c r="DP64">
        <f t="shared" si="68"/>
        <v>33779.02285463053</v>
      </c>
      <c r="DQ64">
        <f t="shared" si="68"/>
        <v>33814.539170960445</v>
      </c>
      <c r="DR64">
        <f t="shared" si="68"/>
        <v>33816.427930264901</v>
      </c>
      <c r="DS64">
        <f t="shared" si="68"/>
        <v>33778.650437117583</v>
      </c>
      <c r="DT64">
        <f t="shared" si="68"/>
        <v>33697.187069305684</v>
      </c>
      <c r="DU64">
        <f t="shared" si="68"/>
        <v>33570.020535818767</v>
      </c>
      <c r="DV64">
        <f t="shared" si="68"/>
        <v>33397.035334629509</v>
      </c>
      <c r="DW64">
        <f t="shared" si="68"/>
        <v>33179.902086951435</v>
      </c>
      <c r="DX64">
        <f t="shared" si="68"/>
        <v>32921.8377020349</v>
      </c>
      <c r="DY64">
        <f t="shared" si="68"/>
        <v>32627.393183656779</v>
      </c>
      <c r="DZ64">
        <f t="shared" si="68"/>
        <v>32302.218864338498</v>
      </c>
      <c r="EA64">
        <f t="shared" si="68"/>
        <v>31952.788210852475</v>
      </c>
      <c r="EB64">
        <f t="shared" si="68"/>
        <v>31586.134762738322</v>
      </c>
      <c r="EC64">
        <f t="shared" si="68"/>
        <v>31209.60783426596</v>
      </c>
      <c r="ED64">
        <f t="shared" si="68"/>
        <v>30830.656629429883</v>
      </c>
      <c r="EE64">
        <f t="shared" si="68"/>
        <v>30456.565758172055</v>
      </c>
      <c r="EF64">
        <f t="shared" si="68"/>
        <v>30094.212525494673</v>
      </c>
      <c r="EG64">
        <f t="shared" si="68"/>
        <v>29749.850773937898</v>
      </c>
      <c r="EH64">
        <f t="shared" si="68"/>
        <v>29428.869938708198</v>
      </c>
      <c r="EI64">
        <f t="shared" si="68"/>
        <v>29135.609746975846</v>
      </c>
      <c r="EJ64">
        <f t="shared" si="68"/>
        <v>28873.213414408066</v>
      </c>
      <c r="EK64">
        <f t="shared" si="68"/>
        <v>28643.527346853771</v>
      </c>
      <c r="EL64">
        <f t="shared" si="68"/>
        <v>28447.04741965645</v>
      </c>
      <c r="EM64">
        <f t="shared" si="68"/>
        <v>28282.94021100914</v>
      </c>
      <c r="EN64">
        <f t="shared" si="68"/>
        <v>28149.138883447486</v>
      </c>
      <c r="EO64">
        <f t="shared" si="68"/>
        <v>28042.46344207459</v>
      </c>
      <c r="EP64">
        <f t="shared" si="68"/>
        <v>27958.803608517599</v>
      </c>
      <c r="EQ64">
        <f t="shared" si="68"/>
        <v>27893.33269851148</v>
      </c>
      <c r="ER64">
        <f t="shared" si="68"/>
        <v>27840.749389900331</v>
      </c>
      <c r="ES64">
        <f t="shared" si="68"/>
        <v>27795.520009503416</v>
      </c>
      <c r="ET64">
        <f t="shared" si="68"/>
        <v>27752.130827135516</v>
      </c>
      <c r="EU64">
        <f t="shared" si="68"/>
        <v>27705.320186961526</v>
      </c>
      <c r="EV64">
        <f t="shared" si="68"/>
        <v>27650.282105274164</v>
      </c>
      <c r="EW64">
        <f t="shared" si="68"/>
        <v>27582.844173527923</v>
      </c>
      <c r="EX64">
        <f t="shared" si="68"/>
        <v>27499.603253444879</v>
      </c>
      <c r="EY64">
        <f t="shared" si="68"/>
        <v>27398.019628377075</v>
      </c>
      <c r="EZ64">
        <f t="shared" si="68"/>
        <v>27276.467538847915</v>
      </c>
      <c r="FA64">
        <f t="shared" si="68"/>
        <v>27134.246739233025</v>
      </c>
      <c r="FB64">
        <f t="shared" si="68"/>
        <v>26971.553379470501</v>
      </c>
      <c r="FC64">
        <f t="shared" si="68"/>
        <v>26789.419371506083</v>
      </c>
      <c r="FD64">
        <f t="shared" si="61"/>
        <v>26589.622727155209</v>
      </c>
      <c r="FE64">
        <f t="shared" si="61"/>
        <v>26374.575561399262</v>
      </c>
      <c r="FF64">
        <f t="shared" si="61"/>
        <v>26147.195242067479</v>
      </c>
      <c r="FG64">
        <f t="shared" si="61"/>
        <v>25910.764995875692</v>
      </c>
      <c r="FH64">
        <f t="shared" si="61"/>
        <v>25668.789225740507</v>
      </c>
      <c r="FI64">
        <f t="shared" si="61"/>
        <v>25424.848568338348</v>
      </c>
      <c r="FJ64">
        <f t="shared" si="61"/>
        <v>25182.459859014758</v>
      </c>
      <c r="FK64">
        <f t="shared" si="61"/>
        <v>24944.94523204834</v>
      </c>
      <c r="FL64">
        <f t="shared" si="61"/>
        <v>24715.314437838613</v>
      </c>
      <c r="FM64">
        <f t="shared" si="61"/>
        <v>24496.16396879734</v>
      </c>
      <c r="FN64">
        <f t="shared" si="61"/>
        <v>24289.596160274181</v>
      </c>
      <c r="FO64">
        <f t="shared" si="61"/>
        <v>24097.160076119795</v>
      </c>
      <c r="FP64">
        <f t="shared" si="61"/>
        <v>23919.815892896899</v>
      </c>
      <c r="FQ64">
        <f t="shared" si="61"/>
        <v>23757.923450072129</v>
      </c>
      <c r="FR64">
        <f t="shared" si="61"/>
        <v>23611.254547153487</v>
      </c>
      <c r="FS64">
        <f t="shared" si="61"/>
        <v>23479.027699016333</v>
      </c>
      <c r="FT64">
        <f t="shared" si="55"/>
        <v>23359.963351872859</v>
      </c>
      <c r="FU64">
        <f t="shared" si="55"/>
        <v>23252.356721816315</v>
      </c>
      <c r="FV64">
        <f t="shared" ref="FV64:GL64" si="69">FU63*$B64</f>
        <v>23154.164549358884</v>
      </c>
      <c r="FW64">
        <f t="shared" si="69"/>
        <v>23063.101858496218</v>
      </c>
      <c r="FX64">
        <f t="shared" si="69"/>
        <v>22976.744352809041</v>
      </c>
      <c r="FY64">
        <f t="shared" si="69"/>
        <v>22892.631873268925</v>
      </c>
      <c r="FZ64">
        <f t="shared" si="69"/>
        <v>22808.368584911481</v>
      </c>
      <c r="GA64">
        <f t="shared" si="69"/>
        <v>22721.715863342361</v>
      </c>
      <c r="GB64">
        <f t="shared" si="69"/>
        <v>22630.674353037983</v>
      </c>
      <c r="GC64">
        <f t="shared" si="69"/>
        <v>22533.552194215026</v>
      </c>
      <c r="GD64">
        <f t="shared" si="69"/>
        <v>22429.017358946236</v>
      </c>
      <c r="GE64">
        <f t="shared" si="69"/>
        <v>22316.132735316369</v>
      </c>
      <c r="GF64">
        <f t="shared" si="69"/>
        <v>22194.373435404166</v>
      </c>
      <c r="GG64">
        <f t="shared" si="69"/>
        <v>22063.626595360209</v>
      </c>
      <c r="GH64">
        <f t="shared" si="69"/>
        <v>21924.174676966686</v>
      </c>
      <c r="GI64">
        <f t="shared" si="69"/>
        <v>21776.663857296389</v>
      </c>
      <c r="GJ64">
        <f t="shared" si="69"/>
        <v>21622.059609127256</v>
      </c>
      <c r="GK64">
        <f t="shared" si="69"/>
        <v>21461.591998388838</v>
      </c>
      <c r="GL64">
        <f t="shared" si="69"/>
        <v>21296.693417151422</v>
      </c>
      <c r="GM64">
        <f t="shared" si="62"/>
        <v>21128.931628457722</v>
      </c>
      <c r="GN64">
        <f t="shared" si="62"/>
        <v>20959.940995395304</v>
      </c>
      <c r="GO64">
        <f t="shared" si="62"/>
        <v>20791.354671207017</v>
      </c>
      <c r="GP64">
        <f t="shared" si="62"/>
        <v>20624.740314360584</v>
      </c>
      <c r="GQ64">
        <f t="shared" si="62"/>
        <v>20461.541631553471</v>
      </c>
      <c r="GR64">
        <f t="shared" si="62"/>
        <v>20303.027695744564</v>
      </c>
      <c r="GS64">
        <f t="shared" si="62"/>
        <v>20150.251593216293</v>
      </c>
      <c r="GT64">
        <f t="shared" si="62"/>
        <v>20004.019528506204</v>
      </c>
      <c r="GU64">
        <f t="shared" si="62"/>
        <v>19864.871066467709</v>
      </c>
      <c r="GV64">
        <f t="shared" si="62"/>
        <v>19733.070739255381</v>
      </c>
      <c r="GW64">
        <f t="shared" si="62"/>
        <v>19608.610804611064</v>
      </c>
      <c r="GX64">
        <f t="shared" si="62"/>
        <v>19491.224530220392</v>
      </c>
    </row>
    <row r="65" spans="1:206" ht="4.5" customHeight="1">
      <c r="A65">
        <v>63</v>
      </c>
      <c r="B65">
        <v>0.9921774956850955</v>
      </c>
      <c r="E65" s="8">
        <v>71844</v>
      </c>
      <c r="F65">
        <f t="shared" si="9"/>
        <v>69679.633344468573</v>
      </c>
      <c r="G65">
        <f t="shared" si="9"/>
        <v>65691.273771643595</v>
      </c>
      <c r="H65">
        <f t="shared" si="9"/>
        <v>60519.019220961149</v>
      </c>
      <c r="I65">
        <f t="shared" si="9"/>
        <v>57895.596202797264</v>
      </c>
      <c r="J65">
        <f t="shared" si="56"/>
        <v>58714.270673712337</v>
      </c>
      <c r="K65">
        <f t="shared" si="56"/>
        <v>59887.953702518302</v>
      </c>
      <c r="L65">
        <f t="shared" si="56"/>
        <v>63759.807451059351</v>
      </c>
      <c r="M65">
        <f t="shared" si="56"/>
        <v>67967.774611527057</v>
      </c>
      <c r="N65">
        <f t="shared" si="56"/>
        <v>67358.982877766408</v>
      </c>
      <c r="O65">
        <f t="shared" si="56"/>
        <v>64612.36720431492</v>
      </c>
      <c r="P65">
        <f t="shared" si="56"/>
        <v>62879.71366194258</v>
      </c>
      <c r="Q65">
        <f t="shared" si="56"/>
        <v>62286.605146637798</v>
      </c>
      <c r="R65">
        <f t="shared" si="56"/>
        <v>63674.107950580757</v>
      </c>
      <c r="S65">
        <f t="shared" si="56"/>
        <v>66500.141175739453</v>
      </c>
      <c r="T65">
        <f t="shared" si="56"/>
        <v>69223.698577032512</v>
      </c>
      <c r="U65">
        <f t="shared" si="56"/>
        <v>72613.393294434631</v>
      </c>
      <c r="V65">
        <f t="shared" si="56"/>
        <v>78287.342716416402</v>
      </c>
      <c r="W65">
        <f t="shared" si="67"/>
        <v>84871.963582653989</v>
      </c>
      <c r="X65">
        <f t="shared" si="67"/>
        <v>87633.088213883602</v>
      </c>
      <c r="Y65">
        <f t="shared" si="67"/>
        <v>86451.144728779967</v>
      </c>
      <c r="Z65">
        <f t="shared" si="67"/>
        <v>84495.287795930679</v>
      </c>
      <c r="AA65">
        <f t="shared" si="67"/>
        <v>82885.579577863944</v>
      </c>
      <c r="AB65">
        <f t="shared" si="67"/>
        <v>80920.779744377563</v>
      </c>
      <c r="AC65">
        <f t="shared" si="67"/>
        <v>75742.230018267262</v>
      </c>
      <c r="AD65">
        <f t="shared" si="67"/>
        <v>70202.552566019178</v>
      </c>
      <c r="AE65">
        <f t="shared" si="67"/>
        <v>68354.020994190316</v>
      </c>
      <c r="AF65">
        <f t="shared" si="67"/>
        <v>67422.449744041092</v>
      </c>
      <c r="AG65">
        <f t="shared" si="67"/>
        <v>66558.157368379601</v>
      </c>
      <c r="AH65">
        <f t="shared" si="67"/>
        <v>66469.898939617837</v>
      </c>
      <c r="AI65">
        <f t="shared" si="67"/>
        <v>65732.676968664862</v>
      </c>
      <c r="AJ65">
        <f t="shared" si="67"/>
        <v>64491.77976466214</v>
      </c>
      <c r="AK65">
        <f t="shared" si="67"/>
        <v>64659.680416288313</v>
      </c>
      <c r="AL65">
        <f t="shared" si="67"/>
        <v>63942.78913346069</v>
      </c>
      <c r="AM65">
        <f t="shared" si="67"/>
        <v>62876.591134468094</v>
      </c>
      <c r="AN65">
        <f t="shared" si="67"/>
        <v>62393.690161632097</v>
      </c>
      <c r="AO65">
        <f t="shared" si="67"/>
        <v>59862.282133365792</v>
      </c>
      <c r="AP65">
        <f t="shared" si="67"/>
        <v>57726.159067396555</v>
      </c>
      <c r="AQ65">
        <f t="shared" si="67"/>
        <v>54311.813212614303</v>
      </c>
      <c r="AR65">
        <f t="shared" si="67"/>
        <v>48517.44999292698</v>
      </c>
      <c r="AS65">
        <f t="shared" si="67"/>
        <v>44615.689091069151</v>
      </c>
      <c r="AT65">
        <f t="shared" si="67"/>
        <v>43056.60397007205</v>
      </c>
      <c r="AU65">
        <f t="shared" si="67"/>
        <v>42591.29021655133</v>
      </c>
      <c r="AV65">
        <f t="shared" si="67"/>
        <v>42036.388133316934</v>
      </c>
      <c r="AW65">
        <f t="shared" si="67"/>
        <v>41833.896482917218</v>
      </c>
      <c r="AX65">
        <f t="shared" si="67"/>
        <v>42022.472816678688</v>
      </c>
      <c r="AY65">
        <f t="shared" si="67"/>
        <v>42176.792738761971</v>
      </c>
      <c r="AZ65">
        <f t="shared" si="67"/>
        <v>42543.610999676974</v>
      </c>
      <c r="BA65">
        <f t="shared" si="67"/>
        <v>43528.354882264495</v>
      </c>
      <c r="BB65">
        <f t="shared" si="67"/>
        <v>45444.946607766986</v>
      </c>
      <c r="BC65">
        <f t="shared" si="67"/>
        <v>47787.983057327707</v>
      </c>
      <c r="BD65">
        <f t="shared" si="67"/>
        <v>51391.242460824724</v>
      </c>
      <c r="BE65">
        <f t="shared" si="67"/>
        <v>54722.711606015837</v>
      </c>
      <c r="BF65">
        <f t="shared" si="67"/>
        <v>55384.71314591157</v>
      </c>
      <c r="BG65">
        <f t="shared" si="67"/>
        <v>54595.33612793537</v>
      </c>
      <c r="BH65">
        <f t="shared" si="67"/>
        <v>51809.115448501398</v>
      </c>
      <c r="BI65">
        <f t="shared" si="67"/>
        <v>49690.632689230653</v>
      </c>
      <c r="BJ65">
        <f t="shared" si="67"/>
        <v>49551.254344299887</v>
      </c>
      <c r="BK65">
        <f t="shared" si="67"/>
        <v>49849.354728849939</v>
      </c>
      <c r="BL65">
        <f t="shared" si="67"/>
        <v>50532.247451798881</v>
      </c>
      <c r="BM65">
        <f t="shared" si="67"/>
        <v>50927.181598142641</v>
      </c>
      <c r="BN65">
        <f t="shared" si="67"/>
        <v>51466.005093611719</v>
      </c>
      <c r="BO65">
        <f t="shared" si="67"/>
        <v>51680.03890169286</v>
      </c>
      <c r="BP65">
        <f t="shared" si="67"/>
        <v>50857.302413558078</v>
      </c>
      <c r="BQ65">
        <f t="shared" si="67"/>
        <v>50336.570117933596</v>
      </c>
      <c r="BR65">
        <f t="shared" si="67"/>
        <v>49020.779459520636</v>
      </c>
      <c r="BS65">
        <f t="shared" si="67"/>
        <v>47690.542234983674</v>
      </c>
      <c r="BT65">
        <f t="shared" si="67"/>
        <v>46354.06245049624</v>
      </c>
      <c r="BU65">
        <f t="shared" si="58"/>
        <v>45030.742031166003</v>
      </c>
      <c r="BV65">
        <f t="shared" si="58"/>
        <v>43753.640423606776</v>
      </c>
      <c r="BW65">
        <f t="shared" si="58"/>
        <v>42561.378336877577</v>
      </c>
      <c r="BX65">
        <f t="shared" si="58"/>
        <v>41493.761619149082</v>
      </c>
      <c r="BY65">
        <f t="shared" si="58"/>
        <v>40574.793997513894</v>
      </c>
      <c r="BZ65">
        <f t="shared" si="58"/>
        <v>39818.519437064628</v>
      </c>
      <c r="CA65">
        <f t="shared" si="58"/>
        <v>39234.674786742558</v>
      </c>
      <c r="CB65">
        <f t="shared" si="58"/>
        <v>38829.754462022334</v>
      </c>
      <c r="CC65">
        <f t="shared" si="58"/>
        <v>38604.834148248163</v>
      </c>
      <c r="CD65">
        <f t="shared" si="58"/>
        <v>38569.112582329253</v>
      </c>
      <c r="CE65">
        <f t="shared" si="58"/>
        <v>38709.113287548258</v>
      </c>
      <c r="CF65">
        <f t="shared" si="58"/>
        <v>38987.243647616051</v>
      </c>
      <c r="CG65">
        <f t="shared" si="58"/>
        <v>39370.025262995965</v>
      </c>
      <c r="CH65">
        <f t="shared" si="58"/>
        <v>39808.552163725741</v>
      </c>
      <c r="CI65">
        <f t="shared" si="58"/>
        <v>40255.096994128347</v>
      </c>
      <c r="CJ65">
        <f t="shared" si="58"/>
        <v>40670.147800001228</v>
      </c>
      <c r="CK65">
        <f t="shared" si="64"/>
        <v>41020.19664124355</v>
      </c>
      <c r="CL65">
        <f t="shared" si="64"/>
        <v>41292.726097558414</v>
      </c>
      <c r="CM65">
        <f t="shared" si="64"/>
        <v>41479.72983184021</v>
      </c>
      <c r="CN65">
        <f t="shared" si="64"/>
        <v>41583.659411890869</v>
      </c>
      <c r="CO65">
        <f t="shared" si="64"/>
        <v>41604.482689081247</v>
      </c>
      <c r="CP65">
        <f t="shared" si="64"/>
        <v>41538.672585798238</v>
      </c>
      <c r="CQ65">
        <f t="shared" si="64"/>
        <v>41391.013546666938</v>
      </c>
      <c r="CR65">
        <f t="shared" si="64"/>
        <v>41161.30142145828</v>
      </c>
      <c r="CS65">
        <f t="shared" si="64"/>
        <v>40851.285924153039</v>
      </c>
      <c r="CT65">
        <f t="shared" si="64"/>
        <v>40465.471090081381</v>
      </c>
      <c r="CU65">
        <f t="shared" si="64"/>
        <v>40010.282918427118</v>
      </c>
      <c r="CV65">
        <f t="shared" si="64"/>
        <v>39495.521384974396</v>
      </c>
      <c r="CW65">
        <f t="shared" si="63"/>
        <v>38932.918887554566</v>
      </c>
      <c r="CX65">
        <f t="shared" si="63"/>
        <v>38338.120854753215</v>
      </c>
      <c r="CY65">
        <f t="shared" si="63"/>
        <v>37721.701822197843</v>
      </c>
      <c r="CZ65">
        <f t="shared" si="63"/>
        <v>37095.011071953581</v>
      </c>
      <c r="DA65">
        <f t="shared" si="63"/>
        <v>36473.896065378205</v>
      </c>
      <c r="DB65">
        <f t="shared" si="63"/>
        <v>35873.54373173265</v>
      </c>
      <c r="DC65">
        <f t="shared" si="68"/>
        <v>35309.397877913158</v>
      </c>
      <c r="DD65">
        <f t="shared" si="68"/>
        <v>34794.46885317225</v>
      </c>
      <c r="DE65">
        <f t="shared" si="68"/>
        <v>34342.263019269172</v>
      </c>
      <c r="DF65">
        <f t="shared" si="68"/>
        <v>33960.304383866256</v>
      </c>
      <c r="DG65">
        <f t="shared" si="68"/>
        <v>33654.057740249111</v>
      </c>
      <c r="DH65">
        <f t="shared" si="68"/>
        <v>33425.050670630735</v>
      </c>
      <c r="DI65">
        <f t="shared" si="68"/>
        <v>33270.030305594359</v>
      </c>
      <c r="DJ65">
        <f t="shared" si="68"/>
        <v>33182.533075218431</v>
      </c>
      <c r="DK65">
        <f t="shared" si="68"/>
        <v>33153.36454737225</v>
      </c>
      <c r="DL65">
        <f t="shared" si="68"/>
        <v>33171.233826233656</v>
      </c>
      <c r="DM65">
        <f t="shared" si="68"/>
        <v>33223.337164178643</v>
      </c>
      <c r="DN65">
        <f t="shared" si="68"/>
        <v>33296.538691683207</v>
      </c>
      <c r="DO65">
        <f t="shared" si="68"/>
        <v>33377.588820843092</v>
      </c>
      <c r="DP65">
        <f t="shared" si="68"/>
        <v>33454.095009066987</v>
      </c>
      <c r="DQ65">
        <f t="shared" si="68"/>
        <v>33514.786302596927</v>
      </c>
      <c r="DR65">
        <f t="shared" si="68"/>
        <v>33550.0247923891</v>
      </c>
      <c r="DS65">
        <f t="shared" si="68"/>
        <v>33551.898776865746</v>
      </c>
      <c r="DT65">
        <f t="shared" si="68"/>
        <v>33514.416798321581</v>
      </c>
      <c r="DU65">
        <f t="shared" si="68"/>
        <v>33433.590678055894</v>
      </c>
      <c r="DV65">
        <f t="shared" si="68"/>
        <v>33307.418905325889</v>
      </c>
      <c r="DW65">
        <f t="shared" si="68"/>
        <v>33135.786881619351</v>
      </c>
      <c r="DX65">
        <f t="shared" si="68"/>
        <v>32920.352159708149</v>
      </c>
      <c r="DY65">
        <f t="shared" si="68"/>
        <v>32664.306484556146</v>
      </c>
      <c r="DZ65">
        <f t="shared" si="68"/>
        <v>32372.165259693538</v>
      </c>
      <c r="EA65">
        <f t="shared" si="68"/>
        <v>32049.534617891222</v>
      </c>
      <c r="EB65">
        <f t="shared" si="68"/>
        <v>31702.837387199852</v>
      </c>
      <c r="EC65">
        <f t="shared" si="68"/>
        <v>31339.052087265645</v>
      </c>
      <c r="ED65">
        <f t="shared" si="68"/>
        <v>30965.470542315936</v>
      </c>
      <c r="EE65">
        <f t="shared" si="68"/>
        <v>30589.483684914827</v>
      </c>
      <c r="EF65">
        <f t="shared" si="68"/>
        <v>30218.31914111158</v>
      </c>
      <c r="EG65">
        <f t="shared" si="68"/>
        <v>29858.800418160339</v>
      </c>
      <c r="EH65">
        <f t="shared" si="68"/>
        <v>29517.132437891003</v>
      </c>
      <c r="EI65">
        <f t="shared" si="68"/>
        <v>29198.662476629888</v>
      </c>
      <c r="EJ65">
        <f t="shared" si="68"/>
        <v>28907.696314012755</v>
      </c>
      <c r="EK65">
        <f t="shared" si="68"/>
        <v>28647.352577888701</v>
      </c>
      <c r="EL65">
        <f t="shared" si="68"/>
        <v>28419.463230588921</v>
      </c>
      <c r="EM65">
        <f t="shared" si="68"/>
        <v>28224.520268469896</v>
      </c>
      <c r="EN65">
        <f t="shared" si="68"/>
        <v>28061.696789170335</v>
      </c>
      <c r="EO65">
        <f t="shared" si="68"/>
        <v>27928.942123070872</v>
      </c>
      <c r="EP65">
        <f t="shared" si="68"/>
        <v>27823.101150798411</v>
      </c>
      <c r="EQ65">
        <f t="shared" si="68"/>
        <v>27740.095746650404</v>
      </c>
      <c r="ER65">
        <f t="shared" si="68"/>
        <v>27675.136983120308</v>
      </c>
      <c r="ES65">
        <f t="shared" si="68"/>
        <v>27622.965007667663</v>
      </c>
      <c r="ET65">
        <f t="shared" si="68"/>
        <v>27578.089434294063</v>
      </c>
      <c r="EU65">
        <f t="shared" si="68"/>
        <v>27535.039663992455</v>
      </c>
      <c r="EV65">
        <f t="shared" si="68"/>
        <v>27488.59520025321</v>
      </c>
      <c r="EW65">
        <f t="shared" si="68"/>
        <v>27433.987654197332</v>
      </c>
      <c r="EX65">
        <f t="shared" si="68"/>
        <v>27367.077255963162</v>
      </c>
      <c r="EY65">
        <f t="shared" si="68"/>
        <v>27284.487488336643</v>
      </c>
      <c r="EZ65">
        <f t="shared" si="68"/>
        <v>27183.698501614257</v>
      </c>
      <c r="FA65">
        <f t="shared" si="68"/>
        <v>27063.097253829925</v>
      </c>
      <c r="FB65">
        <f t="shared" si="68"/>
        <v>26921.988977033692</v>
      </c>
      <c r="FC65">
        <f t="shared" si="68"/>
        <v>26760.568286779915</v>
      </c>
      <c r="FD65">
        <f t="shared" si="61"/>
        <v>26579.859022878689</v>
      </c>
      <c r="FE65">
        <f t="shared" si="61"/>
        <v>26381.625288640356</v>
      </c>
      <c r="FF65">
        <f t="shared" si="61"/>
        <v>26168.260330266443</v>
      </c>
      <c r="FG65">
        <f t="shared" si="61"/>
        <v>25942.658694463757</v>
      </c>
      <c r="FH65">
        <f t="shared" si="61"/>
        <v>25708.077924892979</v>
      </c>
      <c r="FI65">
        <f t="shared" si="61"/>
        <v>25467.995011263778</v>
      </c>
      <c r="FJ65">
        <f t="shared" si="61"/>
        <v>25225.962580706728</v>
      </c>
      <c r="FK65">
        <f t="shared" si="61"/>
        <v>24985.469958107704</v>
      </c>
      <c r="FL65">
        <f t="shared" si="61"/>
        <v>24749.813290335584</v>
      </c>
      <c r="FM65">
        <f t="shared" si="61"/>
        <v>24521.978784004401</v>
      </c>
      <c r="FN65">
        <f t="shared" si="61"/>
        <v>24304.542620452816</v>
      </c>
      <c r="FO65">
        <f t="shared" si="61"/>
        <v>24099.590689503148</v>
      </c>
      <c r="FP65">
        <f t="shared" si="61"/>
        <v>23908.659937447403</v>
      </c>
      <c r="FQ65">
        <f t="shared" si="61"/>
        <v>23732.703029862991</v>
      </c>
      <c r="FR65">
        <f t="shared" si="61"/>
        <v>23572.07699137077</v>
      </c>
      <c r="FS65">
        <f t="shared" si="61"/>
        <v>23426.555406578071</v>
      </c>
      <c r="FT65">
        <f t="shared" ref="FT65:GL66" si="70">FS64*$B65</f>
        <v>23295.362903531015</v>
      </c>
      <c r="FU65">
        <f t="shared" si="70"/>
        <v>23177.229937756823</v>
      </c>
      <c r="FV65">
        <f t="shared" si="70"/>
        <v>23070.465061028208</v>
      </c>
      <c r="FW65">
        <f t="shared" si="70"/>
        <v>22973.040997263517</v>
      </c>
      <c r="FX65">
        <f t="shared" si="70"/>
        <v>22882.690644693052</v>
      </c>
      <c r="FY65">
        <f t="shared" si="70"/>
        <v>22797.008670966734</v>
      </c>
      <c r="FZ65">
        <f t="shared" si="70"/>
        <v>22713.554161660759</v>
      </c>
      <c r="GA65">
        <f t="shared" si="70"/>
        <v>22629.950023240079</v>
      </c>
      <c r="GB65">
        <f t="shared" si="70"/>
        <v>22543.975142959331</v>
      </c>
      <c r="GC65">
        <f t="shared" si="70"/>
        <v>22453.645805262146</v>
      </c>
      <c r="GD65">
        <f t="shared" si="70"/>
        <v>22357.283384945655</v>
      </c>
      <c r="GE65">
        <f t="shared" si="70"/>
        <v>22253.566273876811</v>
      </c>
      <c r="GF65">
        <f t="shared" si="70"/>
        <v>22141.564690702377</v>
      </c>
      <c r="GG65">
        <f t="shared" si="70"/>
        <v>22020.757853439114</v>
      </c>
      <c r="GH65">
        <f t="shared" si="70"/>
        <v>21891.033781115562</v>
      </c>
      <c r="GI65">
        <f t="shared" si="70"/>
        <v>21752.672725955395</v>
      </c>
      <c r="GJ65">
        <f t="shared" si="70"/>
        <v>21606.315810308464</v>
      </c>
      <c r="GK65">
        <f t="shared" si="70"/>
        <v>21452.920954537734</v>
      </c>
      <c r="GL65">
        <f t="shared" si="70"/>
        <v>21293.708602376722</v>
      </c>
      <c r="GM65">
        <f t="shared" si="62"/>
        <v>21130.099941002558</v>
      </c>
      <c r="GN65">
        <f t="shared" si="62"/>
        <v>20963.65046962479</v>
      </c>
      <c r="GO65">
        <f t="shared" si="62"/>
        <v>20795.981766518678</v>
      </c>
      <c r="GP65">
        <f t="shared" si="62"/>
        <v>20628.714209578789</v>
      </c>
      <c r="GQ65">
        <f t="shared" si="62"/>
        <v>20463.403194257713</v>
      </c>
      <c r="GR65">
        <f t="shared" si="62"/>
        <v>20301.481133851044</v>
      </c>
      <c r="GS65">
        <f t="shared" si="62"/>
        <v>20144.207173988976</v>
      </c>
      <c r="GT65">
        <f t="shared" si="62"/>
        <v>19992.626163181947</v>
      </c>
      <c r="GU65">
        <f t="shared" si="62"/>
        <v>19847.537999429031</v>
      </c>
      <c r="GV65">
        <f t="shared" si="62"/>
        <v>19709.478026835244</v>
      </c>
      <c r="GW65">
        <f t="shared" si="62"/>
        <v>19578.708708251241</v>
      </c>
      <c r="GX65">
        <f t="shared" si="62"/>
        <v>19455.222361982709</v>
      </c>
    </row>
    <row r="66" spans="1:206" ht="4.5" customHeight="1">
      <c r="A66">
        <v>64</v>
      </c>
      <c r="B66">
        <v>0.99178752644167623</v>
      </c>
      <c r="E66" s="8">
        <v>72329</v>
      </c>
      <c r="F66">
        <f t="shared" si="9"/>
        <v>71253.983049675793</v>
      </c>
      <c r="G66">
        <f t="shared" si="9"/>
        <v>69107.391198073426</v>
      </c>
      <c r="H66">
        <f t="shared" si="9"/>
        <v>65151.785922781361</v>
      </c>
      <c r="I66">
        <f t="shared" si="9"/>
        <v>60022.00837583332</v>
      </c>
      <c r="J66">
        <f t="shared" si="56"/>
        <v>57420.130149838398</v>
      </c>
      <c r="K66">
        <f t="shared" si="56"/>
        <v>58232.081278308207</v>
      </c>
      <c r="L66">
        <f t="shared" si="56"/>
        <v>59396.12546627425</v>
      </c>
      <c r="M66">
        <f t="shared" si="56"/>
        <v>63236.181718283711</v>
      </c>
      <c r="N66">
        <f t="shared" si="56"/>
        <v>67409.591059711776</v>
      </c>
      <c r="O66">
        <f t="shared" si="56"/>
        <v>66805.799011967174</v>
      </c>
      <c r="P66">
        <f t="shared" si="56"/>
        <v>64081.73984710878</v>
      </c>
      <c r="Q66">
        <f t="shared" si="56"/>
        <v>62363.315676138904</v>
      </c>
      <c r="R66">
        <f t="shared" si="56"/>
        <v>61775.078048833282</v>
      </c>
      <c r="S66">
        <f t="shared" si="56"/>
        <v>63151.186022686757</v>
      </c>
      <c r="T66">
        <f t="shared" si="56"/>
        <v>65954.010524708894</v>
      </c>
      <c r="U66">
        <f t="shared" si="56"/>
        <v>68655.200782859261</v>
      </c>
      <c r="V66">
        <f t="shared" si="56"/>
        <v>72017.057722023921</v>
      </c>
      <c r="W66">
        <f t="shared" si="67"/>
        <v>77644.409984406404</v>
      </c>
      <c r="X66">
        <f t="shared" si="67"/>
        <v>84174.954825888432</v>
      </c>
      <c r="Y66">
        <f t="shared" si="67"/>
        <v>86913.403794092825</v>
      </c>
      <c r="Z66">
        <f t="shared" si="67"/>
        <v>85741.166988608034</v>
      </c>
      <c r="AA66">
        <f t="shared" si="67"/>
        <v>83801.372479103637</v>
      </c>
      <c r="AB66">
        <f t="shared" si="67"/>
        <v>82204.883947214388</v>
      </c>
      <c r="AC66">
        <f t="shared" si="67"/>
        <v>80256.219980407914</v>
      </c>
      <c r="AD66">
        <f t="shared" si="67"/>
        <v>75120.198956993772</v>
      </c>
      <c r="AE66">
        <f t="shared" si="67"/>
        <v>69626.015959343917</v>
      </c>
      <c r="AF66">
        <f t="shared" si="67"/>
        <v>67792.665404170417</v>
      </c>
      <c r="AG66">
        <f t="shared" si="67"/>
        <v>66868.744658280746</v>
      </c>
      <c r="AH66">
        <f t="shared" si="67"/>
        <v>66011.550260901029</v>
      </c>
      <c r="AI66">
        <f t="shared" si="67"/>
        <v>65924.016652151768</v>
      </c>
      <c r="AJ66">
        <f t="shared" si="67"/>
        <v>65192.849097141865</v>
      </c>
      <c r="AK66">
        <f t="shared" si="67"/>
        <v>63962.14272861561</v>
      </c>
      <c r="AL66">
        <f t="shared" si="67"/>
        <v>64128.664500579878</v>
      </c>
      <c r="AM66">
        <f t="shared" si="67"/>
        <v>63417.660668456672</v>
      </c>
      <c r="AN66">
        <f t="shared" si="67"/>
        <v>62360.218792338739</v>
      </c>
      <c r="AO66">
        <f t="shared" ref="AO66:BT66" si="71">AN65*$B66</f>
        <v>61881.283630973448</v>
      </c>
      <c r="AP66">
        <f t="shared" si="71"/>
        <v>59370.664724204609</v>
      </c>
      <c r="AQ66">
        <f t="shared" si="71"/>
        <v>57252.084512431968</v>
      </c>
      <c r="AR66">
        <f t="shared" si="71"/>
        <v>53865.778882701088</v>
      </c>
      <c r="AS66">
        <f t="shared" si="71"/>
        <v>48119.001717742773</v>
      </c>
      <c r="AT66">
        <f t="shared" si="71"/>
        <v>44249.283924122348</v>
      </c>
      <c r="AU66">
        <f t="shared" si="71"/>
        <v>42703.002748456616</v>
      </c>
      <c r="AV66">
        <f t="shared" si="71"/>
        <v>42241.510371833007</v>
      </c>
      <c r="AW66">
        <f t="shared" si="71"/>
        <v>41691.165407284636</v>
      </c>
      <c r="AX66">
        <f t="shared" si="71"/>
        <v>41490.336714209603</v>
      </c>
      <c r="AY66">
        <f t="shared" si="71"/>
        <v>41677.364369816336</v>
      </c>
      <c r="AZ66">
        <f t="shared" si="71"/>
        <v>41830.416943619988</v>
      </c>
      <c r="BA66">
        <f t="shared" si="71"/>
        <v>42194.222719266516</v>
      </c>
      <c r="BB66">
        <f t="shared" si="71"/>
        <v>43170.879418756565</v>
      </c>
      <c r="BC66">
        <f t="shared" si="71"/>
        <v>45071.731185391262</v>
      </c>
      <c r="BD66">
        <f t="shared" si="71"/>
        <v>47395.525510063781</v>
      </c>
      <c r="BE66">
        <f t="shared" si="71"/>
        <v>50969.193240985798</v>
      </c>
      <c r="BF66">
        <f t="shared" si="71"/>
        <v>54273.302783911655</v>
      </c>
      <c r="BG66">
        <f t="shared" si="71"/>
        <v>54929.867653665424</v>
      </c>
      <c r="BH66">
        <f t="shared" si="71"/>
        <v>54146.973373576904</v>
      </c>
      <c r="BI66">
        <f t="shared" si="71"/>
        <v>51383.634457800435</v>
      </c>
      <c r="BJ66">
        <f t="shared" si="71"/>
        <v>49282.549682173965</v>
      </c>
      <c r="BK66">
        <f t="shared" si="71"/>
        <v>49144.315978215549</v>
      </c>
      <c r="BL66">
        <f t="shared" si="71"/>
        <v>49439.96822123976</v>
      </c>
      <c r="BM66">
        <f t="shared" si="71"/>
        <v>50117.252705758307</v>
      </c>
      <c r="BN66">
        <f t="shared" si="71"/>
        <v>50508.943465867938</v>
      </c>
      <c r="BO66">
        <f t="shared" si="71"/>
        <v>51043.341887627874</v>
      </c>
      <c r="BP66">
        <f t="shared" si="71"/>
        <v>51255.617948719562</v>
      </c>
      <c r="BQ66">
        <f t="shared" si="71"/>
        <v>50439.638162239055</v>
      </c>
      <c r="BR66">
        <f t="shared" si="71"/>
        <v>49923.182366823356</v>
      </c>
      <c r="BS66">
        <f t="shared" si="71"/>
        <v>48618.197604400899</v>
      </c>
      <c r="BT66">
        <f t="shared" si="71"/>
        <v>47298.88491789675</v>
      </c>
      <c r="BU66">
        <f t="shared" si="58"/>
        <v>45973.380938300652</v>
      </c>
      <c r="BV66">
        <f t="shared" si="58"/>
        <v>44660.928252923353</v>
      </c>
      <c r="BW66">
        <f t="shared" si="58"/>
        <v>43394.314808547497</v>
      </c>
      <c r="BX66">
        <f t="shared" si="58"/>
        <v>42211.844142680158</v>
      </c>
      <c r="BY66">
        <f t="shared" si="58"/>
        <v>41152.995199016426</v>
      </c>
      <c r="BZ66">
        <f t="shared" si="58"/>
        <v>40241.57457467488</v>
      </c>
      <c r="CA66">
        <f t="shared" si="58"/>
        <v>39491.510899056135</v>
      </c>
      <c r="CB66">
        <f t="shared" si="58"/>
        <v>38912.461057487002</v>
      </c>
      <c r="CC66">
        <f t="shared" si="58"/>
        <v>38510.866130226772</v>
      </c>
      <c r="CD66">
        <f t="shared" si="58"/>
        <v>38287.792968582202</v>
      </c>
      <c r="CE66">
        <f t="shared" si="58"/>
        <v>38252.364765078863</v>
      </c>
      <c r="CF66">
        <f t="shared" si="58"/>
        <v>38391.215718208106</v>
      </c>
      <c r="CG66">
        <f t="shared" si="58"/>
        <v>38667.061940048079</v>
      </c>
      <c r="CH66">
        <f t="shared" si="58"/>
        <v>39046.699971533075</v>
      </c>
      <c r="CI66">
        <f t="shared" si="58"/>
        <v>39481.625481685987</v>
      </c>
      <c r="CJ66">
        <f t="shared" ref="CJ66:CY81" si="72">CI65*$B66</f>
        <v>39924.503074476306</v>
      </c>
      <c r="CK66">
        <f t="shared" si="72"/>
        <v>40336.145286580599</v>
      </c>
      <c r="CL66">
        <f t="shared" si="72"/>
        <v>40683.319360970097</v>
      </c>
      <c r="CM66">
        <f t="shared" si="72"/>
        <v>40953.610676331111</v>
      </c>
      <c r="CN66">
        <f t="shared" si="64"/>
        <v>41139.078647389812</v>
      </c>
      <c r="CO66">
        <f t="shared" si="64"/>
        <v>41242.154708512375</v>
      </c>
      <c r="CP66">
        <f t="shared" si="64"/>
        <v>41262.806975089428</v>
      </c>
      <c r="CQ66">
        <f t="shared" si="64"/>
        <v>41197.537335539499</v>
      </c>
      <c r="CR66">
        <f t="shared" si="64"/>
        <v>41051.090942362716</v>
      </c>
      <c r="CS66">
        <f t="shared" si="64"/>
        <v>40823.265321908359</v>
      </c>
      <c r="CT66">
        <f t="shared" si="64"/>
        <v>40515.795818677405</v>
      </c>
      <c r="CU66">
        <f t="shared" si="64"/>
        <v>40133.14947872897</v>
      </c>
      <c r="CV66">
        <f t="shared" si="64"/>
        <v>39681.699527898483</v>
      </c>
      <c r="CW66">
        <f t="shared" si="63"/>
        <v>39171.165459928081</v>
      </c>
      <c r="CX66">
        <f t="shared" si="63"/>
        <v>38613.183320642158</v>
      </c>
      <c r="CY66">
        <f t="shared" si="63"/>
        <v>38023.270050957733</v>
      </c>
      <c r="CZ66">
        <f t="shared" si="63"/>
        <v>37411.913343408072</v>
      </c>
      <c r="DA66">
        <f t="shared" si="63"/>
        <v>36790.369274379431</v>
      </c>
      <c r="DB66">
        <f t="shared" si="63"/>
        <v>36174.355158372236</v>
      </c>
      <c r="DC66">
        <f t="shared" si="68"/>
        <v>35578.933202392422</v>
      </c>
      <c r="DD66">
        <f t="shared" si="68"/>
        <v>35019.420381480464</v>
      </c>
      <c r="DE66">
        <f t="shared" si="68"/>
        <v>34508.720197739654</v>
      </c>
      <c r="DF66">
        <f t="shared" si="68"/>
        <v>34060.228092290425</v>
      </c>
      <c r="DG66">
        <f t="shared" si="68"/>
        <v>33681.40628208113</v>
      </c>
      <c r="DH66">
        <f t="shared" si="68"/>
        <v>33377.674680927012</v>
      </c>
      <c r="DI66">
        <f t="shared" si="68"/>
        <v>33150.548325812546</v>
      </c>
      <c r="DJ66">
        <f t="shared" si="68"/>
        <v>32996.801061425038</v>
      </c>
      <c r="DK66">
        <f t="shared" si="68"/>
        <v>32910.022399739995</v>
      </c>
      <c r="DL66">
        <f t="shared" si="68"/>
        <v>32881.093417657488</v>
      </c>
      <c r="DM66">
        <f t="shared" si="68"/>
        <v>32898.815945538736</v>
      </c>
      <c r="DN66">
        <f t="shared" si="68"/>
        <v>32950.491386198548</v>
      </c>
      <c r="DO66">
        <f t="shared" si="68"/>
        <v>33023.091748094055</v>
      </c>
      <c r="DP66">
        <f t="shared" si="68"/>
        <v>33103.476255211317</v>
      </c>
      <c r="DQ66">
        <f t="shared" si="68"/>
        <v>33179.354138387374</v>
      </c>
      <c r="DR66">
        <f t="shared" si="68"/>
        <v>33239.547006273977</v>
      </c>
      <c r="DS66">
        <f t="shared" si="68"/>
        <v>33274.496100900498</v>
      </c>
      <c r="DT66">
        <f t="shared" ref="DT66:FC66" si="73">DS65*$B66</f>
        <v>33276.354695329181</v>
      </c>
      <c r="DU66">
        <f t="shared" si="73"/>
        <v>33239.180536542721</v>
      </c>
      <c r="DV66">
        <f t="shared" si="73"/>
        <v>33159.018198652542</v>
      </c>
      <c r="DW66">
        <f t="shared" si="73"/>
        <v>33033.882608269887</v>
      </c>
      <c r="DX66">
        <f t="shared" si="73"/>
        <v>32863.660108019802</v>
      </c>
      <c r="DY66">
        <f t="shared" si="73"/>
        <v>32649.99463806584</v>
      </c>
      <c r="DZ66">
        <f t="shared" si="73"/>
        <v>32396.051731250744</v>
      </c>
      <c r="EA66">
        <f t="shared" si="73"/>
        <v>32106.309708472618</v>
      </c>
      <c r="EB66">
        <f t="shared" si="73"/>
        <v>31786.328662285207</v>
      </c>
      <c r="EC66">
        <f t="shared" si="73"/>
        <v>31442.478673433634</v>
      </c>
      <c r="ED66">
        <f t="shared" si="73"/>
        <v>31081.680950656046</v>
      </c>
      <c r="EE66">
        <f t="shared" si="73"/>
        <v>30711.167434266114</v>
      </c>
      <c r="EF66">
        <f t="shared" si="73"/>
        <v>30338.268358989688</v>
      </c>
      <c r="EG66">
        <f t="shared" si="73"/>
        <v>29970.151994188211</v>
      </c>
      <c r="EH66">
        <f t="shared" si="73"/>
        <v>29613.58580924293</v>
      </c>
      <c r="EI66">
        <f t="shared" si="73"/>
        <v>29274.723768227283</v>
      </c>
      <c r="EJ66">
        <f t="shared" si="73"/>
        <v>28958.869233102145</v>
      </c>
      <c r="EK66">
        <f t="shared" si="73"/>
        <v>28670.292622401874</v>
      </c>
      <c r="EL66">
        <f t="shared" si="73"/>
        <v>28412.086952326812</v>
      </c>
      <c r="EM66">
        <f t="shared" si="73"/>
        <v>28186.069140265954</v>
      </c>
      <c r="EN66">
        <f t="shared" si="73"/>
        <v>27992.727142068714</v>
      </c>
      <c r="EO66">
        <f t="shared" si="73"/>
        <v>27831.240846287576</v>
      </c>
      <c r="EP66">
        <f t="shared" si="73"/>
        <v>27699.576424373197</v>
      </c>
      <c r="EQ66">
        <f t="shared" si="73"/>
        <v>27594.604668286913</v>
      </c>
      <c r="ER66">
        <f t="shared" si="73"/>
        <v>27512.280943825666</v>
      </c>
      <c r="ES66">
        <f t="shared" si="73"/>
        <v>27447.855652423445</v>
      </c>
      <c r="ET66">
        <f t="shared" si="73"/>
        <v>27396.11213793969</v>
      </c>
      <c r="EU66">
        <f t="shared" si="73"/>
        <v>27351.605104025835</v>
      </c>
      <c r="EV66">
        <f t="shared" si="73"/>
        <v>27308.908878824521</v>
      </c>
      <c r="EW66">
        <f t="shared" si="73"/>
        <v>27262.845839015667</v>
      </c>
      <c r="EX66">
        <f t="shared" si="73"/>
        <v>27208.686755987856</v>
      </c>
      <c r="EY66">
        <f t="shared" si="73"/>
        <v>27142.32585762996</v>
      </c>
      <c r="EZ66">
        <f t="shared" si="73"/>
        <v>27060.414356286263</v>
      </c>
      <c r="FA66">
        <f t="shared" si="73"/>
        <v>26960.453096452304</v>
      </c>
      <c r="FB66">
        <f t="shared" si="73"/>
        <v>26840.842283226502</v>
      </c>
      <c r="FC66">
        <f t="shared" si="73"/>
        <v>26700.89285442232</v>
      </c>
      <c r="FD66">
        <f t="shared" si="61"/>
        <v>26540.797827319017</v>
      </c>
      <c r="FE66">
        <f t="shared" si="61"/>
        <v>26361.572633469325</v>
      </c>
      <c r="FF66">
        <f t="shared" si="61"/>
        <v>26164.966888531791</v>
      </c>
      <c r="FG66">
        <f t="shared" si="61"/>
        <v>25953.354184236796</v>
      </c>
      <c r="FH66">
        <f t="shared" si="61"/>
        <v>25729.605295902853</v>
      </c>
      <c r="FI66">
        <f t="shared" si="61"/>
        <v>25496.951014699469</v>
      </c>
      <c r="FJ66">
        <f t="shared" si="61"/>
        <v>25258.839775650253</v>
      </c>
      <c r="FK66">
        <f t="shared" si="61"/>
        <v>25018.795030029411</v>
      </c>
      <c r="FL66">
        <f t="shared" si="61"/>
        <v>24780.27744673445</v>
      </c>
      <c r="FM66">
        <f t="shared" si="61"/>
        <v>24546.556103115254</v>
      </c>
      <c r="FN66">
        <f t="shared" si="61"/>
        <v>24320.592681642989</v>
      </c>
      <c r="FO66">
        <f t="shared" si="61"/>
        <v>24104.942206835192</v>
      </c>
      <c r="FP66">
        <f t="shared" si="61"/>
        <v>23901.673438199177</v>
      </c>
      <c r="FQ66">
        <f t="shared" si="61"/>
        <v>23712.310699896159</v>
      </c>
      <c r="FR66">
        <f t="shared" si="61"/>
        <v>23537.798833762692</v>
      </c>
      <c r="FS66">
        <f t="shared" ref="FS66:GK80" si="74">FR65*$B66</f>
        <v>23378.491932364366</v>
      </c>
      <c r="FT66">
        <f t="shared" si="74"/>
        <v>23234.165439738943</v>
      </c>
      <c r="FU66">
        <f t="shared" si="74"/>
        <v>23104.050351654208</v>
      </c>
      <c r="FV66">
        <f t="shared" si="70"/>
        <v>22986.887549737807</v>
      </c>
      <c r="FW66">
        <f t="shared" si="70"/>
        <v>22880.99947673628</v>
      </c>
      <c r="FX66">
        <f t="shared" si="70"/>
        <v>22784.375505519201</v>
      </c>
      <c r="FY66">
        <f t="shared" si="70"/>
        <v>22694.767152830205</v>
      </c>
      <c r="FZ66">
        <f t="shared" si="70"/>
        <v>22609.788840047542</v>
      </c>
      <c r="GA66">
        <f t="shared" si="70"/>
        <v>22527.019698692566</v>
      </c>
      <c r="GB66">
        <f t="shared" si="70"/>
        <v>22444.10215704803</v>
      </c>
      <c r="GC66">
        <f t="shared" si="70"/>
        <v>22358.833343198268</v>
      </c>
      <c r="GD66">
        <f t="shared" si="70"/>
        <v>22269.245832798464</v>
      </c>
      <c r="GE66">
        <f t="shared" si="70"/>
        <v>22173.674786310836</v>
      </c>
      <c r="GF66">
        <f t="shared" si="70"/>
        <v>22070.809449274191</v>
      </c>
      <c r="GG66">
        <f t="shared" si="70"/>
        <v>21959.727676140068</v>
      </c>
      <c r="GH66">
        <f t="shared" si="70"/>
        <v>21839.912961833496</v>
      </c>
      <c r="GI66">
        <f t="shared" si="70"/>
        <v>21711.254245023778</v>
      </c>
      <c r="GJ66">
        <f t="shared" si="70"/>
        <v>21574.029476370615</v>
      </c>
      <c r="GK66">
        <f t="shared" si="70"/>
        <v>21428.874513023515</v>
      </c>
      <c r="GL66">
        <f t="shared" si="62"/>
        <v>21276.739408449783</v>
      </c>
      <c r="GM66">
        <f t="shared" si="62"/>
        <v>21118.834583521053</v>
      </c>
      <c r="GN66">
        <f t="shared" si="62"/>
        <v>20956.569553952337</v>
      </c>
      <c r="GO66">
        <f t="shared" si="62"/>
        <v>20791.487044457055</v>
      </c>
      <c r="GP66">
        <f t="shared" si="62"/>
        <v>20625.195316141759</v>
      </c>
      <c r="GQ66">
        <f t="shared" si="62"/>
        <v>20459.301439590407</v>
      </c>
      <c r="GR66">
        <f t="shared" si="62"/>
        <v>20295.348036611555</v>
      </c>
      <c r="GS66">
        <f t="shared" si="62"/>
        <v>20134.755756844483</v>
      </c>
      <c r="GT66">
        <f t="shared" si="62"/>
        <v>19978.773405219195</v>
      </c>
      <c r="GU66">
        <f t="shared" si="62"/>
        <v>19828.437249455365</v>
      </c>
      <c r="GV66">
        <f t="shared" si="62"/>
        <v>19684.540618410894</v>
      </c>
      <c r="GW66">
        <f t="shared" si="62"/>
        <v>19547.614459691496</v>
      </c>
      <c r="GX66">
        <f t="shared" si="62"/>
        <v>19417.919080678603</v>
      </c>
    </row>
    <row r="67" spans="1:206" ht="4.5" customHeight="1">
      <c r="A67">
        <v>65</v>
      </c>
      <c r="B67">
        <v>0.99121452017764045</v>
      </c>
      <c r="E67" s="8">
        <v>72506</v>
      </c>
      <c r="F67">
        <f t="shared" si="9"/>
        <v>71693.555029928553</v>
      </c>
      <c r="G67">
        <f t="shared" si="9"/>
        <v>70627.982619330112</v>
      </c>
      <c r="H67">
        <f t="shared" si="9"/>
        <v>68500.24960712684</v>
      </c>
      <c r="I67">
        <f t="shared" ref="I67:X82" si="75">H66*$B67</f>
        <v>64579.396222166077</v>
      </c>
      <c r="J67">
        <f t="shared" si="75"/>
        <v>59494.686232349937</v>
      </c>
      <c r="K67">
        <f t="shared" si="75"/>
        <v>56915.666755009734</v>
      </c>
      <c r="L67">
        <f t="shared" si="75"/>
        <v>57720.484503223626</v>
      </c>
      <c r="M67">
        <f t="shared" si="75"/>
        <v>58874.302004463963</v>
      </c>
      <c r="N67">
        <f t="shared" si="75"/>
        <v>62680.62151975467</v>
      </c>
      <c r="O67">
        <f t="shared" si="75"/>
        <v>66817.365457623164</v>
      </c>
      <c r="P67">
        <f t="shared" si="75"/>
        <v>66218.878012730929</v>
      </c>
      <c r="Q67">
        <f t="shared" si="75"/>
        <v>63518.751014700312</v>
      </c>
      <c r="R67">
        <f t="shared" si="75"/>
        <v>61815.424024610744</v>
      </c>
      <c r="S67">
        <f t="shared" si="75"/>
        <v>61232.354347110573</v>
      </c>
      <c r="T67">
        <f t="shared" si="75"/>
        <v>62596.37255212637</v>
      </c>
      <c r="U67">
        <f t="shared" si="75"/>
        <v>65374.572896040372</v>
      </c>
      <c r="V67">
        <f t="shared" si="75"/>
        <v>68052.031901681403</v>
      </c>
      <c r="W67">
        <f t="shared" si="75"/>
        <v>71384.353314541382</v>
      </c>
      <c r="X67">
        <f t="shared" si="75"/>
        <v>76962.26658716939</v>
      </c>
      <c r="Y67">
        <f t="shared" ref="W67:BT72" si="76">X66*$B67</f>
        <v>83435.437458717555</v>
      </c>
      <c r="Z67">
        <f t="shared" si="76"/>
        <v>86149.827838767233</v>
      </c>
      <c r="AA67">
        <f t="shared" si="76"/>
        <v>84987.88969608405</v>
      </c>
      <c r="AB67">
        <f t="shared" si="76"/>
        <v>83065.137212102432</v>
      </c>
      <c r="AC67">
        <f t="shared" si="76"/>
        <v>81482.674597996724</v>
      </c>
      <c r="AD67">
        <f t="shared" si="76"/>
        <v>79551.130579151184</v>
      </c>
      <c r="AE67">
        <f t="shared" si="76"/>
        <v>74460.231964805469</v>
      </c>
      <c r="AF67">
        <f t="shared" si="76"/>
        <v>69014.31800102182</v>
      </c>
      <c r="AG67">
        <f t="shared" si="76"/>
        <v>67197.074310158103</v>
      </c>
      <c r="AH67">
        <f t="shared" si="76"/>
        <v>66281.270651338913</v>
      </c>
      <c r="AI67">
        <f t="shared" si="76"/>
        <v>65431.607118041211</v>
      </c>
      <c r="AJ67">
        <f t="shared" si="76"/>
        <v>65344.84253404539</v>
      </c>
      <c r="AK67">
        <f t="shared" si="76"/>
        <v>64620.098636836796</v>
      </c>
      <c r="AL67">
        <f t="shared" si="76"/>
        <v>63400.204614278475</v>
      </c>
      <c r="AM67">
        <f t="shared" si="76"/>
        <v>63565.263412575165</v>
      </c>
      <c r="AN67">
        <f t="shared" si="76"/>
        <v>62860.506090272698</v>
      </c>
      <c r="AO67">
        <f t="shared" si="76"/>
        <v>61812.354348420718</v>
      </c>
      <c r="AP67">
        <f t="shared" si="76"/>
        <v>61337.626862251826</v>
      </c>
      <c r="AQ67">
        <f t="shared" si="76"/>
        <v>58849.064947230036</v>
      </c>
      <c r="AR67">
        <f t="shared" si="76"/>
        <v>56749.097479159973</v>
      </c>
      <c r="AS67">
        <f t="shared" si="76"/>
        <v>53392.54216921144</v>
      </c>
      <c r="AT67">
        <f t="shared" si="76"/>
        <v>47696.25319907946</v>
      </c>
      <c r="AU67">
        <f t="shared" si="76"/>
        <v>43860.532733053114</v>
      </c>
      <c r="AV67">
        <f t="shared" si="76"/>
        <v>42327.836379455883</v>
      </c>
      <c r="AW67">
        <f t="shared" si="76"/>
        <v>41870.398434795279</v>
      </c>
      <c r="AX67">
        <f t="shared" si="76"/>
        <v>41324.888514828279</v>
      </c>
      <c r="AY67">
        <f t="shared" si="76"/>
        <v>41125.824198184011</v>
      </c>
      <c r="AZ67">
        <f t="shared" si="76"/>
        <v>41311.208726096185</v>
      </c>
      <c r="BA67">
        <f t="shared" si="76"/>
        <v>41462.916659600931</v>
      </c>
      <c r="BB67">
        <f t="shared" si="76"/>
        <v>41823.526226946255</v>
      </c>
      <c r="BC67">
        <f t="shared" si="76"/>
        <v>42791.602528709562</v>
      </c>
      <c r="BD67">
        <f t="shared" si="76"/>
        <v>44675.754400503196</v>
      </c>
      <c r="BE67">
        <f t="shared" si="76"/>
        <v>46979.133077024984</v>
      </c>
      <c r="BF67">
        <f t="shared" si="76"/>
        <v>50521.404422205174</v>
      </c>
      <c r="BG67">
        <f t="shared" si="76"/>
        <v>53796.485777410788</v>
      </c>
      <c r="BH67">
        <f t="shared" si="76"/>
        <v>54447.282409749263</v>
      </c>
      <c r="BI67">
        <f t="shared" si="76"/>
        <v>53671.266231561502</v>
      </c>
      <c r="BJ67">
        <f t="shared" si="76"/>
        <v>50932.204574071933</v>
      </c>
      <c r="BK67">
        <f t="shared" si="76"/>
        <v>48849.578836346795</v>
      </c>
      <c r="BL67">
        <f t="shared" si="76"/>
        <v>48712.559581805275</v>
      </c>
      <c r="BM67">
        <f t="shared" si="76"/>
        <v>49005.614378013961</v>
      </c>
      <c r="BN67">
        <f t="shared" si="76"/>
        <v>49676.948593359775</v>
      </c>
      <c r="BO67">
        <f t="shared" si="76"/>
        <v>50065.198162199857</v>
      </c>
      <c r="BP67">
        <f t="shared" si="76"/>
        <v>50594.901637408322</v>
      </c>
      <c r="BQ67">
        <f t="shared" si="76"/>
        <v>50805.312751448517</v>
      </c>
      <c r="BR67">
        <f t="shared" si="76"/>
        <v>49996.501738917585</v>
      </c>
      <c r="BS67">
        <f t="shared" si="76"/>
        <v>49484.583255471654</v>
      </c>
      <c r="BT67">
        <f t="shared" si="76"/>
        <v>48191.063410347946</v>
      </c>
      <c r="BU67">
        <f t="shared" ref="BU67:CJ82" si="77">BT66*$B67</f>
        <v>46883.341518830464</v>
      </c>
      <c r="BV67">
        <f t="shared" si="77"/>
        <v>45569.482727701565</v>
      </c>
      <c r="BW67">
        <f t="shared" si="77"/>
        <v>44268.560568909445</v>
      </c>
      <c r="BX67">
        <f t="shared" si="77"/>
        <v>43013.074931391886</v>
      </c>
      <c r="BY67">
        <f t="shared" si="77"/>
        <v>41840.992837700054</v>
      </c>
      <c r="BZ67">
        <f t="shared" si="77"/>
        <v>40791.446390065808</v>
      </c>
      <c r="CA67">
        <f t="shared" si="77"/>
        <v>39888.033033229098</v>
      </c>
      <c r="CB67">
        <f t="shared" si="77"/>
        <v>39144.559026897987</v>
      </c>
      <c r="CC67">
        <f t="shared" si="77"/>
        <v>38570.5964160281</v>
      </c>
      <c r="CD67">
        <f t="shared" si="77"/>
        <v>38172.529692898075</v>
      </c>
      <c r="CE67">
        <f t="shared" si="77"/>
        <v>37951.416336014045</v>
      </c>
      <c r="CF67">
        <f t="shared" si="77"/>
        <v>37916.299386277722</v>
      </c>
      <c r="CG67">
        <f t="shared" si="77"/>
        <v>38053.930467159938</v>
      </c>
      <c r="CH67">
        <f t="shared" si="77"/>
        <v>38327.353247583858</v>
      </c>
      <c r="CI67">
        <f t="shared" si="77"/>
        <v>38703.655976803442</v>
      </c>
      <c r="CJ67">
        <f t="shared" si="77"/>
        <v>39134.760457662676</v>
      </c>
      <c r="CK67">
        <f t="shared" si="72"/>
        <v>39573.74715829776</v>
      </c>
      <c r="CL67">
        <f t="shared" si="72"/>
        <v>39981.772896053582</v>
      </c>
      <c r="CM67">
        <f t="shared" si="72"/>
        <v>40325.896879617685</v>
      </c>
      <c r="CN67">
        <f t="shared" si="72"/>
        <v>40593.813556081433</v>
      </c>
      <c r="CO67">
        <f t="shared" si="72"/>
        <v>40777.652102022708</v>
      </c>
      <c r="CP67">
        <f t="shared" si="72"/>
        <v>40879.822590490105</v>
      </c>
      <c r="CQ67">
        <f t="shared" si="72"/>
        <v>40900.293416995861</v>
      </c>
      <c r="CR67">
        <f t="shared" si="72"/>
        <v>40835.597202547215</v>
      </c>
      <c r="CS67">
        <f t="shared" si="72"/>
        <v>40690.437411202744</v>
      </c>
      <c r="CT67">
        <f t="shared" si="72"/>
        <v>40464.613348139901</v>
      </c>
      <c r="CU67">
        <f t="shared" si="72"/>
        <v>40159.845112025578</v>
      </c>
      <c r="CV67">
        <f t="shared" si="72"/>
        <v>39780.560503775858</v>
      </c>
      <c r="CW67">
        <f t="shared" si="72"/>
        <v>39333.076757379196</v>
      </c>
      <c r="CX67">
        <f t="shared" si="72"/>
        <v>38827.027976161575</v>
      </c>
      <c r="CY67">
        <f t="shared" si="72"/>
        <v>38273.947977701588</v>
      </c>
      <c r="CZ67">
        <f t="shared" ref="CZ67:DM67" si="78">CY66*$B67</f>
        <v>37689.217379144917</v>
      </c>
      <c r="DA67">
        <f t="shared" si="78"/>
        <v>37083.231733613698</v>
      </c>
      <c r="DB67">
        <f t="shared" si="78"/>
        <v>36467.14822746221</v>
      </c>
      <c r="DC67">
        <f t="shared" si="78"/>
        <v>35856.546091041491</v>
      </c>
      <c r="DD67">
        <f t="shared" si="78"/>
        <v>35266.355202641724</v>
      </c>
      <c r="DE67">
        <f t="shared" si="78"/>
        <v>34711.757970328239</v>
      </c>
      <c r="DF67">
        <f t="shared" si="78"/>
        <v>34205.544532746964</v>
      </c>
      <c r="DG67">
        <f t="shared" si="78"/>
        <v>33760.992645640647</v>
      </c>
      <c r="DH67">
        <f t="shared" si="78"/>
        <v>33385.498966801213</v>
      </c>
      <c r="DI67">
        <f t="shared" si="78"/>
        <v>33084.435793500445</v>
      </c>
      <c r="DJ67">
        <f t="shared" si="78"/>
        <v>32859.304852395966</v>
      </c>
      <c r="DK67">
        <f t="shared" si="78"/>
        <v>32706.908331497474</v>
      </c>
      <c r="DL67">
        <f t="shared" si="78"/>
        <v>32620.89206199368</v>
      </c>
      <c r="DM67">
        <f t="shared" si="78"/>
        <v>32592.217234899537</v>
      </c>
      <c r="DN67">
        <f t="shared" ref="DC67:FC72" si="79">DM66*$B67</f>
        <v>32609.784061869683</v>
      </c>
      <c r="DO67">
        <f t="shared" si="79"/>
        <v>32661.00550898827</v>
      </c>
      <c r="DP67">
        <f t="shared" si="79"/>
        <v>32732.968041869248</v>
      </c>
      <c r="DQ67">
        <f t="shared" si="79"/>
        <v>32812.646332521203</v>
      </c>
      <c r="DR67">
        <f t="shared" si="79"/>
        <v>32887.857592085653</v>
      </c>
      <c r="DS67">
        <f t="shared" si="79"/>
        <v>32947.521636745987</v>
      </c>
      <c r="DT67">
        <f t="shared" si="79"/>
        <v>32982.163686806853</v>
      </c>
      <c r="DU67">
        <f t="shared" si="79"/>
        <v>32984.005952591688</v>
      </c>
      <c r="DV67">
        <f t="shared" si="79"/>
        <v>32947.158386627161</v>
      </c>
      <c r="DW67">
        <f t="shared" si="79"/>
        <v>32867.700313339024</v>
      </c>
      <c r="DX67">
        <f t="shared" si="79"/>
        <v>32743.664099160738</v>
      </c>
      <c r="DY67">
        <f t="shared" si="79"/>
        <v>32574.93708525191</v>
      </c>
      <c r="DZ67">
        <f t="shared" si="79"/>
        <v>32363.148768972966</v>
      </c>
      <c r="EA67">
        <f t="shared" si="79"/>
        <v>32111.436872441725</v>
      </c>
      <c r="EB67">
        <f t="shared" si="79"/>
        <v>31824.240372358407</v>
      </c>
      <c r="EC67">
        <f t="shared" si="79"/>
        <v>31507.070513195809</v>
      </c>
      <c r="ED67">
        <f t="shared" si="79"/>
        <v>31166.241411483214</v>
      </c>
      <c r="EE67">
        <f t="shared" si="79"/>
        <v>30808.61346981904</v>
      </c>
      <c r="EF67">
        <f t="shared" si="79"/>
        <v>30441.355092451264</v>
      </c>
      <c r="EG67">
        <f t="shared" si="79"/>
        <v>30071.732114476454</v>
      </c>
      <c r="EH67">
        <f t="shared" si="79"/>
        <v>29706.849828570223</v>
      </c>
      <c r="EI67">
        <f t="shared" si="79"/>
        <v>29353.416248648115</v>
      </c>
      <c r="EJ67">
        <f t="shared" si="79"/>
        <v>29017.531273256373</v>
      </c>
      <c r="EK67">
        <f t="shared" si="79"/>
        <v>28704.451671776376</v>
      </c>
      <c r="EL67">
        <f t="shared" si="79"/>
        <v>28418.410345066619</v>
      </c>
      <c r="EM67">
        <f t="shared" si="79"/>
        <v>28162.473135696018</v>
      </c>
      <c r="EN67">
        <f t="shared" si="79"/>
        <v>27938.440998562517</v>
      </c>
      <c r="EO67">
        <f t="shared" si="79"/>
        <v>27746.797602589253</v>
      </c>
      <c r="EP67">
        <f t="shared" si="79"/>
        <v>27586.730041401286</v>
      </c>
      <c r="EQ67">
        <f t="shared" si="79"/>
        <v>27456.222354608959</v>
      </c>
      <c r="ER67">
        <f t="shared" si="79"/>
        <v>27352.172825767688</v>
      </c>
      <c r="ES67">
        <f t="shared" si="79"/>
        <v>27270.572354726599</v>
      </c>
      <c r="ET67">
        <f t="shared" si="79"/>
        <v>27206.71307042204</v>
      </c>
      <c r="EU67">
        <f t="shared" si="79"/>
        <v>27155.424147540722</v>
      </c>
      <c r="EV67">
        <f t="shared" si="79"/>
        <v>27111.308129275269</v>
      </c>
      <c r="EW67">
        <f t="shared" si="79"/>
        <v>27068.987010898953</v>
      </c>
      <c r="EX67">
        <f t="shared" si="79"/>
        <v>27023.328656996895</v>
      </c>
      <c r="EY67">
        <f t="shared" si="79"/>
        <v>26969.645387500223</v>
      </c>
      <c r="EZ67">
        <f t="shared" si="79"/>
        <v>26903.867501475845</v>
      </c>
      <c r="FA67">
        <f t="shared" si="79"/>
        <v>26822.67563197442</v>
      </c>
      <c r="FB67">
        <f t="shared" si="79"/>
        <v>26723.59257977175</v>
      </c>
      <c r="FC67">
        <f t="shared" si="79"/>
        <v>26605.032604932079</v>
      </c>
      <c r="FD67">
        <f t="shared" ref="FD67:FS82" si="80">FC66*$B67</f>
        <v>26466.312699010807</v>
      </c>
      <c r="FE67">
        <f t="shared" si="80"/>
        <v>26307.62418353778</v>
      </c>
      <c r="FF67">
        <f t="shared" si="80"/>
        <v>26129.973569012313</v>
      </c>
      <c r="FG67">
        <f t="shared" si="80"/>
        <v>25935.095099879891</v>
      </c>
      <c r="FH67">
        <f t="shared" si="80"/>
        <v>25725.341514728632</v>
      </c>
      <c r="FI67">
        <f t="shared" si="80"/>
        <v>25503.558367738424</v>
      </c>
      <c r="FJ67">
        <f t="shared" si="80"/>
        <v>25272.948066028137</v>
      </c>
      <c r="FK67">
        <f t="shared" si="80"/>
        <v>25036.928748465063</v>
      </c>
      <c r="FL67">
        <f t="shared" si="80"/>
        <v>24798.992911113339</v>
      </c>
      <c r="FM67">
        <f t="shared" si="80"/>
        <v>24562.570819233693</v>
      </c>
      <c r="FN67">
        <f t="shared" si="80"/>
        <v>24330.902829762919</v>
      </c>
      <c r="FO67">
        <f t="shared" si="80"/>
        <v>24106.92460537059</v>
      </c>
      <c r="FP67">
        <f t="shared" si="80"/>
        <v>23893.1687234579</v>
      </c>
      <c r="FQ67">
        <f t="shared" si="80"/>
        <v>23691.685768487252</v>
      </c>
      <c r="FR67">
        <f t="shared" si="80"/>
        <v>23503.986672700699</v>
      </c>
      <c r="FS67">
        <f t="shared" si="80"/>
        <v>23331.007977045912</v>
      </c>
      <c r="FT67">
        <f t="shared" si="74"/>
        <v>23173.100663215384</v>
      </c>
      <c r="FU67">
        <f t="shared" si="74"/>
        <v>23030.042148078752</v>
      </c>
      <c r="FV67">
        <f t="shared" si="74"/>
        <v>22901.070183474971</v>
      </c>
      <c r="FW67">
        <f t="shared" si="74"/>
        <v>22784.936712990737</v>
      </c>
      <c r="FX67">
        <f t="shared" si="74"/>
        <v>22679.978917517994</v>
      </c>
      <c r="FY67">
        <f t="shared" si="74"/>
        <v>22584.203834250398</v>
      </c>
      <c r="FZ67">
        <f t="shared" si="74"/>
        <v>22495.382733935869</v>
      </c>
      <c r="GA67">
        <f t="shared" si="74"/>
        <v>22411.150996405493</v>
      </c>
      <c r="GB67">
        <f t="shared" si="74"/>
        <v>22329.109021671808</v>
      </c>
      <c r="GC67">
        <f t="shared" si="74"/>
        <v>22246.919950416308</v>
      </c>
      <c r="GD67">
        <f t="shared" si="74"/>
        <v>22162.400264010099</v>
      </c>
      <c r="GE67">
        <f t="shared" si="74"/>
        <v>22073.599822875247</v>
      </c>
      <c r="GF67">
        <f t="shared" si="74"/>
        <v>21978.86841388814</v>
      </c>
      <c r="GG67">
        <f t="shared" si="74"/>
        <v>21876.90679819445</v>
      </c>
      <c r="GH67">
        <f t="shared" si="74"/>
        <v>21766.800931736831</v>
      </c>
      <c r="GI67">
        <f t="shared" si="74"/>
        <v>21648.03884718522</v>
      </c>
      <c r="GJ67">
        <f t="shared" si="74"/>
        <v>21520.510458936002</v>
      </c>
      <c r="GK67">
        <f t="shared" si="74"/>
        <v>21384.49127571897</v>
      </c>
      <c r="GL67">
        <f t="shared" ref="GL67:GX82" si="81">GK66*$B67</f>
        <v>21240.611568373472</v>
      </c>
      <c r="GM67">
        <f t="shared" si="81"/>
        <v>21089.813043691243</v>
      </c>
      <c r="GN67">
        <f t="shared" si="81"/>
        <v>20933.295488415781</v>
      </c>
      <c r="GO67">
        <f t="shared" si="81"/>
        <v>20772.456034990213</v>
      </c>
      <c r="GP67">
        <f t="shared" si="81"/>
        <v>20608.823854551127</v>
      </c>
      <c r="GQ67">
        <f t="shared" si="81"/>
        <v>20443.99307885957</v>
      </c>
      <c r="GR67">
        <f t="shared" si="81"/>
        <v>20279.556659613314</v>
      </c>
      <c r="GS67">
        <f t="shared" si="81"/>
        <v>20117.043665948138</v>
      </c>
      <c r="GT67">
        <f t="shared" si="81"/>
        <v>19957.862266414588</v>
      </c>
      <c r="GU67">
        <f t="shared" si="81"/>
        <v>19803.250294592148</v>
      </c>
      <c r="GV67">
        <f t="shared" si="81"/>
        <v>19654.23491409135</v>
      </c>
      <c r="GW67">
        <f t="shared" si="81"/>
        <v>19511.60248399543</v>
      </c>
      <c r="GX67">
        <f t="shared" si="81"/>
        <v>19375.879287280612</v>
      </c>
    </row>
    <row r="68" spans="1:206" ht="4.5" customHeight="1">
      <c r="A68">
        <v>66</v>
      </c>
      <c r="B68">
        <v>0.99047449844202695</v>
      </c>
      <c r="E68" s="8">
        <v>73172</v>
      </c>
      <c r="F68">
        <f t="shared" ref="F68:U68" si="82">E67*$B68</f>
        <v>71815.343984037609</v>
      </c>
      <c r="G68">
        <f t="shared" si="82"/>
        <v>71010.637959794345</v>
      </c>
      <c r="H68">
        <f t="shared" si="82"/>
        <v>69955.215660853195</v>
      </c>
      <c r="I68">
        <f t="shared" si="82"/>
        <v>67847.750372772614</v>
      </c>
      <c r="J68">
        <f t="shared" si="82"/>
        <v>63964.245082838876</v>
      </c>
      <c r="K68">
        <f t="shared" si="82"/>
        <v>58927.969505952569</v>
      </c>
      <c r="L68">
        <f t="shared" si="82"/>
        <v>56373.516482661813</v>
      </c>
      <c r="M68">
        <f t="shared" si="82"/>
        <v>57170.667938161212</v>
      </c>
      <c r="N68">
        <f t="shared" si="82"/>
        <v>58313.494748995865</v>
      </c>
      <c r="O68">
        <f t="shared" si="82"/>
        <v>62083.557161813529</v>
      </c>
      <c r="P68">
        <f t="shared" si="82"/>
        <v>66180.89653885692</v>
      </c>
      <c r="Q68">
        <f t="shared" si="82"/>
        <v>65588.109987053438</v>
      </c>
      <c r="R68">
        <f t="shared" si="82"/>
        <v>62913.703052949284</v>
      </c>
      <c r="S68">
        <f t="shared" si="82"/>
        <v>61226.601106757553</v>
      </c>
      <c r="T68">
        <f t="shared" si="82"/>
        <v>60649.08546037881</v>
      </c>
      <c r="U68">
        <f t="shared" si="82"/>
        <v>62000.110707857631</v>
      </c>
      <c r="V68">
        <f t="shared" si="75"/>
        <v>64751.847300067318</v>
      </c>
      <c r="W68">
        <f t="shared" si="76"/>
        <v>67403.802165778703</v>
      </c>
      <c r="X68">
        <f t="shared" si="76"/>
        <v>70704.381545828815</v>
      </c>
      <c r="Y68">
        <f t="shared" si="76"/>
        <v>76229.162396888176</v>
      </c>
      <c r="Z68">
        <f t="shared" si="76"/>
        <v>82640.673069214376</v>
      </c>
      <c r="AA68">
        <f t="shared" si="76"/>
        <v>85329.207519469943</v>
      </c>
      <c r="AB68">
        <f t="shared" si="76"/>
        <v>84178.337420375159</v>
      </c>
      <c r="AC68">
        <f t="shared" si="76"/>
        <v>82273.900118175312</v>
      </c>
      <c r="AD68">
        <f t="shared" si="76"/>
        <v>80706.5112541657</v>
      </c>
      <c r="AE68">
        <f t="shared" si="76"/>
        <v>78793.366160880963</v>
      </c>
      <c r="AF68">
        <f t="shared" si="76"/>
        <v>73750.960909217683</v>
      </c>
      <c r="AG68">
        <f t="shared" si="76"/>
        <v>68356.922007380635</v>
      </c>
      <c r="AH68">
        <f t="shared" si="76"/>
        <v>66556.988474125465</v>
      </c>
      <c r="AI68">
        <f t="shared" si="76"/>
        <v>65649.908304485158</v>
      </c>
      <c r="AJ68">
        <f t="shared" si="76"/>
        <v>64808.33824249763</v>
      </c>
      <c r="AK68">
        <f t="shared" si="76"/>
        <v>64722.40013468184</v>
      </c>
      <c r="AL68">
        <f t="shared" si="76"/>
        <v>64004.559786595237</v>
      </c>
      <c r="AM68">
        <f t="shared" si="76"/>
        <v>62796.285866449354</v>
      </c>
      <c r="AN68">
        <f t="shared" si="76"/>
        <v>62959.772396905712</v>
      </c>
      <c r="AO68">
        <f t="shared" si="76"/>
        <v>62261.728241574834</v>
      </c>
      <c r="AP68">
        <f t="shared" si="76"/>
        <v>61223.560670772851</v>
      </c>
      <c r="AQ68">
        <f t="shared" si="76"/>
        <v>60753.355202013074</v>
      </c>
      <c r="AR68">
        <f t="shared" si="76"/>
        <v>58288.49808738994</v>
      </c>
      <c r="AS68">
        <f t="shared" si="76"/>
        <v>56208.533862708668</v>
      </c>
      <c r="AT68">
        <f t="shared" si="76"/>
        <v>52883.951425594474</v>
      </c>
      <c r="AU68">
        <f t="shared" si="76"/>
        <v>47241.922464922151</v>
      </c>
      <c r="AV68">
        <f t="shared" si="76"/>
        <v>43442.739160170888</v>
      </c>
      <c r="AW68">
        <f t="shared" si="76"/>
        <v>41924.642508077748</v>
      </c>
      <c r="AX68">
        <f t="shared" si="76"/>
        <v>41471.561889271681</v>
      </c>
      <c r="AY68">
        <f t="shared" si="76"/>
        <v>40931.248224897223</v>
      </c>
      <c r="AZ68">
        <f t="shared" si="76"/>
        <v>40734.080095711281</v>
      </c>
      <c r="BA68">
        <f t="shared" si="76"/>
        <v>40917.698743014007</v>
      </c>
      <c r="BB68">
        <f t="shared" si="76"/>
        <v>41067.961582361793</v>
      </c>
      <c r="BC68">
        <f t="shared" si="76"/>
        <v>41425.136162711555</v>
      </c>
      <c r="BD68">
        <f t="shared" si="76"/>
        <v>42383.991052154175</v>
      </c>
      <c r="BE68">
        <f t="shared" si="76"/>
        <v>44250.195432357585</v>
      </c>
      <c r="BF68">
        <f t="shared" si="76"/>
        <v>46531.633271707557</v>
      </c>
      <c r="BG68">
        <f t="shared" si="76"/>
        <v>50040.162705670475</v>
      </c>
      <c r="BH68">
        <f t="shared" si="76"/>
        <v>53284.04726832459</v>
      </c>
      <c r="BI68">
        <f t="shared" si="76"/>
        <v>53928.644736327798</v>
      </c>
      <c r="BJ68">
        <f t="shared" si="76"/>
        <v>53160.020501454375</v>
      </c>
      <c r="BK68">
        <f t="shared" si="76"/>
        <v>50447.049780050605</v>
      </c>
      <c r="BL68">
        <f t="shared" si="76"/>
        <v>48384.262097034843</v>
      </c>
      <c r="BM68">
        <f t="shared" si="76"/>
        <v>48248.548019615933</v>
      </c>
      <c r="BN68">
        <f t="shared" si="76"/>
        <v>48538.81132190676</v>
      </c>
      <c r="BO68">
        <f t="shared" si="76"/>
        <v>49203.750742138378</v>
      </c>
      <c r="BP68">
        <f t="shared" si="76"/>
        <v>49588.302039105591</v>
      </c>
      <c r="BQ68">
        <f t="shared" si="76"/>
        <v>50112.959823035693</v>
      </c>
      <c r="BR68">
        <f t="shared" si="76"/>
        <v>50321.366665681286</v>
      </c>
      <c r="BS68">
        <f t="shared" si="76"/>
        <v>49520.259983710326</v>
      </c>
      <c r="BT68">
        <f t="shared" si="76"/>
        <v>49013.217780576015</v>
      </c>
      <c r="BU68">
        <f t="shared" si="77"/>
        <v>47732.019360752296</v>
      </c>
      <c r="BV68">
        <f t="shared" si="77"/>
        <v>46436.754176149865</v>
      </c>
      <c r="BW68">
        <f t="shared" si="77"/>
        <v>45135.410548982814</v>
      </c>
      <c r="BX68">
        <f t="shared" si="77"/>
        <v>43846.880326241073</v>
      </c>
      <c r="BY68">
        <f t="shared" si="77"/>
        <v>42603.3538191197</v>
      </c>
      <c r="BZ68">
        <f t="shared" si="77"/>
        <v>41442.436395237404</v>
      </c>
      <c r="CA68">
        <f t="shared" si="77"/>
        <v>40402.887403925262</v>
      </c>
      <c r="CB68">
        <f t="shared" si="77"/>
        <v>39508.079512426593</v>
      </c>
      <c r="CC68">
        <f t="shared" si="77"/>
        <v>38771.687468901102</v>
      </c>
      <c r="CD68">
        <f t="shared" si="77"/>
        <v>38203.192139775274</v>
      </c>
      <c r="CE68">
        <f t="shared" si="77"/>
        <v>37808.917201836601</v>
      </c>
      <c r="CF68">
        <f t="shared" si="77"/>
        <v>37589.910060578062</v>
      </c>
      <c r="CG68">
        <f t="shared" si="77"/>
        <v>37555.127617401158</v>
      </c>
      <c r="CH68">
        <f t="shared" si="77"/>
        <v>37691.447693208007</v>
      </c>
      <c r="CI68">
        <f t="shared" si="77"/>
        <v>37962.265984511017</v>
      </c>
      <c r="CJ68">
        <f t="shared" si="77"/>
        <v>38334.98424149715</v>
      </c>
      <c r="CK68">
        <f t="shared" si="72"/>
        <v>38761.98223595231</v>
      </c>
      <c r="CL68">
        <f t="shared" si="72"/>
        <v>39196.78736808656</v>
      </c>
      <c r="CM68">
        <f t="shared" si="72"/>
        <v>39600.9264560417</v>
      </c>
      <c r="CN68">
        <f t="shared" si="72"/>
        <v>39941.772486064227</v>
      </c>
      <c r="CO68">
        <f t="shared" si="72"/>
        <v>40207.137121808912</v>
      </c>
      <c r="CP68">
        <f t="shared" si="72"/>
        <v>40389.224513394409</v>
      </c>
      <c r="CQ68">
        <f t="shared" si="72"/>
        <v>40490.421776714727</v>
      </c>
      <c r="CR68">
        <f t="shared" si="72"/>
        <v>40510.697608330709</v>
      </c>
      <c r="CS68">
        <f t="shared" si="72"/>
        <v>40446.61765777359</v>
      </c>
      <c r="CT68">
        <f t="shared" si="72"/>
        <v>40302.84058624773</v>
      </c>
      <c r="CU68">
        <f t="shared" si="72"/>
        <v>40079.16761064942</v>
      </c>
      <c r="CV68">
        <f t="shared" si="72"/>
        <v>39777.302444843022</v>
      </c>
      <c r="CW68">
        <f t="shared" si="72"/>
        <v>39401.6307127201</v>
      </c>
      <c r="CX68">
        <f t="shared" ref="CX68:DB82" si="83">CW67*$B68</f>
        <v>38958.409473446911</v>
      </c>
      <c r="CY68">
        <f t="shared" si="83"/>
        <v>38457.181060683186</v>
      </c>
      <c r="CZ68">
        <f t="shared" si="83"/>
        <v>37909.36942661021</v>
      </c>
      <c r="DA68">
        <f t="shared" si="83"/>
        <v>37330.208680281088</v>
      </c>
      <c r="DB68">
        <f t="shared" si="83"/>
        <v>36729.995351960482</v>
      </c>
      <c r="DC68">
        <f t="shared" si="79"/>
        <v>36119.780350206682</v>
      </c>
      <c r="DD68">
        <f t="shared" si="79"/>
        <v>35514.994505387745</v>
      </c>
      <c r="DE68">
        <f t="shared" si="79"/>
        <v>34930.42548121493</v>
      </c>
      <c r="DF68">
        <f t="shared" si="79"/>
        <v>34381.111065701894</v>
      </c>
      <c r="DG68">
        <f t="shared" si="79"/>
        <v>33879.719565008963</v>
      </c>
      <c r="DH68">
        <f t="shared" si="79"/>
        <v>33439.402257595881</v>
      </c>
      <c r="DI68">
        <f t="shared" si="79"/>
        <v>33067.485344379238</v>
      </c>
      <c r="DJ68">
        <f t="shared" si="79"/>
        <v>32769.289948804799</v>
      </c>
      <c r="DK68">
        <f t="shared" si="79"/>
        <v>32546.303492830557</v>
      </c>
      <c r="DL68">
        <f t="shared" si="79"/>
        <v>32395.358625229313</v>
      </c>
      <c r="DM68">
        <f t="shared" si="79"/>
        <v>32310.161703834689</v>
      </c>
      <c r="DN68">
        <f t="shared" si="79"/>
        <v>32281.760018850706</v>
      </c>
      <c r="DO68">
        <f t="shared" si="79"/>
        <v>32299.159512983177</v>
      </c>
      <c r="DP68">
        <f t="shared" si="79"/>
        <v>32349.893050127437</v>
      </c>
      <c r="DQ68">
        <f t="shared" si="79"/>
        <v>32421.17010378934</v>
      </c>
      <c r="DR68">
        <f t="shared" si="79"/>
        <v>32500.089418759555</v>
      </c>
      <c r="DS68">
        <f t="shared" si="79"/>
        <v>32574.584253353845</v>
      </c>
      <c r="DT68">
        <f t="shared" si="79"/>
        <v>32633.679968063814</v>
      </c>
      <c r="DU68">
        <f t="shared" si="79"/>
        <v>32667.992035222851</v>
      </c>
      <c r="DV68">
        <f t="shared" si="79"/>
        <v>32669.816752502084</v>
      </c>
      <c r="DW68">
        <f t="shared" si="79"/>
        <v>32633.320178084559</v>
      </c>
      <c r="DX68">
        <f t="shared" si="79"/>
        <v>32554.618982797321</v>
      </c>
      <c r="DY68">
        <f t="shared" si="79"/>
        <v>32431.764275770438</v>
      </c>
      <c r="DZ68">
        <f t="shared" si="79"/>
        <v>32264.644471295469</v>
      </c>
      <c r="EA68">
        <f t="shared" si="79"/>
        <v>32054.8735449532</v>
      </c>
      <c r="EB68">
        <f t="shared" si="79"/>
        <v>31805.559330484528</v>
      </c>
      <c r="EC68">
        <f t="shared" si="79"/>
        <v>31521.098521110198</v>
      </c>
      <c r="ED68">
        <f t="shared" si="79"/>
        <v>31206.949863935195</v>
      </c>
      <c r="EE68">
        <f t="shared" si="79"/>
        <v>30869.367330361965</v>
      </c>
      <c r="EF68">
        <f t="shared" si="79"/>
        <v>30515.14597421329</v>
      </c>
      <c r="EG68">
        <f t="shared" si="79"/>
        <v>30151.385917091309</v>
      </c>
      <c r="EH68">
        <f t="shared" si="79"/>
        <v>29785.283783369061</v>
      </c>
      <c r="EI68">
        <f t="shared" si="79"/>
        <v>29423.877184245706</v>
      </c>
      <c r="EJ68">
        <f t="shared" si="79"/>
        <v>29073.810236439786</v>
      </c>
      <c r="EK68">
        <f t="shared" si="79"/>
        <v>28741.124733904438</v>
      </c>
      <c r="EL68">
        <f t="shared" si="79"/>
        <v>28431.02737265611</v>
      </c>
      <c r="EM68">
        <f t="shared" si="79"/>
        <v>28147.710733049571</v>
      </c>
      <c r="EN68">
        <f t="shared" si="79"/>
        <v>27894.21145396557</v>
      </c>
      <c r="EO68">
        <f t="shared" si="79"/>
        <v>27672.31333530337</v>
      </c>
      <c r="EP68">
        <f t="shared" si="79"/>
        <v>27482.495438797025</v>
      </c>
      <c r="EQ68">
        <f t="shared" si="79"/>
        <v>27323.952601412537</v>
      </c>
      <c r="ER68">
        <f t="shared" si="79"/>
        <v>27194.688065794078</v>
      </c>
      <c r="ES68">
        <f t="shared" si="79"/>
        <v>27091.62966090189</v>
      </c>
      <c r="ET68">
        <f t="shared" si="79"/>
        <v>27010.806475274832</v>
      </c>
      <c r="EU68">
        <f t="shared" si="79"/>
        <v>26947.555482682408</v>
      </c>
      <c r="EV68">
        <f t="shared" si="79"/>
        <v>26896.755112515904</v>
      </c>
      <c r="EW68">
        <f t="shared" si="79"/>
        <v>26853.059321451168</v>
      </c>
      <c r="EX68">
        <f t="shared" si="79"/>
        <v>26811.141332953881</v>
      </c>
      <c r="EY68">
        <f t="shared" si="79"/>
        <v>26765.917897773052</v>
      </c>
      <c r="EZ68">
        <f t="shared" si="79"/>
        <v>26712.745988343609</v>
      </c>
      <c r="FA68">
        <f t="shared" si="79"/>
        <v>26647.594669675036</v>
      </c>
      <c r="FB68">
        <f t="shared" si="79"/>
        <v>26567.17619345304</v>
      </c>
      <c r="FC68">
        <f t="shared" si="79"/>
        <v>26469.036957018496</v>
      </c>
      <c r="FD68">
        <f t="shared" si="80"/>
        <v>26351.606325403875</v>
      </c>
      <c r="FE68">
        <f t="shared" si="80"/>
        <v>26214.207796162576</v>
      </c>
      <c r="FF68">
        <f t="shared" si="80"/>
        <v>26057.030868390921</v>
      </c>
      <c r="FG68">
        <f t="shared" si="80"/>
        <v>25881.072465070891</v>
      </c>
      <c r="FH68">
        <f t="shared" si="80"/>
        <v>25688.050311099807</v>
      </c>
      <c r="FI68">
        <f t="shared" si="80"/>
        <v>25480.294734050694</v>
      </c>
      <c r="FJ68">
        <f t="shared" si="80"/>
        <v>25260.624182772674</v>
      </c>
      <c r="FK68">
        <f t="shared" si="80"/>
        <v>25032.210559850613</v>
      </c>
      <c r="FL68">
        <f t="shared" si="80"/>
        <v>24798.439444664698</v>
      </c>
      <c r="FM68">
        <f t="shared" si="80"/>
        <v>24562.770065502365</v>
      </c>
      <c r="FN68">
        <f t="shared" si="80"/>
        <v>24328.600012627259</v>
      </c>
      <c r="FO68">
        <f t="shared" si="80"/>
        <v>24099.13877695112</v>
      </c>
      <c r="FP68">
        <f t="shared" si="80"/>
        <v>23877.294057484192</v>
      </c>
      <c r="FQ68">
        <f t="shared" si="80"/>
        <v>23665.57430755769</v>
      </c>
      <c r="FR68">
        <f t="shared" si="80"/>
        <v>23466.010578788519</v>
      </c>
      <c r="FS68">
        <f t="shared" si="80"/>
        <v>23280.099411031311</v>
      </c>
      <c r="FT68">
        <f t="shared" si="74"/>
        <v>23108.768424211481</v>
      </c>
      <c r="FU68">
        <f t="shared" si="74"/>
        <v>22952.365256744859</v>
      </c>
      <c r="FV68">
        <f t="shared" si="74"/>
        <v>22810.669445717042</v>
      </c>
      <c r="FW68">
        <f t="shared" si="74"/>
        <v>22682.92600376303</v>
      </c>
      <c r="FX68">
        <f t="shared" si="74"/>
        <v>22567.898762832825</v>
      </c>
      <c r="FY68">
        <f t="shared" si="74"/>
        <v>22463.940743004379</v>
      </c>
      <c r="FZ68">
        <f t="shared" si="74"/>
        <v>22369.077965441666</v>
      </c>
      <c r="GA68">
        <f t="shared" si="74"/>
        <v>22281.102930656562</v>
      </c>
      <c r="GB68">
        <f t="shared" si="74"/>
        <v>22197.673542673263</v>
      </c>
      <c r="GC68">
        <f t="shared" si="74"/>
        <v>22116.413058897724</v>
      </c>
      <c r="GD68">
        <f t="shared" si="74"/>
        <v>22035.006879768516</v>
      </c>
      <c r="GE68">
        <f t="shared" si="74"/>
        <v>21951.292285766849</v>
      </c>
      <c r="GF68">
        <f t="shared" si="74"/>
        <v>21863.337713372373</v>
      </c>
      <c r="GG68">
        <f t="shared" si="74"/>
        <v>21769.508668569164</v>
      </c>
      <c r="GH68">
        <f t="shared" si="74"/>
        <v>21668.518288404619</v>
      </c>
      <c r="GI68">
        <f t="shared" si="74"/>
        <v>21559.461235549483</v>
      </c>
      <c r="GJ68">
        <f t="shared" si="74"/>
        <v>21441.830419419297</v>
      </c>
      <c r="GK68">
        <f t="shared" si="74"/>
        <v>21315.516803031031</v>
      </c>
      <c r="GL68">
        <f t="shared" si="81"/>
        <v>21180.793270755647</v>
      </c>
      <c r="GM68">
        <f t="shared" si="81"/>
        <v>21038.28408978663</v>
      </c>
      <c r="GN68">
        <f t="shared" si="81"/>
        <v>20888.921996686204</v>
      </c>
      <c r="GO68">
        <f t="shared" si="81"/>
        <v>20733.895349627364</v>
      </c>
      <c r="GP68">
        <f t="shared" si="81"/>
        <v>20574.587972665988</v>
      </c>
      <c r="GQ68">
        <f t="shared" si="81"/>
        <v>20412.514470816608</v>
      </c>
      <c r="GR68">
        <f t="shared" si="81"/>
        <v>20249.253790935702</v>
      </c>
      <c r="GS68">
        <f t="shared" si="81"/>
        <v>20086.383711057166</v>
      </c>
      <c r="GT68">
        <f t="shared" si="81"/>
        <v>19925.418735166339</v>
      </c>
      <c r="GU68">
        <f t="shared" si="81"/>
        <v>19767.753618302046</v>
      </c>
      <c r="GV68">
        <f t="shared" si="81"/>
        <v>19614.61440305808</v>
      </c>
      <c r="GW68">
        <f t="shared" si="81"/>
        <v>19467.018468796407</v>
      </c>
      <c r="GX68">
        <f t="shared" si="81"/>
        <v>19325.744684135581</v>
      </c>
    </row>
    <row r="69" spans="1:206" ht="4.5" customHeight="1">
      <c r="A69">
        <v>67</v>
      </c>
      <c r="B69">
        <v>0.98946656750726791</v>
      </c>
      <c r="E69" s="8">
        <v>73955</v>
      </c>
      <c r="F69">
        <f t="shared" ref="F69:I88" si="84">E68*$B69</f>
        <v>72401.247677641804</v>
      </c>
      <c r="G69">
        <f t="shared" si="84"/>
        <v>71058.881906239418</v>
      </c>
      <c r="H69">
        <f t="shared" si="84"/>
        <v>70262.652198579017</v>
      </c>
      <c r="I69">
        <f t="shared" si="84"/>
        <v>69218.347119175087</v>
      </c>
      <c r="J69">
        <f t="shared" si="75"/>
        <v>67133.080674437282</v>
      </c>
      <c r="K69">
        <f t="shared" si="75"/>
        <v>63290.482025310223</v>
      </c>
      <c r="L69">
        <f t="shared" si="75"/>
        <v>58307.255717227839</v>
      </c>
      <c r="M69">
        <f t="shared" si="75"/>
        <v>55779.709852413776</v>
      </c>
      <c r="N69">
        <f t="shared" si="75"/>
        <v>56568.464566870185</v>
      </c>
      <c r="O69">
        <f t="shared" si="75"/>
        <v>57699.253488642033</v>
      </c>
      <c r="P69">
        <f t="shared" si="75"/>
        <v>61429.60420354089</v>
      </c>
      <c r="Q69">
        <f t="shared" si="75"/>
        <v>65483.784532856385</v>
      </c>
      <c r="R69">
        <f t="shared" si="75"/>
        <v>64897.242058178927</v>
      </c>
      <c r="S69">
        <f t="shared" si="75"/>
        <v>62251.005808973248</v>
      </c>
      <c r="T69">
        <f t="shared" si="75"/>
        <v>60581.674837240083</v>
      </c>
      <c r="U69">
        <f t="shared" si="75"/>
        <v>60010.242412935972</v>
      </c>
      <c r="V69">
        <f t="shared" si="75"/>
        <v>61347.036727174498</v>
      </c>
      <c r="W69">
        <f t="shared" si="76"/>
        <v>64069.788087752364</v>
      </c>
      <c r="X69">
        <f t="shared" si="76"/>
        <v>66693.808765912006</v>
      </c>
      <c r="Y69">
        <f t="shared" si="76"/>
        <v>69959.621715875459</v>
      </c>
      <c r="Z69">
        <f t="shared" si="76"/>
        <v>75426.207660803047</v>
      </c>
      <c r="AA69">
        <f t="shared" si="76"/>
        <v>81770.183118285859</v>
      </c>
      <c r="AB69">
        <f t="shared" si="76"/>
        <v>84430.398072405282</v>
      </c>
      <c r="AC69">
        <f t="shared" si="76"/>
        <v>83291.65058580722</v>
      </c>
      <c r="AD69">
        <f t="shared" si="76"/>
        <v>81407.273545366726</v>
      </c>
      <c r="AE69">
        <f t="shared" si="76"/>
        <v>79856.394666146021</v>
      </c>
      <c r="AF69">
        <f t="shared" si="76"/>
        <v>77963.401557550198</v>
      </c>
      <c r="AG69">
        <f t="shared" si="76"/>
        <v>72974.110141206314</v>
      </c>
      <c r="AH69">
        <f t="shared" si="76"/>
        <v>67636.888984004938</v>
      </c>
      <c r="AI69">
        <f t="shared" si="76"/>
        <v>65855.914929113715</v>
      </c>
      <c r="AJ69">
        <f t="shared" si="76"/>
        <v>64958.38942720581</v>
      </c>
      <c r="AK69">
        <f t="shared" si="76"/>
        <v>64125.683986654134</v>
      </c>
      <c r="AL69">
        <f t="shared" si="76"/>
        <v>64040.651102095573</v>
      </c>
      <c r="AM69">
        <f t="shared" si="76"/>
        <v>63330.372076856103</v>
      </c>
      <c r="AN69">
        <f t="shared" si="76"/>
        <v>62134.825428480806</v>
      </c>
      <c r="AO69">
        <f t="shared" si="76"/>
        <v>62296.589884605128</v>
      </c>
      <c r="AP69">
        <f t="shared" si="76"/>
        <v>61605.898530261373</v>
      </c>
      <c r="AQ69">
        <f t="shared" si="76"/>
        <v>60578.666427482582</v>
      </c>
      <c r="AR69">
        <f t="shared" si="76"/>
        <v>60113.413836285697</v>
      </c>
      <c r="AS69">
        <f t="shared" si="76"/>
        <v>57674.520127683674</v>
      </c>
      <c r="AT69">
        <f t="shared" si="76"/>
        <v>55616.465065750381</v>
      </c>
      <c r="AU69">
        <f t="shared" si="76"/>
        <v>52326.90189330405</v>
      </c>
      <c r="AV69">
        <f t="shared" si="76"/>
        <v>46744.302863811012</v>
      </c>
      <c r="AW69">
        <f t="shared" si="76"/>
        <v>42985.137999927858</v>
      </c>
      <c r="AX69">
        <f t="shared" si="76"/>
        <v>41483.032116436982</v>
      </c>
      <c r="AY69">
        <f t="shared" si="76"/>
        <v>41034.723991742874</v>
      </c>
      <c r="AZ69">
        <f t="shared" si="76"/>
        <v>40500.101684877009</v>
      </c>
      <c r="BA69">
        <f t="shared" si="76"/>
        <v>40305.010412869568</v>
      </c>
      <c r="BB69">
        <f t="shared" si="76"/>
        <v>40486.694925546522</v>
      </c>
      <c r="BC69">
        <f t="shared" si="76"/>
        <v>40635.374981419867</v>
      </c>
      <c r="BD69">
        <f t="shared" si="76"/>
        <v>40988.787287439394</v>
      </c>
      <c r="BE69">
        <f t="shared" si="76"/>
        <v>41937.542143633749</v>
      </c>
      <c r="BF69">
        <f t="shared" si="76"/>
        <v>43784.088985980641</v>
      </c>
      <c r="BG69">
        <f t="shared" si="76"/>
        <v>46041.495453863456</v>
      </c>
      <c r="BH69">
        <f t="shared" si="76"/>
        <v>49513.068029884962</v>
      </c>
      <c r="BI69">
        <f t="shared" si="76"/>
        <v>52722.783353484148</v>
      </c>
      <c r="BJ69">
        <f t="shared" si="76"/>
        <v>53360.590997573156</v>
      </c>
      <c r="BK69">
        <f t="shared" si="76"/>
        <v>52600.063014190055</v>
      </c>
      <c r="BL69">
        <f t="shared" si="76"/>
        <v>49915.669186734951</v>
      </c>
      <c r="BM69">
        <f t="shared" si="76"/>
        <v>47874.609738525069</v>
      </c>
      <c r="BN69">
        <f t="shared" si="76"/>
        <v>47740.325196178965</v>
      </c>
      <c r="BO69">
        <f t="shared" si="76"/>
        <v>48027.531029569996</v>
      </c>
      <c r="BP69">
        <f t="shared" si="76"/>
        <v>48685.466355306846</v>
      </c>
      <c r="BQ69">
        <f t="shared" si="76"/>
        <v>49065.967007147461</v>
      </c>
      <c r="BR69">
        <f t="shared" si="76"/>
        <v>49585.09834372875</v>
      </c>
      <c r="BS69">
        <f t="shared" si="76"/>
        <v>49791.309946966314</v>
      </c>
      <c r="BT69">
        <f t="shared" si="76"/>
        <v>48998.641668149372</v>
      </c>
      <c r="BU69">
        <f t="shared" si="77"/>
        <v>48496.940359832741</v>
      </c>
      <c r="BV69">
        <f t="shared" si="77"/>
        <v>47229.237357074031</v>
      </c>
      <c r="BW69">
        <f t="shared" si="77"/>
        <v>45947.615760853798</v>
      </c>
      <c r="BX69">
        <f t="shared" si="77"/>
        <v>44659.979748933358</v>
      </c>
      <c r="BY69">
        <f t="shared" si="77"/>
        <v>43385.022172307712</v>
      </c>
      <c r="BZ69">
        <f t="shared" si="77"/>
        <v>42154.594267702021</v>
      </c>
      <c r="CA69">
        <f t="shared" si="77"/>
        <v>41005.905289133829</v>
      </c>
      <c r="CB69">
        <f t="shared" si="77"/>
        <v>39977.30631694456</v>
      </c>
      <c r="CC69">
        <f t="shared" si="77"/>
        <v>39091.923823964957</v>
      </c>
      <c r="CD69">
        <f t="shared" si="77"/>
        <v>38363.288516318127</v>
      </c>
      <c r="CE69">
        <f t="shared" si="77"/>
        <v>37800.781394364079</v>
      </c>
      <c r="CF69">
        <f t="shared" si="77"/>
        <v>37410.659524867755</v>
      </c>
      <c r="CG69">
        <f t="shared" si="77"/>
        <v>37193.959280547089</v>
      </c>
      <c r="CH69">
        <f t="shared" si="77"/>
        <v>37159.543215887323</v>
      </c>
      <c r="CI69">
        <f t="shared" si="77"/>
        <v>37294.427373378261</v>
      </c>
      <c r="CJ69">
        <f t="shared" si="77"/>
        <v>37562.393018492032</v>
      </c>
      <c r="CK69">
        <f t="shared" si="72"/>
        <v>37931.185272879389</v>
      </c>
      <c r="CL69">
        <f t="shared" si="72"/>
        <v>38353.685512785429</v>
      </c>
      <c r="CM69">
        <f t="shared" si="72"/>
        <v>38783.910654412844</v>
      </c>
      <c r="CN69">
        <f t="shared" si="72"/>
        <v>39183.792770567336</v>
      </c>
      <c r="CO69">
        <f t="shared" si="72"/>
        <v>39521.048521942204</v>
      </c>
      <c r="CP69">
        <f t="shared" si="72"/>
        <v>39783.617957210314</v>
      </c>
      <c r="CQ69">
        <f t="shared" si="72"/>
        <v>39963.787343548771</v>
      </c>
      <c r="CR69">
        <f t="shared" si="72"/>
        <v>40063.918652327455</v>
      </c>
      <c r="CS69">
        <f t="shared" si="72"/>
        <v>40083.980909839876</v>
      </c>
      <c r="CT69">
        <f t="shared" si="72"/>
        <v>40020.575941116083</v>
      </c>
      <c r="CU69">
        <f t="shared" si="72"/>
        <v>39878.313335667146</v>
      </c>
      <c r="CV69">
        <f t="shared" si="72"/>
        <v>39656.996404257749</v>
      </c>
      <c r="CW69">
        <f t="shared" si="72"/>
        <v>39358.310914797279</v>
      </c>
      <c r="CX69">
        <f t="shared" si="83"/>
        <v>38986.596295504103</v>
      </c>
      <c r="CY69">
        <f t="shared" si="83"/>
        <v>38548.043697234141</v>
      </c>
      <c r="CZ69">
        <f t="shared" si="83"/>
        <v>38052.094940119707</v>
      </c>
      <c r="DA69">
        <f t="shared" si="83"/>
        <v>37510.053642912972</v>
      </c>
      <c r="DB69">
        <f t="shared" si="83"/>
        <v>36936.993447207744</v>
      </c>
      <c r="DC69">
        <f t="shared" si="79"/>
        <v>36343.102425462246</v>
      </c>
      <c r="DD69">
        <f t="shared" si="79"/>
        <v>35739.315082235466</v>
      </c>
      <c r="DE69">
        <f t="shared" si="79"/>
        <v>35140.899708285491</v>
      </c>
      <c r="DF69">
        <f t="shared" si="79"/>
        <v>34562.488202466142</v>
      </c>
      <c r="DG69">
        <f t="shared" si="79"/>
        <v>34018.959953266196</v>
      </c>
      <c r="DH69">
        <f t="shared" si="79"/>
        <v>33522.849826098245</v>
      </c>
      <c r="DI69">
        <f t="shared" si="79"/>
        <v>33087.17057131818</v>
      </c>
      <c r="DJ69">
        <f t="shared" si="79"/>
        <v>32719.171219799813</v>
      </c>
      <c r="DK69">
        <f t="shared" si="79"/>
        <v>32424.116845294298</v>
      </c>
      <c r="DL69">
        <f t="shared" si="79"/>
        <v>32203.479202100854</v>
      </c>
      <c r="DM69">
        <f t="shared" si="79"/>
        <v>32054.124302072614</v>
      </c>
      <c r="DN69">
        <f t="shared" si="79"/>
        <v>31969.824796698089</v>
      </c>
      <c r="DO69">
        <f t="shared" si="79"/>
        <v>31941.722278945563</v>
      </c>
      <c r="DP69">
        <f t="shared" si="79"/>
        <v>31958.938496681181</v>
      </c>
      <c r="DQ69">
        <f t="shared" si="79"/>
        <v>32009.137635536816</v>
      </c>
      <c r="DR69">
        <f t="shared" si="79"/>
        <v>32079.66389716569</v>
      </c>
      <c r="DS69">
        <f t="shared" si="79"/>
        <v>32157.751920859293</v>
      </c>
      <c r="DT69">
        <f t="shared" si="79"/>
        <v>32231.46206914233</v>
      </c>
      <c r="DU69">
        <f t="shared" si="79"/>
        <v>32289.935303130791</v>
      </c>
      <c r="DV69">
        <f t="shared" si="79"/>
        <v>32323.88594644672</v>
      </c>
      <c r="DW69">
        <f t="shared" si="79"/>
        <v>32325.691443189677</v>
      </c>
      <c r="DX69">
        <f t="shared" si="79"/>
        <v>32289.579302974995</v>
      </c>
      <c r="DY69">
        <f t="shared" si="79"/>
        <v>32211.70710141541</v>
      </c>
      <c r="DZ69">
        <f t="shared" si="79"/>
        <v>32090.146476151411</v>
      </c>
      <c r="EA69">
        <f t="shared" si="79"/>
        <v>31924.787016855076</v>
      </c>
      <c r="EB69">
        <f t="shared" si="79"/>
        <v>31717.225698404371</v>
      </c>
      <c r="EC69">
        <f t="shared" si="79"/>
        <v>31470.537618383285</v>
      </c>
      <c r="ED69">
        <f t="shared" si="79"/>
        <v>31189.073157741328</v>
      </c>
      <c r="EE69">
        <f t="shared" si="79"/>
        <v>30878.233564239359</v>
      </c>
      <c r="EF69">
        <f t="shared" si="79"/>
        <v>30544.20693349425</v>
      </c>
      <c r="EG69">
        <f t="shared" si="79"/>
        <v>30193.716744088048</v>
      </c>
      <c r="EH69">
        <f t="shared" si="79"/>
        <v>29833.788328971314</v>
      </c>
      <c r="EI69">
        <f t="shared" si="79"/>
        <v>29471.542507360075</v>
      </c>
      <c r="EJ69">
        <f t="shared" si="79"/>
        <v>29113.942760251015</v>
      </c>
      <c r="EK69">
        <f t="shared" si="79"/>
        <v>28767.563219007745</v>
      </c>
      <c r="EL69">
        <f t="shared" si="79"/>
        <v>28438.382036754665</v>
      </c>
      <c r="EM69">
        <f t="shared" si="79"/>
        <v>28131.55106512722</v>
      </c>
      <c r="EN69">
        <f t="shared" si="79"/>
        <v>27851.218722218044</v>
      </c>
      <c r="EO69">
        <f t="shared" si="79"/>
        <v>27600.389660677229</v>
      </c>
      <c r="EP69">
        <f t="shared" si="79"/>
        <v>27380.828890868223</v>
      </c>
      <c r="EQ69">
        <f t="shared" si="79"/>
        <v>27193.010428360638</v>
      </c>
      <c r="ER69">
        <f t="shared" si="79"/>
        <v>27036.137591250947</v>
      </c>
      <c r="ES69">
        <f t="shared" si="79"/>
        <v>26908.23465489213</v>
      </c>
      <c r="ET69">
        <f t="shared" si="79"/>
        <v>26806.261808750682</v>
      </c>
      <c r="EU69">
        <f t="shared" si="79"/>
        <v>26726.289968693272</v>
      </c>
      <c r="EV69">
        <f t="shared" si="79"/>
        <v>26663.705226161419</v>
      </c>
      <c r="EW69">
        <f t="shared" si="79"/>
        <v>26613.439958264673</v>
      </c>
      <c r="EX69">
        <f t="shared" si="79"/>
        <v>26570.204433865332</v>
      </c>
      <c r="EY69">
        <f t="shared" si="79"/>
        <v>26528.727985670113</v>
      </c>
      <c r="EZ69">
        <f t="shared" si="79"/>
        <v>26483.980908490848</v>
      </c>
      <c r="FA69">
        <f t="shared" si="79"/>
        <v>26431.369081779892</v>
      </c>
      <c r="FB69">
        <f t="shared" si="79"/>
        <v>26366.904030128328</v>
      </c>
      <c r="FC69">
        <f t="shared" si="79"/>
        <v>26287.332636496783</v>
      </c>
      <c r="FD69">
        <f t="shared" si="80"/>
        <v>26190.22714308411</v>
      </c>
      <c r="FE69">
        <f t="shared" si="80"/>
        <v>26074.033459100181</v>
      </c>
      <c r="FF69">
        <f t="shared" si="80"/>
        <v>25938.082207991247</v>
      </c>
      <c r="FG69">
        <f t="shared" si="80"/>
        <v>25782.560892777688</v>
      </c>
      <c r="FH69">
        <f t="shared" si="80"/>
        <v>25608.455935420559</v>
      </c>
      <c r="FI69">
        <f t="shared" si="80"/>
        <v>25417.466967277931</v>
      </c>
      <c r="FJ69">
        <f t="shared" si="80"/>
        <v>25211.899769574655</v>
      </c>
      <c r="FK69">
        <f t="shared" si="80"/>
        <v>24994.543103219163</v>
      </c>
      <c r="FL69">
        <f t="shared" si="80"/>
        <v>24768.535459774572</v>
      </c>
      <c r="FM69">
        <f t="shared" si="80"/>
        <v>24537.226756849217</v>
      </c>
      <c r="FN69">
        <f t="shared" si="80"/>
        <v>24304.039785182897</v>
      </c>
      <c r="FO69">
        <f t="shared" si="80"/>
        <v>24072.33634675157</v>
      </c>
      <c r="FP69">
        <f t="shared" si="80"/>
        <v>23845.292125511125</v>
      </c>
      <c r="FQ69">
        <f t="shared" si="80"/>
        <v>23625.784192420571</v>
      </c>
      <c r="FR69">
        <f t="shared" si="80"/>
        <v>23416.294578187295</v>
      </c>
      <c r="FS69">
        <f t="shared" si="80"/>
        <v>23218.832940483113</v>
      </c>
      <c r="FT69">
        <f t="shared" si="74"/>
        <v>23034.880055461123</v>
      </c>
      <c r="FU69">
        <f t="shared" si="74"/>
        <v>22865.353772024871</v>
      </c>
      <c r="FV69">
        <f t="shared" si="74"/>
        <v>22710.598066764407</v>
      </c>
      <c r="FW69">
        <f t="shared" si="74"/>
        <v>22570.394798996556</v>
      </c>
      <c r="FX69">
        <f t="shared" si="74"/>
        <v>22443.996933964754</v>
      </c>
      <c r="FY69">
        <f t="shared" si="74"/>
        <v>22330.181324711713</v>
      </c>
      <c r="FZ69">
        <f t="shared" si="74"/>
        <v>22227.31833966721</v>
      </c>
      <c r="GA69">
        <f t="shared" si="74"/>
        <v>22133.454792768025</v>
      </c>
      <c r="GB69">
        <f t="shared" si="74"/>
        <v>22046.406437072874</v>
      </c>
      <c r="GC69">
        <f t="shared" si="74"/>
        <v>21963.855846915809</v>
      </c>
      <c r="GD69">
        <f t="shared" si="74"/>
        <v>21883.451314960446</v>
      </c>
      <c r="GE69">
        <f t="shared" si="74"/>
        <v>21802.902622323589</v>
      </c>
      <c r="GF69">
        <f t="shared" si="74"/>
        <v>21720.069830346492</v>
      </c>
      <c r="GG69">
        <f t="shared" si="74"/>
        <v>21633.041721502763</v>
      </c>
      <c r="GH69">
        <f t="shared" si="74"/>
        <v>21540.201018608845</v>
      </c>
      <c r="GI69">
        <f t="shared" si="74"/>
        <v>21440.274413796178</v>
      </c>
      <c r="GJ69">
        <f t="shared" si="74"/>
        <v>21332.366106045149</v>
      </c>
      <c r="GK69">
        <f t="shared" si="74"/>
        <v>21215.974346175735</v>
      </c>
      <c r="GL69">
        <f t="shared" si="81"/>
        <v>21090.991245738605</v>
      </c>
      <c r="GM69">
        <f t="shared" si="81"/>
        <v>20957.686814695629</v>
      </c>
      <c r="GN69">
        <f t="shared" si="81"/>
        <v>20816.678744563942</v>
      </c>
      <c r="GO69">
        <f t="shared" si="81"/>
        <v>20668.889946988162</v>
      </c>
      <c r="GP69">
        <f t="shared" si="81"/>
        <v>20515.496262650693</v>
      </c>
      <c r="GQ69">
        <f t="shared" si="81"/>
        <v>20357.866939190135</v>
      </c>
      <c r="GR69">
        <f t="shared" si="81"/>
        <v>20197.500627631343</v>
      </c>
      <c r="GS69">
        <f t="shared" si="81"/>
        <v>20035.959643100679</v>
      </c>
      <c r="GT69">
        <f t="shared" si="81"/>
        <v>19874.805144213631</v>
      </c>
      <c r="GU69">
        <f t="shared" si="81"/>
        <v>19715.535682030044</v>
      </c>
      <c r="GV69">
        <f t="shared" si="81"/>
        <v>19559.531320030699</v>
      </c>
      <c r="GW69">
        <f t="shared" si="81"/>
        <v>19408.005186372498</v>
      </c>
      <c r="GX69">
        <f t="shared" si="81"/>
        <v>19261.963943920571</v>
      </c>
    </row>
    <row r="70" spans="1:206" ht="4.5" customHeight="1">
      <c r="A70">
        <v>68</v>
      </c>
      <c r="B70">
        <v>0.98802378836557525</v>
      </c>
      <c r="E70" s="8">
        <v>73145</v>
      </c>
      <c r="F70">
        <f t="shared" si="84"/>
        <v>73069.299268576113</v>
      </c>
      <c r="G70">
        <f t="shared" si="84"/>
        <v>71534.155012857969</v>
      </c>
      <c r="H70">
        <f t="shared" si="84"/>
        <v>70207.865698024703</v>
      </c>
      <c r="I70">
        <f t="shared" si="84"/>
        <v>69421.17180585285</v>
      </c>
      <c r="J70">
        <f t="shared" si="75"/>
        <v>68389.37354509077</v>
      </c>
      <c r="K70">
        <f t="shared" si="75"/>
        <v>66329.080692609306</v>
      </c>
      <c r="L70">
        <f t="shared" si="75"/>
        <v>62532.501818130353</v>
      </c>
      <c r="M70">
        <f t="shared" si="75"/>
        <v>57608.955682935797</v>
      </c>
      <c r="N70">
        <f t="shared" si="75"/>
        <v>55111.680242314462</v>
      </c>
      <c r="O70">
        <f t="shared" si="75"/>
        <v>55890.988663382894</v>
      </c>
      <c r="P70">
        <f t="shared" si="75"/>
        <v>57008.235017713734</v>
      </c>
      <c r="Q70">
        <f t="shared" si="75"/>
        <v>60693.910262980338</v>
      </c>
      <c r="R70">
        <f t="shared" si="75"/>
        <v>64699.536870667827</v>
      </c>
      <c r="S70">
        <f t="shared" si="75"/>
        <v>64120.018952799684</v>
      </c>
      <c r="T70">
        <f t="shared" si="75"/>
        <v>61505.474588949182</v>
      </c>
      <c r="U70">
        <f t="shared" si="75"/>
        <v>59856.135878221394</v>
      </c>
      <c r="V70">
        <f t="shared" si="75"/>
        <v>59291.547049565517</v>
      </c>
      <c r="W70">
        <f t="shared" si="76"/>
        <v>60612.331632185029</v>
      </c>
      <c r="X70">
        <f t="shared" si="76"/>
        <v>63302.474746240696</v>
      </c>
      <c r="Y70">
        <f t="shared" si="76"/>
        <v>65895.069597425594</v>
      </c>
      <c r="Z70">
        <f t="shared" si="76"/>
        <v>69121.770480341831</v>
      </c>
      <c r="AA70">
        <f t="shared" si="76"/>
        <v>74522.887435075201</v>
      </c>
      <c r="AB70">
        <f t="shared" si="76"/>
        <v>80790.886099875599</v>
      </c>
      <c r="AC70">
        <f t="shared" si="76"/>
        <v>83419.241756711432</v>
      </c>
      <c r="AD70">
        <f t="shared" si="76"/>
        <v>82294.132151011028</v>
      </c>
      <c r="AE70">
        <f t="shared" si="76"/>
        <v>80432.322808805911</v>
      </c>
      <c r="AF70">
        <f t="shared" si="76"/>
        <v>78900.017583262103</v>
      </c>
      <c r="AG70">
        <f t="shared" si="76"/>
        <v>77029.695360757338</v>
      </c>
      <c r="AH70">
        <f t="shared" si="76"/>
        <v>72100.156754321404</v>
      </c>
      <c r="AI70">
        <f t="shared" si="76"/>
        <v>66826.855287238403</v>
      </c>
      <c r="AJ70">
        <f t="shared" si="76"/>
        <v>65067.210554543977</v>
      </c>
      <c r="AK70">
        <f t="shared" si="76"/>
        <v>64180.434007994212</v>
      </c>
      <c r="AL70">
        <f t="shared" si="76"/>
        <v>63357.701224027725</v>
      </c>
      <c r="AM70">
        <f t="shared" si="76"/>
        <v>63273.686711290517</v>
      </c>
      <c r="AN70">
        <f t="shared" si="76"/>
        <v>62571.914137976812</v>
      </c>
      <c r="AO70">
        <f t="shared" si="76"/>
        <v>61390.685609281281</v>
      </c>
      <c r="AP70">
        <f t="shared" si="76"/>
        <v>61550.512740044134</v>
      </c>
      <c r="AQ70">
        <f t="shared" si="76"/>
        <v>60868.093251534068</v>
      </c>
      <c r="AR70">
        <f t="shared" si="76"/>
        <v>59853.163497815825</v>
      </c>
      <c r="AS70">
        <f t="shared" si="76"/>
        <v>59393.482870114582</v>
      </c>
      <c r="AT70">
        <f t="shared" si="76"/>
        <v>56983.797868720641</v>
      </c>
      <c r="AU70">
        <f t="shared" si="76"/>
        <v>54950.390509764366</v>
      </c>
      <c r="AV70">
        <f t="shared" si="76"/>
        <v>51700.223842056061</v>
      </c>
      <c r="AW70">
        <f t="shared" si="76"/>
        <v>46184.483200010363</v>
      </c>
      <c r="AX70">
        <f t="shared" si="76"/>
        <v>42470.33889010577</v>
      </c>
      <c r="AY70">
        <f t="shared" si="76"/>
        <v>40986.222544572891</v>
      </c>
      <c r="AZ70">
        <f t="shared" si="76"/>
        <v>40543.283452857555</v>
      </c>
      <c r="BA70">
        <f t="shared" si="76"/>
        <v>40015.063895883199</v>
      </c>
      <c r="BB70">
        <f t="shared" si="76"/>
        <v>39822.309078237347</v>
      </c>
      <c r="BC70">
        <f t="shared" si="76"/>
        <v>40001.817698739789</v>
      </c>
      <c r="BD70">
        <f t="shared" si="76"/>
        <v>40148.717130798177</v>
      </c>
      <c r="BE70">
        <f t="shared" si="76"/>
        <v>40497.896896246602</v>
      </c>
      <c r="BF70">
        <f t="shared" si="76"/>
        <v>41435.289263493985</v>
      </c>
      <c r="BG70">
        <f t="shared" si="76"/>
        <v>43259.721470064054</v>
      </c>
      <c r="BH70">
        <f t="shared" si="76"/>
        <v>45490.092760342581</v>
      </c>
      <c r="BI70">
        <f t="shared" si="76"/>
        <v>48920.08904848939</v>
      </c>
      <c r="BJ70">
        <f t="shared" si="76"/>
        <v>52091.364142086895</v>
      </c>
      <c r="BK70">
        <f t="shared" si="76"/>
        <v>52721.533266848237</v>
      </c>
      <c r="BL70">
        <f t="shared" si="76"/>
        <v>51970.113527548034</v>
      </c>
      <c r="BM70">
        <f t="shared" si="76"/>
        <v>49317.868568680678</v>
      </c>
      <c r="BN70">
        <f t="shared" si="76"/>
        <v>47301.253280381003</v>
      </c>
      <c r="BO70">
        <f t="shared" si="76"/>
        <v>47168.576958133264</v>
      </c>
      <c r="BP70">
        <f t="shared" si="76"/>
        <v>47452.343153680966</v>
      </c>
      <c r="BQ70">
        <f t="shared" si="76"/>
        <v>48102.398906715025</v>
      </c>
      <c r="BR70">
        <f t="shared" si="76"/>
        <v>48478.342602222161</v>
      </c>
      <c r="BS70">
        <f t="shared" si="76"/>
        <v>48991.25671205049</v>
      </c>
      <c r="BT70">
        <f t="shared" si="76"/>
        <v>49194.998681486206</v>
      </c>
      <c r="BU70">
        <f t="shared" si="77"/>
        <v>48411.823565732273</v>
      </c>
      <c r="BV70">
        <f t="shared" si="77"/>
        <v>47916.13073846131</v>
      </c>
      <c r="BW70">
        <f t="shared" si="77"/>
        <v>46663.61001515323</v>
      </c>
      <c r="BX70">
        <f t="shared" si="77"/>
        <v>45397.33739040458</v>
      </c>
      <c r="BY70">
        <f t="shared" si="77"/>
        <v>44125.122379871005</v>
      </c>
      <c r="BZ70">
        <f t="shared" si="77"/>
        <v>42865.433965007942</v>
      </c>
      <c r="CA70">
        <f t="shared" si="77"/>
        <v>41649.741925388713</v>
      </c>
      <c r="CB70">
        <f t="shared" si="77"/>
        <v>40514.809889129981</v>
      </c>
      <c r="CC70">
        <f t="shared" si="77"/>
        <v>39498.529635918603</v>
      </c>
      <c r="CD70">
        <f t="shared" si="77"/>
        <v>38623.750671052345</v>
      </c>
      <c r="CE70">
        <f t="shared" si="77"/>
        <v>37903.841654054202</v>
      </c>
      <c r="CF70">
        <f t="shared" si="77"/>
        <v>37348.071236438547</v>
      </c>
      <c r="CG70">
        <f t="shared" si="77"/>
        <v>36962.621549014533</v>
      </c>
      <c r="CH70">
        <f t="shared" si="77"/>
        <v>36748.516552681082</v>
      </c>
      <c r="CI70">
        <f t="shared" si="77"/>
        <v>36714.512662095301</v>
      </c>
      <c r="CJ70">
        <f t="shared" si="77"/>
        <v>36847.781418370003</v>
      </c>
      <c r="CK70">
        <f t="shared" si="72"/>
        <v>37112.537850207133</v>
      </c>
      <c r="CL70">
        <f t="shared" si="72"/>
        <v>37476.913370506809</v>
      </c>
      <c r="CM70">
        <f t="shared" si="72"/>
        <v>37894.353658124142</v>
      </c>
      <c r="CN70">
        <f t="shared" si="72"/>
        <v>38319.426332404975</v>
      </c>
      <c r="CO70">
        <f t="shared" si="72"/>
        <v>38714.519375707576</v>
      </c>
      <c r="CP70">
        <f t="shared" si="72"/>
        <v>39047.736080829054</v>
      </c>
      <c r="CQ70">
        <f t="shared" si="72"/>
        <v>39307.160928971665</v>
      </c>
      <c r="CR70">
        <f t="shared" si="72"/>
        <v>39485.172568609283</v>
      </c>
      <c r="CS70">
        <f t="shared" si="72"/>
        <v>39584.104683642807</v>
      </c>
      <c r="CT70">
        <f t="shared" si="72"/>
        <v>39603.926671313391</v>
      </c>
      <c r="CU70">
        <f t="shared" si="72"/>
        <v>39541.281053913706</v>
      </c>
      <c r="CV70">
        <f t="shared" si="72"/>
        <v>39400.722215535294</v>
      </c>
      <c r="CW70">
        <f t="shared" si="72"/>
        <v>39182.055822534734</v>
      </c>
      <c r="CX70">
        <f t="shared" si="83"/>
        <v>38886.947453708177</v>
      </c>
      <c r="CY70">
        <f t="shared" si="83"/>
        <v>38519.684567363263</v>
      </c>
      <c r="CZ70">
        <f t="shared" si="83"/>
        <v>38086.384167823009</v>
      </c>
      <c r="DA70">
        <f t="shared" si="83"/>
        <v>37596.374997983607</v>
      </c>
      <c r="DB70">
        <f t="shared" si="83"/>
        <v>37060.82530206682</v>
      </c>
      <c r="DC70">
        <f t="shared" si="79"/>
        <v>36494.628196544625</v>
      </c>
      <c r="DD70">
        <f t="shared" si="79"/>
        <v>35907.849739363337</v>
      </c>
      <c r="DE70">
        <f t="shared" si="79"/>
        <v>35311.293481141227</v>
      </c>
      <c r="DF70">
        <f t="shared" si="79"/>
        <v>34720.044856354973</v>
      </c>
      <c r="DG70">
        <f t="shared" si="79"/>
        <v>34148.560529141098</v>
      </c>
      <c r="DH70">
        <f t="shared" si="79"/>
        <v>33611.541689282858</v>
      </c>
      <c r="DI70">
        <f t="shared" si="79"/>
        <v>33121.373081991856</v>
      </c>
      <c r="DJ70">
        <f t="shared" si="79"/>
        <v>32690.911614171764</v>
      </c>
      <c r="DK70">
        <f t="shared" si="79"/>
        <v>32327.31950076851</v>
      </c>
      <c r="DL70">
        <f t="shared" si="79"/>
        <v>32035.798759895737</v>
      </c>
      <c r="DM70">
        <f t="shared" si="79"/>
        <v>31817.8035198117</v>
      </c>
      <c r="DN70">
        <f t="shared" si="79"/>
        <v>31670.237325674836</v>
      </c>
      <c r="DO70">
        <f t="shared" si="79"/>
        <v>31586.947409017353</v>
      </c>
      <c r="DP70">
        <f t="shared" si="79"/>
        <v>31559.181452964891</v>
      </c>
      <c r="DQ70">
        <f t="shared" si="79"/>
        <v>31576.191485633364</v>
      </c>
      <c r="DR70">
        <f t="shared" si="79"/>
        <v>31625.789428978198</v>
      </c>
      <c r="DS70">
        <f t="shared" si="79"/>
        <v>31695.471053172019</v>
      </c>
      <c r="DT70">
        <f t="shared" si="79"/>
        <v>31772.623878167753</v>
      </c>
      <c r="DU70">
        <f t="shared" si="79"/>
        <v>31845.451258115347</v>
      </c>
      <c r="DV70">
        <f t="shared" si="79"/>
        <v>31903.224204278613</v>
      </c>
      <c r="DW70">
        <f t="shared" si="79"/>
        <v>31936.768247505068</v>
      </c>
      <c r="DX70">
        <f t="shared" si="79"/>
        <v>31938.552121236924</v>
      </c>
      <c r="DY70">
        <f t="shared" si="79"/>
        <v>31902.872467656027</v>
      </c>
      <c r="DZ70">
        <f t="shared" si="79"/>
        <v>31825.932880062755</v>
      </c>
      <c r="EA70">
        <f t="shared" si="79"/>
        <v>31705.828090573334</v>
      </c>
      <c r="EB70">
        <f t="shared" si="79"/>
        <v>31542.449011157285</v>
      </c>
      <c r="EC70">
        <f t="shared" si="79"/>
        <v>31337.373490983464</v>
      </c>
      <c r="ED70">
        <f t="shared" si="79"/>
        <v>31093.639799616401</v>
      </c>
      <c r="EE70">
        <f t="shared" si="79"/>
        <v>30815.546216922663</v>
      </c>
      <c r="EF70">
        <f t="shared" si="79"/>
        <v>30508.429304176832</v>
      </c>
      <c r="EG70">
        <f t="shared" si="79"/>
        <v>30178.40304705306</v>
      </c>
      <c r="EH70">
        <f t="shared" si="79"/>
        <v>29832.110402330974</v>
      </c>
      <c r="EI70">
        <f t="shared" si="79"/>
        <v>29476.492566086923</v>
      </c>
      <c r="EJ70">
        <f t="shared" si="79"/>
        <v>29118.585077098985</v>
      </c>
      <c r="EK70">
        <f t="shared" si="79"/>
        <v>28765.268020241721</v>
      </c>
      <c r="EL70">
        <f t="shared" si="79"/>
        <v>28423.036793690215</v>
      </c>
      <c r="EM70">
        <f t="shared" si="79"/>
        <v>28097.797954941867</v>
      </c>
      <c r="EN70">
        <f t="shared" si="79"/>
        <v>27794.641655966629</v>
      </c>
      <c r="EO70">
        <f t="shared" si="79"/>
        <v>27517.666632524106</v>
      </c>
      <c r="EP70">
        <f t="shared" si="79"/>
        <v>27269.841552908369</v>
      </c>
      <c r="EQ70">
        <f t="shared" si="79"/>
        <v>27052.910289345215</v>
      </c>
      <c r="ER70">
        <f t="shared" si="79"/>
        <v>26867.341180493473</v>
      </c>
      <c r="ES70">
        <f t="shared" si="79"/>
        <v>26712.3470856807</v>
      </c>
      <c r="ET70">
        <f t="shared" si="79"/>
        <v>26585.975941956382</v>
      </c>
      <c r="EU70">
        <f t="shared" si="79"/>
        <v>26485.224344201284</v>
      </c>
      <c r="EV70">
        <f t="shared" si="79"/>
        <v>26406.2102638252</v>
      </c>
      <c r="EW70">
        <f t="shared" si="79"/>
        <v>26344.375049414994</v>
      </c>
      <c r="EX70">
        <f t="shared" si="79"/>
        <v>26294.71176900444</v>
      </c>
      <c r="EY70">
        <f t="shared" si="79"/>
        <v>26251.994042395429</v>
      </c>
      <c r="EZ70">
        <f t="shared" si="79"/>
        <v>26211.014324921642</v>
      </c>
      <c r="FA70">
        <f t="shared" si="79"/>
        <v>26166.803148208699</v>
      </c>
      <c r="FB70">
        <f t="shared" si="79"/>
        <v>26114.821411868907</v>
      </c>
      <c r="FC70">
        <f t="shared" si="79"/>
        <v>26051.128407318945</v>
      </c>
      <c r="FD70">
        <f t="shared" si="80"/>
        <v>25972.509977537578</v>
      </c>
      <c r="FE70">
        <f t="shared" si="80"/>
        <v>25876.567440064879</v>
      </c>
      <c r="FF70">
        <f t="shared" si="80"/>
        <v>25761.765316230925</v>
      </c>
      <c r="FG70">
        <f t="shared" si="80"/>
        <v>25627.442246077237</v>
      </c>
      <c r="FH70">
        <f t="shared" si="80"/>
        <v>25473.783487048338</v>
      </c>
      <c r="FI70">
        <f t="shared" si="80"/>
        <v>25301.763647507123</v>
      </c>
      <c r="FJ70">
        <f t="shared" si="80"/>
        <v>25113.062003666812</v>
      </c>
      <c r="FK70">
        <f t="shared" si="80"/>
        <v>24909.956722228326</v>
      </c>
      <c r="FL70">
        <f t="shared" si="80"/>
        <v>24695.20316530926</v>
      </c>
      <c r="FM70">
        <f t="shared" si="80"/>
        <v>24471.902237233557</v>
      </c>
      <c r="FN70">
        <f t="shared" si="80"/>
        <v>24243.36373628732</v>
      </c>
      <c r="FO70">
        <f t="shared" si="80"/>
        <v>24012.969461144068</v>
      </c>
      <c r="FP70">
        <f t="shared" si="80"/>
        <v>23784.04095212782</v>
      </c>
      <c r="FQ70">
        <f t="shared" si="80"/>
        <v>23559.715860531323</v>
      </c>
      <c r="FR70">
        <f t="shared" si="80"/>
        <v>23342.836800902896</v>
      </c>
      <c r="FS70">
        <f t="shared" si="80"/>
        <v>23135.856078624893</v>
      </c>
      <c r="FT70">
        <f t="shared" si="74"/>
        <v>22940.759283283536</v>
      </c>
      <c r="FU70">
        <f t="shared" si="74"/>
        <v>22759.009456943331</v>
      </c>
      <c r="FV70">
        <f t="shared" si="74"/>
        <v>22591.513456155109</v>
      </c>
      <c r="FW70">
        <f t="shared" si="74"/>
        <v>22438.611137972479</v>
      </c>
      <c r="FX70">
        <f t="shared" si="74"/>
        <v>22300.086974211255</v>
      </c>
      <c r="FY70">
        <f t="shared" si="74"/>
        <v>22175.202876761214</v>
      </c>
      <c r="FZ70">
        <f t="shared" si="74"/>
        <v>22062.750347331887</v>
      </c>
      <c r="GA70">
        <f t="shared" si="74"/>
        <v>21961.119271165626</v>
      </c>
      <c r="GB70">
        <f t="shared" si="74"/>
        <v>21868.379853968861</v>
      </c>
      <c r="GC70">
        <f t="shared" si="74"/>
        <v>21782.374007803945</v>
      </c>
      <c r="GD70">
        <f t="shared" si="74"/>
        <v>21700.812060985147</v>
      </c>
      <c r="GE70">
        <f t="shared" si="74"/>
        <v>21621.370470720849</v>
      </c>
      <c r="GF70">
        <f t="shared" si="74"/>
        <v>21541.786446273887</v>
      </c>
      <c r="GG70">
        <f t="shared" si="74"/>
        <v>21459.945677343778</v>
      </c>
      <c r="GH70">
        <f t="shared" si="74"/>
        <v>21373.959835549704</v>
      </c>
      <c r="GI70">
        <f t="shared" si="74"/>
        <v>21282.231012561933</v>
      </c>
      <c r="GJ70">
        <f t="shared" si="74"/>
        <v>21183.501149916414</v>
      </c>
      <c r="GK70">
        <f t="shared" si="74"/>
        <v>21076.885174896124</v>
      </c>
      <c r="GL70">
        <f t="shared" si="81"/>
        <v>20961.88734737541</v>
      </c>
      <c r="GM70">
        <f t="shared" si="81"/>
        <v>20838.40107099984</v>
      </c>
      <c r="GN70">
        <f t="shared" si="81"/>
        <v>20706.693122034842</v>
      </c>
      <c r="GO70">
        <f t="shared" si="81"/>
        <v>20567.373794393214</v>
      </c>
      <c r="GP70">
        <f t="shared" si="81"/>
        <v>20421.354946734398</v>
      </c>
      <c r="GQ70">
        <f t="shared" si="81"/>
        <v>20269.798337623939</v>
      </c>
      <c r="GR70">
        <f t="shared" si="81"/>
        <v>20114.056816300934</v>
      </c>
      <c r="GS70">
        <f t="shared" si="81"/>
        <v>19955.611085628403</v>
      </c>
      <c r="GT70">
        <f t="shared" si="81"/>
        <v>19796.004750116113</v>
      </c>
      <c r="GU70">
        <f t="shared" si="81"/>
        <v>19636.780271613574</v>
      </c>
      <c r="GV70">
        <f t="shared" si="81"/>
        <v>19479.418254215998</v>
      </c>
      <c r="GW70">
        <f t="shared" si="81"/>
        <v>19325.282233471851</v>
      </c>
      <c r="GX70">
        <f t="shared" si="81"/>
        <v>19175.570808858487</v>
      </c>
    </row>
    <row r="71" spans="1:206" ht="4.5" customHeight="1">
      <c r="A71">
        <v>69</v>
      </c>
      <c r="B71">
        <v>0.98735211267605638</v>
      </c>
      <c r="E71" s="8">
        <v>71000</v>
      </c>
      <c r="F71">
        <f t="shared" si="84"/>
        <v>72219.87028169015</v>
      </c>
      <c r="G71">
        <f t="shared" si="84"/>
        <v>72145.127004587644</v>
      </c>
      <c r="H71">
        <f t="shared" si="84"/>
        <v>70629.399080441828</v>
      </c>
      <c r="I71">
        <f t="shared" si="84"/>
        <v>69319.884523421526</v>
      </c>
      <c r="J71">
        <f t="shared" si="75"/>
        <v>68543.140646956293</v>
      </c>
      <c r="K71">
        <f t="shared" si="75"/>
        <v>67524.392454337372</v>
      </c>
      <c r="L71">
        <f t="shared" si="75"/>
        <v>65490.157953708418</v>
      </c>
      <c r="M71">
        <f t="shared" si="75"/>
        <v>61741.597781050339</v>
      </c>
      <c r="N71">
        <f t="shared" si="75"/>
        <v>56880.324102607963</v>
      </c>
      <c r="O71">
        <f t="shared" si="75"/>
        <v>54414.633920376458</v>
      </c>
      <c r="P71">
        <f t="shared" si="75"/>
        <v>55184.085736344619</v>
      </c>
      <c r="Q71">
        <f t="shared" si="75"/>
        <v>56287.201284672796</v>
      </c>
      <c r="R71">
        <f t="shared" si="75"/>
        <v>59926.260524724617</v>
      </c>
      <c r="S71">
        <f t="shared" si="75"/>
        <v>63881.224418416285</v>
      </c>
      <c r="T71">
        <f t="shared" si="75"/>
        <v>63309.036177875547</v>
      </c>
      <c r="U71">
        <f t="shared" si="75"/>
        <v>60727.560276542477</v>
      </c>
      <c r="V71">
        <f t="shared" si="75"/>
        <v>59099.082215986993</v>
      </c>
      <c r="W71">
        <f t="shared" si="76"/>
        <v>58541.634243220309</v>
      </c>
      <c r="X71">
        <f t="shared" si="76"/>
        <v>59845.713691259647</v>
      </c>
      <c r="Y71">
        <f t="shared" si="76"/>
        <v>62501.832178323457</v>
      </c>
      <c r="Z71">
        <f t="shared" si="76"/>
        <v>65061.636181953931</v>
      </c>
      <c r="AA71">
        <f t="shared" si="76"/>
        <v>68247.526115674977</v>
      </c>
      <c r="AB71">
        <f t="shared" si="76"/>
        <v>73580.330351741432</v>
      </c>
      <c r="AC71">
        <f t="shared" si="76"/>
        <v>79769.052075682805</v>
      </c>
      <c r="AD71">
        <f t="shared" si="76"/>
        <v>82364.164586323735</v>
      </c>
      <c r="AE71">
        <f t="shared" si="76"/>
        <v>81253.285240143319</v>
      </c>
      <c r="AF71">
        <f t="shared" si="76"/>
        <v>79415.023852717073</v>
      </c>
      <c r="AG71">
        <f t="shared" si="76"/>
        <v>77902.099051011828</v>
      </c>
      <c r="AH71">
        <f t="shared" si="76"/>
        <v>76055.432453236775</v>
      </c>
      <c r="AI71">
        <f t="shared" si="76"/>
        <v>71188.242095654074</v>
      </c>
      <c r="AJ71">
        <f t="shared" si="76"/>
        <v>65981.636751351922</v>
      </c>
      <c r="AK71">
        <f t="shared" si="76"/>
        <v>64244.247806966792</v>
      </c>
      <c r="AL71">
        <f t="shared" si="76"/>
        <v>63368.6871102593</v>
      </c>
      <c r="AM71">
        <f t="shared" si="76"/>
        <v>62556.360157842137</v>
      </c>
      <c r="AN71">
        <f t="shared" si="76"/>
        <v>62473.408251195608</v>
      </c>
      <c r="AO71">
        <f t="shared" si="76"/>
        <v>61780.511618316203</v>
      </c>
      <c r="AP71">
        <f t="shared" si="76"/>
        <v>60614.223134955442</v>
      </c>
      <c r="AQ71">
        <f t="shared" si="76"/>
        <v>60772.028790177101</v>
      </c>
      <c r="AR71">
        <f t="shared" si="76"/>
        <v>60098.240466465373</v>
      </c>
      <c r="AS71">
        <f t="shared" si="76"/>
        <v>59096.147429913879</v>
      </c>
      <c r="AT71">
        <f t="shared" si="76"/>
        <v>58642.280790996796</v>
      </c>
      <c r="AU71">
        <f t="shared" si="76"/>
        <v>56263.073213986681</v>
      </c>
      <c r="AV71">
        <f t="shared" si="76"/>
        <v>54255.384162190167</v>
      </c>
      <c r="AW71">
        <f t="shared" si="76"/>
        <v>51046.325236279074</v>
      </c>
      <c r="AX71">
        <f t="shared" si="76"/>
        <v>45600.347060382068</v>
      </c>
      <c r="AY71">
        <f t="shared" si="76"/>
        <v>41933.178829214012</v>
      </c>
      <c r="AZ71">
        <f t="shared" si="76"/>
        <v>40467.833419995055</v>
      </c>
      <c r="BA71">
        <f t="shared" si="76"/>
        <v>40030.496572003103</v>
      </c>
      <c r="BB71">
        <f t="shared" si="76"/>
        <v>39508.957876467663</v>
      </c>
      <c r="BC71">
        <f t="shared" si="76"/>
        <v>39318.641000036543</v>
      </c>
      <c r="BD71">
        <f t="shared" si="76"/>
        <v>39495.879215733192</v>
      </c>
      <c r="BE71">
        <f t="shared" si="76"/>
        <v>39640.920680326955</v>
      </c>
      <c r="BF71">
        <f t="shared" si="76"/>
        <v>39985.68405944619</v>
      </c>
      <c r="BG71">
        <f t="shared" si="76"/>
        <v>40911.220393654301</v>
      </c>
      <c r="BH71">
        <f t="shared" si="76"/>
        <v>42712.577387245503</v>
      </c>
      <c r="BI71">
        <f t="shared" si="76"/>
        <v>44914.739192754023</v>
      </c>
      <c r="BJ71">
        <f t="shared" si="76"/>
        <v>48301.353274326808</v>
      </c>
      <c r="BK71">
        <f t="shared" si="76"/>
        <v>51432.518437867264</v>
      </c>
      <c r="BL71">
        <f t="shared" si="76"/>
        <v>52054.717254543597</v>
      </c>
      <c r="BM71">
        <f t="shared" si="76"/>
        <v>51312.801387439045</v>
      </c>
      <c r="BN71">
        <f t="shared" si="76"/>
        <v>48694.101723966945</v>
      </c>
      <c r="BO71">
        <f t="shared" si="76"/>
        <v>46702.992358609423</v>
      </c>
      <c r="BP71">
        <f t="shared" si="76"/>
        <v>46571.994111536034</v>
      </c>
      <c r="BQ71">
        <f t="shared" si="76"/>
        <v>46852.1712642161</v>
      </c>
      <c r="BR71">
        <f t="shared" si="76"/>
        <v>47494.005185331502</v>
      </c>
      <c r="BS71">
        <f t="shared" si="76"/>
        <v>47865.19398733772</v>
      </c>
      <c r="BT71">
        <f t="shared" si="76"/>
        <v>48371.620817298077</v>
      </c>
      <c r="BU71">
        <f t="shared" si="77"/>
        <v>48572.78588126121</v>
      </c>
      <c r="BV71">
        <f t="shared" si="77"/>
        <v>47799.516276126255</v>
      </c>
      <c r="BW71">
        <f t="shared" si="77"/>
        <v>47310.092915881898</v>
      </c>
      <c r="BX71">
        <f t="shared" si="77"/>
        <v>46073.413933553122</v>
      </c>
      <c r="BY71">
        <f t="shared" si="77"/>
        <v>44823.15698228369</v>
      </c>
      <c r="BZ71">
        <f t="shared" si="77"/>
        <v>43567.032803855174</v>
      </c>
      <c r="CA71">
        <f t="shared" si="77"/>
        <v>42323.276786126575</v>
      </c>
      <c r="CB71">
        <f t="shared" si="77"/>
        <v>41122.960682445068</v>
      </c>
      <c r="CC71">
        <f t="shared" si="77"/>
        <v>40002.383138701269</v>
      </c>
      <c r="CD71">
        <f t="shared" si="77"/>
        <v>38998.956683622055</v>
      </c>
      <c r="CE71">
        <f t="shared" si="77"/>
        <v>38135.241824536781</v>
      </c>
      <c r="CF71">
        <f t="shared" si="77"/>
        <v>37424.438135669123</v>
      </c>
      <c r="CG71">
        <f t="shared" si="77"/>
        <v>36875.697039673454</v>
      </c>
      <c r="CH71">
        <f t="shared" si="77"/>
        <v>36495.122476465025</v>
      </c>
      <c r="CI71">
        <f t="shared" si="77"/>
        <v>36283.725456000691</v>
      </c>
      <c r="CJ71">
        <f t="shared" si="77"/>
        <v>36250.151642791621</v>
      </c>
      <c r="CK71">
        <f t="shared" si="72"/>
        <v>36381.734830853158</v>
      </c>
      <c r="CL71">
        <f t="shared" si="72"/>
        <v>36643.142653172123</v>
      </c>
      <c r="CM71">
        <f t="shared" si="72"/>
        <v>37002.909592947442</v>
      </c>
      <c r="CN71">
        <f t="shared" si="72"/>
        <v>37415.070142842516</v>
      </c>
      <c r="CO71">
        <f t="shared" si="72"/>
        <v>37834.766545834558</v>
      </c>
      <c r="CP71">
        <f t="shared" si="72"/>
        <v>38224.862496842994</v>
      </c>
      <c r="CQ71">
        <f t="shared" si="72"/>
        <v>38553.86471462364</v>
      </c>
      <c r="CR71">
        <f t="shared" si="72"/>
        <v>38810.008386517911</v>
      </c>
      <c r="CS71">
        <f t="shared" si="72"/>
        <v>38985.76855499504</v>
      </c>
      <c r="CT71">
        <f t="shared" si="72"/>
        <v>39083.449387784902</v>
      </c>
      <c r="CU71">
        <f t="shared" si="72"/>
        <v>39103.020669188896</v>
      </c>
      <c r="CV71">
        <f t="shared" si="72"/>
        <v>39041.167386499423</v>
      </c>
      <c r="CW71">
        <f t="shared" si="72"/>
        <v>38902.386320471203</v>
      </c>
      <c r="CX71">
        <f t="shared" si="83"/>
        <v>38686.485595370847</v>
      </c>
      <c r="CY71">
        <f t="shared" si="83"/>
        <v>38395.109723941561</v>
      </c>
      <c r="CZ71">
        <f t="shared" si="83"/>
        <v>38032.491937201405</v>
      </c>
      <c r="DA71">
        <f t="shared" si="83"/>
        <v>37604.671872291954</v>
      </c>
      <c r="DB71">
        <f t="shared" si="83"/>
        <v>37120.860283220376</v>
      </c>
      <c r="DC71">
        <f t="shared" si="79"/>
        <v>36592.084159513921</v>
      </c>
      <c r="DD71">
        <f t="shared" si="79"/>
        <v>36033.048251185515</v>
      </c>
      <c r="DE71">
        <f t="shared" si="79"/>
        <v>35453.691301814768</v>
      </c>
      <c r="DF71">
        <f t="shared" si="79"/>
        <v>34864.680219929047</v>
      </c>
      <c r="DG71">
        <f t="shared" si="79"/>
        <v>34280.909641129525</v>
      </c>
      <c r="DH71">
        <f t="shared" si="79"/>
        <v>33716.653383293655</v>
      </c>
      <c r="DI71">
        <f t="shared" si="79"/>
        <v>33186.426697212773</v>
      </c>
      <c r="DJ71">
        <f t="shared" si="79"/>
        <v>32702.457687236525</v>
      </c>
      <c r="DK71">
        <f t="shared" si="79"/>
        <v>32277.44064755872</v>
      </c>
      <c r="DL71">
        <f t="shared" si="79"/>
        <v>31918.447206237666</v>
      </c>
      <c r="DM71">
        <f t="shared" si="79"/>
        <v>31630.613586848041</v>
      </c>
      <c r="DN71">
        <f t="shared" si="79"/>
        <v>31415.375525997744</v>
      </c>
      <c r="DO71">
        <f t="shared" si="79"/>
        <v>31269.675732457148</v>
      </c>
      <c r="DP71">
        <f t="shared" si="79"/>
        <v>31187.43925728077</v>
      </c>
      <c r="DQ71">
        <f t="shared" si="79"/>
        <v>31160.0244819119</v>
      </c>
      <c r="DR71">
        <f t="shared" si="79"/>
        <v>31176.819373603805</v>
      </c>
      <c r="DS71">
        <f t="shared" si="79"/>
        <v>31225.790007749714</v>
      </c>
      <c r="DT71">
        <f t="shared" si="79"/>
        <v>31294.590306612183</v>
      </c>
      <c r="DU71">
        <f t="shared" si="79"/>
        <v>31370.767311370648</v>
      </c>
      <c r="DV71">
        <f t="shared" si="79"/>
        <v>31442.673578822567</v>
      </c>
      <c r="DW71">
        <f t="shared" si="79"/>
        <v>31499.715819272387</v>
      </c>
      <c r="DX71">
        <f t="shared" si="79"/>
        <v>31532.835601219722</v>
      </c>
      <c r="DY71">
        <f t="shared" si="79"/>
        <v>31534.596912717618</v>
      </c>
      <c r="DZ71">
        <f t="shared" si="79"/>
        <v>31499.36853137497</v>
      </c>
      <c r="EA71">
        <f t="shared" si="79"/>
        <v>31423.40206701633</v>
      </c>
      <c r="EB71">
        <f t="shared" si="79"/>
        <v>31304.816349371435</v>
      </c>
      <c r="EC71">
        <f t="shared" si="79"/>
        <v>31143.503670142931</v>
      </c>
      <c r="ED71">
        <f t="shared" si="79"/>
        <v>30941.021922041167</v>
      </c>
      <c r="EE71">
        <f t="shared" si="79"/>
        <v>30700.370946939565</v>
      </c>
      <c r="EF71">
        <f t="shared" si="79"/>
        <v>30425.794660545249</v>
      </c>
      <c r="EG71">
        <f t="shared" si="79"/>
        <v>30122.562127907106</v>
      </c>
      <c r="EH71">
        <f t="shared" si="79"/>
        <v>29796.710005697376</v>
      </c>
      <c r="EI71">
        <f t="shared" si="79"/>
        <v>29454.797231326847</v>
      </c>
      <c r="EJ71">
        <f t="shared" si="79"/>
        <v>29103.677209405992</v>
      </c>
      <c r="EK71">
        <f t="shared" si="79"/>
        <v>28750.296494011171</v>
      </c>
      <c r="EL71">
        <f t="shared" si="79"/>
        <v>28401.448151478664</v>
      </c>
      <c r="EM71">
        <f t="shared" si="79"/>
        <v>28063.545426919318</v>
      </c>
      <c r="EN71">
        <f t="shared" si="79"/>
        <v>27742.420172356829</v>
      </c>
      <c r="EO71">
        <f t="shared" si="79"/>
        <v>27443.098160092573</v>
      </c>
      <c r="EP71">
        <f t="shared" si="79"/>
        <v>27169.626285538099</v>
      </c>
      <c r="EQ71">
        <f t="shared" si="79"/>
        <v>26924.935669605387</v>
      </c>
      <c r="ER71">
        <f t="shared" si="79"/>
        <v>26710.748128220821</v>
      </c>
      <c r="ES71">
        <f t="shared" si="79"/>
        <v>26527.526076548642</v>
      </c>
      <c r="ET71">
        <f t="shared" si="79"/>
        <v>26374.492329582936</v>
      </c>
      <c r="EU71">
        <f t="shared" si="79"/>
        <v>26249.719513845441</v>
      </c>
      <c r="EV71">
        <f t="shared" si="79"/>
        <v>26150.242210946457</v>
      </c>
      <c r="EW71">
        <f t="shared" si="79"/>
        <v>26072.227491755977</v>
      </c>
      <c r="EX71">
        <f t="shared" si="79"/>
        <v>26011.174362170281</v>
      </c>
      <c r="EY71">
        <f t="shared" si="79"/>
        <v>25962.139217334498</v>
      </c>
      <c r="EZ71">
        <f t="shared" si="79"/>
        <v>25919.961779718371</v>
      </c>
      <c r="FA71">
        <f t="shared" si="79"/>
        <v>25879.500369093759</v>
      </c>
      <c r="FB71">
        <f t="shared" si="79"/>
        <v>25835.848370362342</v>
      </c>
      <c r="FC71">
        <f t="shared" si="79"/>
        <v>25784.524093166678</v>
      </c>
      <c r="FD71">
        <f t="shared" si="80"/>
        <v>25721.636670561587</v>
      </c>
      <c r="FE71">
        <f t="shared" si="80"/>
        <v>25644.012597821682</v>
      </c>
      <c r="FF71">
        <f t="shared" si="80"/>
        <v>25549.283530752509</v>
      </c>
      <c r="FG71">
        <f t="shared" si="80"/>
        <v>25435.933411245358</v>
      </c>
      <c r="FH71">
        <f t="shared" si="80"/>
        <v>25303.309244147978</v>
      </c>
      <c r="FI71">
        <f t="shared" si="80"/>
        <v>25151.593943789616</v>
      </c>
      <c r="FJ71">
        <f t="shared" si="80"/>
        <v>24981.749791796399</v>
      </c>
      <c r="FK71">
        <f t="shared" si="80"/>
        <v>24795.434825085224</v>
      </c>
      <c r="FL71">
        <f t="shared" si="80"/>
        <v>24594.89839636127</v>
      </c>
      <c r="FM71">
        <f t="shared" si="80"/>
        <v>24382.861018232532</v>
      </c>
      <c r="FN71">
        <f t="shared" si="80"/>
        <v>24162.384375134461</v>
      </c>
      <c r="FO71">
        <f t="shared" si="80"/>
        <v>23936.736403397375</v>
      </c>
      <c r="FP71">
        <f t="shared" si="80"/>
        <v>23709.256129086218</v>
      </c>
      <c r="FQ71">
        <f t="shared" si="80"/>
        <v>23483.223082057248</v>
      </c>
      <c r="FR71">
        <f t="shared" si="80"/>
        <v>23261.735228943195</v>
      </c>
      <c r="FS71">
        <f t="shared" si="80"/>
        <v>23047.59923122387</v>
      </c>
      <c r="FT71">
        <f t="shared" si="74"/>
        <v>22843.236377799469</v>
      </c>
      <c r="FU71">
        <f t="shared" si="74"/>
        <v>22650.607144742851</v>
      </c>
      <c r="FV71">
        <f t="shared" si="74"/>
        <v>22471.156069727345</v>
      </c>
      <c r="FW71">
        <f t="shared" si="74"/>
        <v>22305.778539484305</v>
      </c>
      <c r="FX71">
        <f t="shared" si="74"/>
        <v>22154.810112593615</v>
      </c>
      <c r="FY71">
        <f t="shared" si="74"/>
        <v>22018.037986847288</v>
      </c>
      <c r="FZ71">
        <f t="shared" si="74"/>
        <v>21894.733409390348</v>
      </c>
      <c r="GA71">
        <f t="shared" si="74"/>
        <v>21783.703166882537</v>
      </c>
      <c r="GB71">
        <f t="shared" si="74"/>
        <v>21683.357509116235</v>
      </c>
      <c r="GC71">
        <f t="shared" si="74"/>
        <v>21591.791049618663</v>
      </c>
      <c r="GD71">
        <f t="shared" si="74"/>
        <v>21506.872995705242</v>
      </c>
      <c r="GE71">
        <f t="shared" si="74"/>
        <v>21426.34263519973</v>
      </c>
      <c r="GF71">
        <f t="shared" si="74"/>
        <v>21347.905813217931</v>
      </c>
      <c r="GG71">
        <f t="shared" si="74"/>
        <v>21269.328358544961</v>
      </c>
      <c r="GH71">
        <f t="shared" si="74"/>
        <v>21188.522702438782</v>
      </c>
      <c r="GI71">
        <f t="shared" si="74"/>
        <v>21103.624399883174</v>
      </c>
      <c r="GJ71">
        <f t="shared" si="74"/>
        <v>21013.055752712913</v>
      </c>
      <c r="GK71">
        <f t="shared" si="74"/>
        <v>20915.574614245641</v>
      </c>
      <c r="GL71">
        <f t="shared" si="81"/>
        <v>20810.307106064341</v>
      </c>
      <c r="GM71">
        <f t="shared" si="81"/>
        <v>20696.763758108606</v>
      </c>
      <c r="GN71">
        <f t="shared" si="81"/>
        <v>20574.839322242689</v>
      </c>
      <c r="GO71">
        <f t="shared" si="81"/>
        <v>20444.797200575867</v>
      </c>
      <c r="GP71">
        <f t="shared" si="81"/>
        <v>20307.239968092297</v>
      </c>
      <c r="GQ71">
        <f t="shared" si="81"/>
        <v>20163.067950365843</v>
      </c>
      <c r="GR71">
        <f t="shared" si="81"/>
        <v>20013.428212170613</v>
      </c>
      <c r="GS71">
        <f t="shared" si="81"/>
        <v>19859.65649206096</v>
      </c>
      <c r="GT71">
        <f t="shared" si="81"/>
        <v>19703.214765136934</v>
      </c>
      <c r="GU71">
        <f t="shared" si="81"/>
        <v>19545.627112572391</v>
      </c>
      <c r="GV71">
        <f t="shared" si="81"/>
        <v>19388.416487333165</v>
      </c>
      <c r="GW71">
        <f t="shared" si="81"/>
        <v>19233.044767000705</v>
      </c>
      <c r="GX71">
        <f t="shared" si="81"/>
        <v>19080.858241279489</v>
      </c>
    </row>
    <row r="72" spans="1:206" ht="4.5" customHeight="1">
      <c r="A72">
        <v>70</v>
      </c>
      <c r="B72">
        <v>0.98542174825571505</v>
      </c>
      <c r="E72" s="8">
        <v>70516</v>
      </c>
      <c r="F72">
        <f t="shared" si="84"/>
        <v>69964.944126155766</v>
      </c>
      <c r="G72">
        <f t="shared" si="84"/>
        <v>71167.030831784068</v>
      </c>
      <c r="H72">
        <f t="shared" si="84"/>
        <v>71093.37718099136</v>
      </c>
      <c r="I72">
        <f t="shared" si="84"/>
        <v>69599.74592009958</v>
      </c>
      <c r="J72">
        <f t="shared" si="75"/>
        <v>68309.321795954325</v>
      </c>
      <c r="K72">
        <f t="shared" si="75"/>
        <v>67543.901487261028</v>
      </c>
      <c r="L72">
        <f t="shared" si="75"/>
        <v>66540.004862258153</v>
      </c>
      <c r="M72">
        <f t="shared" si="75"/>
        <v>64535.425944286268</v>
      </c>
      <c r="N72">
        <f t="shared" si="75"/>
        <v>60841.513225503804</v>
      </c>
      <c r="O72">
        <f t="shared" si="75"/>
        <v>56051.108418543627</v>
      </c>
      <c r="P72">
        <f t="shared" si="75"/>
        <v>53621.363688512101</v>
      </c>
      <c r="Q72">
        <f t="shared" si="75"/>
        <v>54379.598242201981</v>
      </c>
      <c r="R72">
        <f t="shared" si="75"/>
        <v>55466.632294363597</v>
      </c>
      <c r="S72">
        <f t="shared" si="75"/>
        <v>59052.640412701578</v>
      </c>
      <c r="T72">
        <f t="shared" si="75"/>
        <v>62949.947847111449</v>
      </c>
      <c r="U72">
        <f t="shared" si="75"/>
        <v>62386.101110786432</v>
      </c>
      <c r="V72">
        <f t="shared" si="75"/>
        <v>59842.258615014805</v>
      </c>
      <c r="W72">
        <f t="shared" si="76"/>
        <v>58237.520917586138</v>
      </c>
      <c r="X72">
        <f t="shared" si="76"/>
        <v>57688.199561700792</v>
      </c>
      <c r="Y72">
        <f t="shared" si="76"/>
        <v>58973.267811252066</v>
      </c>
      <c r="Z72">
        <f t="shared" si="76"/>
        <v>61590.664734348808</v>
      </c>
      <c r="AA72">
        <f t="shared" si="76"/>
        <v>64113.151270798327</v>
      </c>
      <c r="AB72">
        <f t="shared" si="76"/>
        <v>67252.596499036008</v>
      </c>
      <c r="AC72">
        <f t="shared" si="76"/>
        <v>72507.657772446095</v>
      </c>
      <c r="AD72">
        <f t="shared" ref="W72:BT77" si="85">AC71*$B72</f>
        <v>78606.15875312053</v>
      </c>
      <c r="AE72">
        <f t="shared" si="85"/>
        <v>81163.439060276592</v>
      </c>
      <c r="AF72">
        <f t="shared" si="85"/>
        <v>80068.75439286232</v>
      </c>
      <c r="AG72">
        <f t="shared" si="85"/>
        <v>78257.291642713768</v>
      </c>
      <c r="AH72">
        <f t="shared" si="85"/>
        <v>76766.422639637953</v>
      </c>
      <c r="AI72">
        <f t="shared" si="85"/>
        <v>74946.677212413037</v>
      </c>
      <c r="AJ72">
        <f t="shared" si="85"/>
        <v>70150.441981150521</v>
      </c>
      <c r="AK72">
        <f t="shared" si="85"/>
        <v>65019.739840290749</v>
      </c>
      <c r="AL72">
        <f t="shared" si="85"/>
        <v>63307.678989314605</v>
      </c>
      <c r="AM72">
        <f t="shared" si="85"/>
        <v>62444.882436861117</v>
      </c>
      <c r="AN72">
        <f t="shared" si="85"/>
        <v>61644.39779125496</v>
      </c>
      <c r="AO72">
        <f t="shared" si="85"/>
        <v>61562.655178386187</v>
      </c>
      <c r="AP72">
        <f t="shared" si="85"/>
        <v>60879.859767053669</v>
      </c>
      <c r="AQ72">
        <f t="shared" si="85"/>
        <v>59730.573730809803</v>
      </c>
      <c r="AR72">
        <f t="shared" si="85"/>
        <v>59886.078855462969</v>
      </c>
      <c r="AS72">
        <f t="shared" si="85"/>
        <v>59222.113187556664</v>
      </c>
      <c r="AT72">
        <f t="shared" si="85"/>
        <v>58234.628915563218</v>
      </c>
      <c r="AU72">
        <f t="shared" si="85"/>
        <v>57787.378858766599</v>
      </c>
      <c r="AV72">
        <f t="shared" si="85"/>
        <v>55442.855968766045</v>
      </c>
      <c r="AW72">
        <f t="shared" si="85"/>
        <v>53464.435513390868</v>
      </c>
      <c r="AX72">
        <f t="shared" si="85"/>
        <v>50302.159056363955</v>
      </c>
      <c r="AY72">
        <f t="shared" si="85"/>
        <v>44935.573721309054</v>
      </c>
      <c r="AZ72">
        <f t="shared" si="85"/>
        <v>41321.866391803611</v>
      </c>
      <c r="BA72">
        <f t="shared" si="85"/>
        <v>39877.883156852578</v>
      </c>
      <c r="BB72">
        <f t="shared" si="85"/>
        <v>39446.92191552771</v>
      </c>
      <c r="BC72">
        <f t="shared" si="85"/>
        <v>38932.98634239017</v>
      </c>
      <c r="BD72">
        <f t="shared" si="85"/>
        <v>38745.443953294845</v>
      </c>
      <c r="BE72">
        <f t="shared" si="85"/>
        <v>38920.098345664359</v>
      </c>
      <c r="BF72">
        <f t="shared" si="85"/>
        <v>39063.025359273917</v>
      </c>
      <c r="BG72">
        <f t="shared" si="85"/>
        <v>39402.762691060139</v>
      </c>
      <c r="BH72">
        <f t="shared" si="85"/>
        <v>40314.806323589684</v>
      </c>
      <c r="BI72">
        <f t="shared" si="85"/>
        <v>42089.902681446983</v>
      </c>
      <c r="BJ72">
        <f t="shared" si="85"/>
        <v>44259.96081777315</v>
      </c>
      <c r="BK72">
        <f t="shared" si="85"/>
        <v>47597.203986704029</v>
      </c>
      <c r="BL72">
        <f t="shared" si="85"/>
        <v>50682.72223623746</v>
      </c>
      <c r="BM72">
        <f t="shared" si="85"/>
        <v>51295.850481929287</v>
      </c>
      <c r="BN72">
        <f t="shared" si="85"/>
        <v>50564.750451108463</v>
      </c>
      <c r="BO72">
        <f t="shared" si="85"/>
        <v>47984.226850573134</v>
      </c>
      <c r="BP72">
        <f t="shared" si="85"/>
        <v>46022.144378794197</v>
      </c>
      <c r="BQ72">
        <f t="shared" si="85"/>
        <v>45893.055857144704</v>
      </c>
      <c r="BR72">
        <f t="shared" si="85"/>
        <v>46169.148516760004</v>
      </c>
      <c r="BS72">
        <f t="shared" si="85"/>
        <v>46801.625621395367</v>
      </c>
      <c r="BT72">
        <f t="shared" si="85"/>
        <v>47167.403139601272</v>
      </c>
      <c r="BU72">
        <f t="shared" si="77"/>
        <v>47666.447151744411</v>
      </c>
      <c r="BV72">
        <f t="shared" si="77"/>
        <v>47864.679580762931</v>
      </c>
      <c r="BW72">
        <f t="shared" si="77"/>
        <v>47102.682894597841</v>
      </c>
      <c r="BX72">
        <f t="shared" si="77"/>
        <v>46620.39447130866</v>
      </c>
      <c r="BY72">
        <f t="shared" si="77"/>
        <v>45401.744106511142</v>
      </c>
      <c r="BZ72">
        <f t="shared" si="77"/>
        <v>44169.713715822356</v>
      </c>
      <c r="CA72">
        <f t="shared" si="77"/>
        <v>42931.90163188905</v>
      </c>
      <c r="CB72">
        <f t="shared" si="77"/>
        <v>41706.277402495369</v>
      </c>
      <c r="CC72">
        <f t="shared" si="77"/>
        <v>40523.45980914605</v>
      </c>
      <c r="CD72">
        <f t="shared" si="77"/>
        <v>39419.218326933944</v>
      </c>
      <c r="CE72">
        <f t="shared" si="77"/>
        <v>38430.420075323746</v>
      </c>
      <c r="CF72">
        <f t="shared" si="77"/>
        <v>37579.296668889496</v>
      </c>
      <c r="CG72">
        <f t="shared" si="77"/>
        <v>36878.855255138922</v>
      </c>
      <c r="CH72">
        <f t="shared" si="77"/>
        <v>36338.113844983112</v>
      </c>
      <c r="CI72">
        <f t="shared" si="77"/>
        <v>35963.087393564609</v>
      </c>
      <c r="CJ72">
        <f t="shared" si="77"/>
        <v>35754.772172082594</v>
      </c>
      <c r="CK72">
        <f t="shared" si="72"/>
        <v>35721.687806374503</v>
      </c>
      <c r="CL72">
        <f t="shared" si="72"/>
        <v>35851.352741595161</v>
      </c>
      <c r="CM72">
        <f t="shared" si="72"/>
        <v>36108.949694872434</v>
      </c>
      <c r="CN72">
        <f t="shared" si="72"/>
        <v>36463.471861630438</v>
      </c>
      <c r="CO72">
        <f t="shared" si="72"/>
        <v>36869.623831270081</v>
      </c>
      <c r="CP72">
        <f t="shared" si="72"/>
        <v>37283.201794443128</v>
      </c>
      <c r="CQ72">
        <f t="shared" si="72"/>
        <v>37667.610828473342</v>
      </c>
      <c r="CR72">
        <f t="shared" si="72"/>
        <v>37991.816769098754</v>
      </c>
      <c r="CS72">
        <f t="shared" si="72"/>
        <v>38244.226314061445</v>
      </c>
      <c r="CT72">
        <f t="shared" si="72"/>
        <v>38417.424206555894</v>
      </c>
      <c r="CU72">
        <f t="shared" si="72"/>
        <v>38513.681023574754</v>
      </c>
      <c r="CV72">
        <f t="shared" si="72"/>
        <v>38532.966989911482</v>
      </c>
      <c r="CW72">
        <f t="shared" si="72"/>
        <v>38472.015419948264</v>
      </c>
      <c r="CX72">
        <f t="shared" si="83"/>
        <v>38335.257539237944</v>
      </c>
      <c r="CY72">
        <f t="shared" si="83"/>
        <v>38122.50426925988</v>
      </c>
      <c r="CZ72">
        <f t="shared" si="83"/>
        <v>37835.376148636497</v>
      </c>
      <c r="DA72">
        <f t="shared" si="83"/>
        <v>37478.044695278397</v>
      </c>
      <c r="DB72">
        <f t="shared" si="83"/>
        <v>37056.461498976452</v>
      </c>
      <c r="DC72">
        <f t="shared" si="79"/>
        <v>36579.703037047162</v>
      </c>
      <c r="DD72">
        <f t="shared" ref="DC72:FC76" si="86">DC71*$B72</f>
        <v>36058.635544788463</v>
      </c>
      <c r="DE72">
        <f t="shared" si="86"/>
        <v>35507.749402665766</v>
      </c>
      <c r="DF72">
        <f t="shared" si="86"/>
        <v>34936.838464752749</v>
      </c>
      <c r="DG72">
        <f t="shared" si="86"/>
        <v>34356.414134698927</v>
      </c>
      <c r="DH72">
        <f t="shared" si="86"/>
        <v>33781.153910358051</v>
      </c>
      <c r="DI72">
        <f t="shared" si="86"/>
        <v>33225.123522297203</v>
      </c>
      <c r="DJ72">
        <f t="shared" si="86"/>
        <v>32702.626614327546</v>
      </c>
      <c r="DK72">
        <f t="shared" si="86"/>
        <v>32225.713026415164</v>
      </c>
      <c r="DL72">
        <f t="shared" si="86"/>
        <v>31806.891992137393</v>
      </c>
      <c r="DM72">
        <f t="shared" si="86"/>
        <v>31453.132047578463</v>
      </c>
      <c r="DN72">
        <f t="shared" si="86"/>
        <v>31169.494539152769</v>
      </c>
      <c r="DO72">
        <f t="shared" si="86"/>
        <v>30957.394272938502</v>
      </c>
      <c r="DP72">
        <f t="shared" si="86"/>
        <v>30813.81852766723</v>
      </c>
      <c r="DQ72">
        <f t="shared" si="86"/>
        <v>30732.780916528536</v>
      </c>
      <c r="DR72">
        <f t="shared" si="86"/>
        <v>30705.765800656507</v>
      </c>
      <c r="DS72">
        <f t="shared" si="86"/>
        <v>30722.315852189309</v>
      </c>
      <c r="DT72">
        <f t="shared" si="86"/>
        <v>30770.572580102562</v>
      </c>
      <c r="DU72">
        <f t="shared" si="86"/>
        <v>30838.369890888131</v>
      </c>
      <c r="DV72">
        <f t="shared" si="86"/>
        <v>30913.436368094102</v>
      </c>
      <c r="DW72">
        <f t="shared" si="86"/>
        <v>30984.294367877115</v>
      </c>
      <c r="DX72">
        <f t="shared" si="86"/>
        <v>31040.5050321856</v>
      </c>
      <c r="DY72">
        <f t="shared" si="86"/>
        <v>31073.141985613991</v>
      </c>
      <c r="DZ72">
        <f t="shared" si="86"/>
        <v>31074.877620269468</v>
      </c>
      <c r="EA72">
        <f t="shared" si="86"/>
        <v>31040.162807138579</v>
      </c>
      <c r="EB72">
        <f t="shared" si="86"/>
        <v>30965.30380102148</v>
      </c>
      <c r="EC72">
        <f t="shared" si="86"/>
        <v>30848.44685582169</v>
      </c>
      <c r="ED72">
        <f t="shared" si="86"/>
        <v>30689.485833440525</v>
      </c>
      <c r="EE72">
        <f t="shared" si="86"/>
        <v>30489.955915236213</v>
      </c>
      <c r="EF72">
        <f t="shared" si="86"/>
        <v>30252.81321063215</v>
      </c>
      <c r="EG72">
        <f t="shared" si="86"/>
        <v>29982.239766463899</v>
      </c>
      <c r="EH72">
        <f t="shared" si="86"/>
        <v>29683.427834023612</v>
      </c>
      <c r="EI72">
        <f t="shared" si="86"/>
        <v>29362.326066082864</v>
      </c>
      <c r="EJ72">
        <f t="shared" si="86"/>
        <v>29025.397782211698</v>
      </c>
      <c r="EK72">
        <f t="shared" si="86"/>
        <v>28679.396476362865</v>
      </c>
      <c r="EL72">
        <f t="shared" si="86"/>
        <v>28331.167433998642</v>
      </c>
      <c r="EM72">
        <f t="shared" si="86"/>
        <v>27987.404690424151</v>
      </c>
      <c r="EN72">
        <f t="shared" si="86"/>
        <v>27654.42799684851</v>
      </c>
      <c r="EO72">
        <f t="shared" si="86"/>
        <v>27337.984187088481</v>
      </c>
      <c r="EP72">
        <f t="shared" si="86"/>
        <v>27043.025766471619</v>
      </c>
      <c r="EQ72">
        <f t="shared" si="86"/>
        <v>26773.540633749384</v>
      </c>
      <c r="ER72">
        <f t="shared" si="86"/>
        <v>26532.417179215201</v>
      </c>
      <c r="ES72">
        <f t="shared" si="86"/>
        <v>26321.352117729431</v>
      </c>
      <c r="ET72">
        <f t="shared" si="86"/>
        <v>26140.801123251633</v>
      </c>
      <c r="EU72">
        <f t="shared" si="86"/>
        <v>25989.998340774564</v>
      </c>
      <c r="EV72">
        <f t="shared" si="86"/>
        <v>25867.044494555732</v>
      </c>
      <c r="EW72">
        <f t="shared" si="86"/>
        <v>25769.017396821251</v>
      </c>
      <c r="EX72">
        <f t="shared" si="86"/>
        <v>25692.13999584689</v>
      </c>
      <c r="EY72">
        <f t="shared" si="86"/>
        <v>25631.976914154071</v>
      </c>
      <c r="EZ72">
        <f t="shared" si="86"/>
        <v>25583.656616004024</v>
      </c>
      <c r="FA72">
        <f t="shared" si="86"/>
        <v>25542.094051691391</v>
      </c>
      <c r="FB72">
        <f t="shared" si="86"/>
        <v>25502.222497696795</v>
      </c>
      <c r="FC72">
        <f t="shared" si="86"/>
        <v>25459.206868792025</v>
      </c>
      <c r="FD72">
        <f t="shared" si="80"/>
        <v>25408.630809829912</v>
      </c>
      <c r="FE72">
        <f t="shared" si="80"/>
        <v>25346.660175903107</v>
      </c>
      <c r="FF72">
        <f t="shared" si="80"/>
        <v>25270.167726437023</v>
      </c>
      <c r="FG72">
        <f t="shared" si="80"/>
        <v>25176.819643555085</v>
      </c>
      <c r="FH72">
        <f t="shared" si="80"/>
        <v>25065.121970625354</v>
      </c>
      <c r="FI72">
        <f t="shared" si="80"/>
        <v>24934.431232023297</v>
      </c>
      <c r="FJ72">
        <f t="shared" si="80"/>
        <v>24784.927675507017</v>
      </c>
      <c r="FK72">
        <f t="shared" si="80"/>
        <v>24617.559554318854</v>
      </c>
      <c r="FL72">
        <f t="shared" si="80"/>
        <v>24433.960734096119</v>
      </c>
      <c r="FM72">
        <f t="shared" si="80"/>
        <v>24236.347775914004</v>
      </c>
      <c r="FN72">
        <f t="shared" si="80"/>
        <v>24027.401532062824</v>
      </c>
      <c r="FO72">
        <f t="shared" si="80"/>
        <v>23810.139052971575</v>
      </c>
      <c r="FP72">
        <f t="shared" si="80"/>
        <v>23587.780634172057</v>
      </c>
      <c r="FQ72">
        <f t="shared" si="80"/>
        <v>23363.616624566668</v>
      </c>
      <c r="FR72">
        <f t="shared" si="80"/>
        <v>23140.878744199814</v>
      </c>
      <c r="FS72">
        <f t="shared" si="80"/>
        <v>22922.619796766758</v>
      </c>
      <c r="FT72">
        <f t="shared" si="74"/>
        <v>22711.6055275297</v>
      </c>
      <c r="FU72">
        <f t="shared" si="74"/>
        <v>22510.221927229701</v>
      </c>
      <c r="FV72">
        <f t="shared" si="74"/>
        <v>22320.40089162589</v>
      </c>
      <c r="FW72">
        <f t="shared" si="74"/>
        <v>22143.565899557743</v>
      </c>
      <c r="FX72">
        <f t="shared" si="74"/>
        <v>21980.599284583433</v>
      </c>
      <c r="FY72">
        <f t="shared" si="74"/>
        <v>21831.831713425396</v>
      </c>
      <c r="FZ72">
        <f t="shared" si="74"/>
        <v>21697.053486159799</v>
      </c>
      <c r="GA72">
        <f t="shared" si="74"/>
        <v>21575.546473874248</v>
      </c>
      <c r="GB72">
        <f t="shared" si="74"/>
        <v>21466.134858192945</v>
      </c>
      <c r="GC72">
        <f t="shared" si="74"/>
        <v>21367.252064687007</v>
      </c>
      <c r="GD72">
        <f t="shared" si="74"/>
        <v>21277.020484087323</v>
      </c>
      <c r="GE72">
        <f t="shared" si="74"/>
        <v>21193.340386941487</v>
      </c>
      <c r="GF72">
        <f t="shared" si="74"/>
        <v>21113.984018304483</v>
      </c>
      <c r="GG72">
        <f t="shared" si="74"/>
        <v>21036.690668059557</v>
      </c>
      <c r="GH72">
        <f t="shared" si="74"/>
        <v>20959.258735302232</v>
      </c>
      <c r="GI72">
        <f t="shared" si="74"/>
        <v>20879.631084393131</v>
      </c>
      <c r="GJ72">
        <f t="shared" si="74"/>
        <v>20795.970450664841</v>
      </c>
      <c r="GK72">
        <f t="shared" si="74"/>
        <v>20706.722136033168</v>
      </c>
      <c r="GL72">
        <f t="shared" si="81"/>
        <v>20610.662102142793</v>
      </c>
      <c r="GM72">
        <f t="shared" si="81"/>
        <v>20506.929210196253</v>
      </c>
      <c r="GN72">
        <f t="shared" si="81"/>
        <v>20395.041125750904</v>
      </c>
      <c r="GO72">
        <f t="shared" si="81"/>
        <v>20274.894135004823</v>
      </c>
      <c r="GP72">
        <f t="shared" si="81"/>
        <v>20146.74780012502</v>
      </c>
      <c r="GQ72">
        <f t="shared" si="81"/>
        <v>20011.195911605842</v>
      </c>
      <c r="GR72">
        <f t="shared" si="81"/>
        <v>19869.125669848287</v>
      </c>
      <c r="GS72">
        <f t="shared" si="81"/>
        <v>19721.667417427416</v>
      </c>
      <c r="GT72">
        <f t="shared" si="81"/>
        <v>19570.137420164672</v>
      </c>
      <c r="GU72">
        <f t="shared" si="81"/>
        <v>19415.976340119054</v>
      </c>
      <c r="GV72">
        <f t="shared" si="81"/>
        <v>19260.68604002539</v>
      </c>
      <c r="GW72">
        <f t="shared" si="81"/>
        <v>19105.767270857777</v>
      </c>
      <c r="GX72">
        <f t="shared" si="81"/>
        <v>18952.660598578266</v>
      </c>
    </row>
    <row r="73" spans="1:206" ht="4.5" customHeight="1">
      <c r="A73">
        <v>71</v>
      </c>
      <c r="B73">
        <v>0.9838506391878229</v>
      </c>
      <c r="E73" s="8">
        <v>72201</v>
      </c>
      <c r="F73">
        <f t="shared" si="84"/>
        <v>69377.211672968522</v>
      </c>
      <c r="G73">
        <f t="shared" si="84"/>
        <v>68835.05499925866</v>
      </c>
      <c r="H73">
        <f t="shared" si="84"/>
        <v>70017.728772950257</v>
      </c>
      <c r="I73">
        <f t="shared" si="84"/>
        <v>69945.264581539333</v>
      </c>
      <c r="J73">
        <f t="shared" si="75"/>
        <v>68475.754510800034</v>
      </c>
      <c r="K73">
        <f t="shared" si="75"/>
        <v>67206.169911436344</v>
      </c>
      <c r="L73">
        <f t="shared" si="75"/>
        <v>66453.110651481111</v>
      </c>
      <c r="M73">
        <f t="shared" si="75"/>
        <v>65465.426315293524</v>
      </c>
      <c r="N73">
        <f t="shared" si="75"/>
        <v>63493.220065544454</v>
      </c>
      <c r="O73">
        <f t="shared" si="75"/>
        <v>59858.961676066298</v>
      </c>
      <c r="P73">
        <f t="shared" si="75"/>
        <v>55145.918844770109</v>
      </c>
      <c r="Q73">
        <f t="shared" si="75"/>
        <v>52755.412939065347</v>
      </c>
      <c r="R73">
        <f t="shared" si="75"/>
        <v>53501.402489367429</v>
      </c>
      <c r="S73">
        <f t="shared" si="75"/>
        <v>54570.881636405567</v>
      </c>
      <c r="T73">
        <f t="shared" si="75"/>
        <v>58098.978015765111</v>
      </c>
      <c r="U73">
        <f t="shared" si="75"/>
        <v>61933.346426220713</v>
      </c>
      <c r="V73">
        <f t="shared" si="75"/>
        <v>61378.605454283381</v>
      </c>
      <c r="W73">
        <f t="shared" si="85"/>
        <v>58875.844388825317</v>
      </c>
      <c r="X73">
        <f t="shared" si="85"/>
        <v>57297.022179481326</v>
      </c>
      <c r="Y73">
        <f t="shared" si="85"/>
        <v>56756.57201237401</v>
      </c>
      <c r="Z73">
        <f t="shared" si="85"/>
        <v>58020.88723109501</v>
      </c>
      <c r="AA73">
        <f t="shared" si="85"/>
        <v>60596.014866891979</v>
      </c>
      <c r="AB73">
        <f t="shared" si="85"/>
        <v>63077.764858120514</v>
      </c>
      <c r="AC73">
        <f t="shared" si="85"/>
        <v>66166.510052617319</v>
      </c>
      <c r="AD73">
        <f t="shared" si="85"/>
        <v>71336.705445433006</v>
      </c>
      <c r="AE73">
        <f t="shared" si="85"/>
        <v>77336.719533357114</v>
      </c>
      <c r="AF73">
        <f t="shared" si="85"/>
        <v>79852.701398135032</v>
      </c>
      <c r="AG73">
        <f t="shared" si="85"/>
        <v>78775.695188390397</v>
      </c>
      <c r="AH73">
        <f t="shared" si="85"/>
        <v>76993.486403791816</v>
      </c>
      <c r="AI73">
        <f t="shared" si="85"/>
        <v>75526.693982170356</v>
      </c>
      <c r="AJ73">
        <f t="shared" si="85"/>
        <v>73736.336280436008</v>
      </c>
      <c r="AK73">
        <f t="shared" si="85"/>
        <v>69017.557182463221</v>
      </c>
      <c r="AL73">
        <f t="shared" si="85"/>
        <v>63969.71260169601</v>
      </c>
      <c r="AM73">
        <f t="shared" si="85"/>
        <v>62285.300439134677</v>
      </c>
      <c r="AN73">
        <f t="shared" si="85"/>
        <v>61436.437499514264</v>
      </c>
      <c r="AO73">
        <f t="shared" si="85"/>
        <v>60648.880169274613</v>
      </c>
      <c r="AP73">
        <f t="shared" si="85"/>
        <v>60568.457647354786</v>
      </c>
      <c r="AQ73">
        <f t="shared" si="85"/>
        <v>59896.688945480775</v>
      </c>
      <c r="AR73">
        <f t="shared" si="85"/>
        <v>58765.963144112611</v>
      </c>
      <c r="AS73">
        <f t="shared" si="85"/>
        <v>58918.956960399606</v>
      </c>
      <c r="AT73">
        <f t="shared" si="85"/>
        <v>58265.713913631218</v>
      </c>
      <c r="AU73">
        <f t="shared" si="85"/>
        <v>57294.176881442545</v>
      </c>
      <c r="AV73">
        <f t="shared" si="85"/>
        <v>56854.149627186402</v>
      </c>
      <c r="AW73">
        <f t="shared" si="85"/>
        <v>54547.489283268878</v>
      </c>
      <c r="AX73">
        <f t="shared" si="85"/>
        <v>52601.019053665746</v>
      </c>
      <c r="AY73">
        <f t="shared" si="85"/>
        <v>49489.811340131208</v>
      </c>
      <c r="AZ73">
        <f t="shared" si="85"/>
        <v>44209.892927981447</v>
      </c>
      <c r="BA73">
        <f t="shared" si="85"/>
        <v>40654.544662009801</v>
      </c>
      <c r="BB73">
        <f t="shared" si="85"/>
        <v>39233.880833326722</v>
      </c>
      <c r="BC73">
        <f t="shared" si="85"/>
        <v>38809.879340584077</v>
      </c>
      <c r="BD73">
        <f t="shared" si="85"/>
        <v>38304.243498451346</v>
      </c>
      <c r="BE73">
        <f t="shared" si="85"/>
        <v>38119.729799065099</v>
      </c>
      <c r="BF73">
        <f t="shared" si="85"/>
        <v>38291.563634634811</v>
      </c>
      <c r="BG73">
        <f t="shared" si="85"/>
        <v>38432.182468331775</v>
      </c>
      <c r="BH73">
        <f t="shared" si="85"/>
        <v>38766.433259365622</v>
      </c>
      <c r="BI73">
        <f t="shared" si="85"/>
        <v>39663.747970196993</v>
      </c>
      <c r="BJ73">
        <f t="shared" si="85"/>
        <v>41410.177656494874</v>
      </c>
      <c r="BK73">
        <f t="shared" si="85"/>
        <v>43545.190740994112</v>
      </c>
      <c r="BL73">
        <f t="shared" si="85"/>
        <v>46828.53956587195</v>
      </c>
      <c r="BM73">
        <f t="shared" si="85"/>
        <v>49864.228667901109</v>
      </c>
      <c r="BN73">
        <f t="shared" si="85"/>
        <v>50467.455284329124</v>
      </c>
      <c r="BO73">
        <f t="shared" si="85"/>
        <v>49748.162051695814</v>
      </c>
      <c r="BP73">
        <f t="shared" si="85"/>
        <v>47209.312257869875</v>
      </c>
      <c r="BQ73">
        <f t="shared" si="85"/>
        <v>45278.916163870941</v>
      </c>
      <c r="BR73">
        <f t="shared" si="85"/>
        <v>45151.912339334274</v>
      </c>
      <c r="BS73">
        <f t="shared" si="85"/>
        <v>45423.546278971859</v>
      </c>
      <c r="BT73">
        <f t="shared" si="85"/>
        <v>46045.80928263902</v>
      </c>
      <c r="BU73">
        <f t="shared" si="77"/>
        <v>46405.679727726434</v>
      </c>
      <c r="BV73">
        <f t="shared" si="77"/>
        <v>46896.664498056321</v>
      </c>
      <c r="BW73">
        <f t="shared" si="77"/>
        <v>47091.695600053943</v>
      </c>
      <c r="BX73">
        <f t="shared" si="77"/>
        <v>46342.004673311421</v>
      </c>
      <c r="BY73">
        <f t="shared" si="77"/>
        <v>45867.504899785468</v>
      </c>
      <c r="BZ73">
        <f t="shared" si="77"/>
        <v>44668.53495943296</v>
      </c>
      <c r="CA73">
        <f t="shared" si="77"/>
        <v>43456.40107205497</v>
      </c>
      <c r="CB73">
        <f t="shared" si="77"/>
        <v>42238.578862082781</v>
      </c>
      <c r="CC73">
        <f t="shared" si="77"/>
        <v>41032.747680589724</v>
      </c>
      <c r="CD73">
        <f t="shared" si="77"/>
        <v>39869.031835330396</v>
      </c>
      <c r="CE73">
        <f t="shared" si="77"/>
        <v>38782.623147238301</v>
      </c>
      <c r="CF73">
        <f t="shared" si="77"/>
        <v>37809.793355363807</v>
      </c>
      <c r="CG73">
        <f t="shared" si="77"/>
        <v>36972.415047915754</v>
      </c>
      <c r="CH73">
        <f t="shared" si="77"/>
        <v>36283.285315283632</v>
      </c>
      <c r="CI73">
        <f t="shared" si="77"/>
        <v>35751.276533266515</v>
      </c>
      <c r="CJ73">
        <f t="shared" si="77"/>
        <v>35382.306519326077</v>
      </c>
      <c r="CK73">
        <f t="shared" si="72"/>
        <v>35177.355455518446</v>
      </c>
      <c r="CL73">
        <f t="shared" si="72"/>
        <v>35144.805381169412</v>
      </c>
      <c r="CM73">
        <f t="shared" si="72"/>
        <v>35272.376310566506</v>
      </c>
      <c r="CN73">
        <f t="shared" si="72"/>
        <v>35525.813237701186</v>
      </c>
      <c r="CO73">
        <f t="shared" si="72"/>
        <v>35874.610098072299</v>
      </c>
      <c r="CP73">
        <f t="shared" si="72"/>
        <v>36274.202973009655</v>
      </c>
      <c r="CQ73">
        <f t="shared" si="72"/>
        <v>36681.101916431457</v>
      </c>
      <c r="CR73">
        <f t="shared" si="72"/>
        <v>37059.302990271659</v>
      </c>
      <c r="CS73">
        <f t="shared" si="72"/>
        <v>37378.27321218446</v>
      </c>
      <c r="CT73">
        <f t="shared" si="72"/>
        <v>37626.606504333111</v>
      </c>
      <c r="CU73">
        <f t="shared" si="72"/>
        <v>37797.007361569755</v>
      </c>
      <c r="CV73">
        <f t="shared" si="72"/>
        <v>37891.709692519944</v>
      </c>
      <c r="CW73">
        <f t="shared" si="72"/>
        <v>37910.684202827688</v>
      </c>
      <c r="CX73">
        <f t="shared" si="83"/>
        <v>37850.716961759877</v>
      </c>
      <c r="CY73">
        <f t="shared" si="83"/>
        <v>37716.167633409059</v>
      </c>
      <c r="CZ73">
        <f t="shared" si="83"/>
        <v>37506.850192751837</v>
      </c>
      <c r="DA73">
        <f t="shared" si="83"/>
        <v>37224.359007747727</v>
      </c>
      <c r="DB73">
        <f t="shared" si="83"/>
        <v>36872.798228959444</v>
      </c>
      <c r="DC73">
        <f t="shared" si="86"/>
        <v>36458.023331806929</v>
      </c>
      <c r="DD73">
        <f t="shared" si="86"/>
        <v>35988.964214299594</v>
      </c>
      <c r="DE73">
        <f t="shared" si="86"/>
        <v>35476.311628980882</v>
      </c>
      <c r="DF73">
        <f t="shared" si="86"/>
        <v>34934.321945933749</v>
      </c>
      <c r="DG73">
        <f t="shared" si="86"/>
        <v>34372.630854748706</v>
      </c>
      <c r="DH73">
        <f t="shared" si="86"/>
        <v>33801.580006625096</v>
      </c>
      <c r="DI73">
        <f t="shared" si="86"/>
        <v>33235.60986720799</v>
      </c>
      <c r="DJ73">
        <f t="shared" si="86"/>
        <v>32688.559014506474</v>
      </c>
      <c r="DK73">
        <f t="shared" si="86"/>
        <v>32174.500097626864</v>
      </c>
      <c r="DL73">
        <f t="shared" si="86"/>
        <v>31705.288359321909</v>
      </c>
      <c r="DM73">
        <f t="shared" si="86"/>
        <v>31293.231017042421</v>
      </c>
      <c r="DN73">
        <f t="shared" si="86"/>
        <v>30945.184069469069</v>
      </c>
      <c r="DO73">
        <f t="shared" si="86"/>
        <v>30666.127125506806</v>
      </c>
      <c r="DP73">
        <f t="shared" si="86"/>
        <v>30457.452143019993</v>
      </c>
      <c r="DQ73">
        <f t="shared" si="86"/>
        <v>30316.195054262986</v>
      </c>
      <c r="DR73">
        <f t="shared" si="86"/>
        <v>30236.466148745927</v>
      </c>
      <c r="DS73">
        <f t="shared" si="86"/>
        <v>30209.887309727495</v>
      </c>
      <c r="DT73">
        <f t="shared" si="86"/>
        <v>30226.170088506635</v>
      </c>
      <c r="DU73">
        <f t="shared" si="86"/>
        <v>30273.647501109201</v>
      </c>
      <c r="DV73">
        <f t="shared" si="86"/>
        <v>30340.349928660798</v>
      </c>
      <c r="DW73">
        <f t="shared" si="86"/>
        <v>30414.204130241473</v>
      </c>
      <c r="DX73">
        <f t="shared" si="86"/>
        <v>30483.91781861956</v>
      </c>
      <c r="DY73">
        <f t="shared" si="86"/>
        <v>30539.220716628635</v>
      </c>
      <c r="DZ73">
        <f t="shared" si="86"/>
        <v>30571.3306041203</v>
      </c>
      <c r="EA73">
        <f t="shared" si="86"/>
        <v>30573.03820938549</v>
      </c>
      <c r="EB73">
        <f t="shared" si="86"/>
        <v>30538.884018297376</v>
      </c>
      <c r="EC73">
        <f t="shared" si="86"/>
        <v>30465.233937280107</v>
      </c>
      <c r="ED73">
        <f t="shared" si="86"/>
        <v>30350.264157051755</v>
      </c>
      <c r="EE73">
        <f t="shared" si="86"/>
        <v>30193.870253576097</v>
      </c>
      <c r="EF73">
        <f t="shared" si="86"/>
        <v>29997.562616013689</v>
      </c>
      <c r="EG73">
        <f t="shared" si="86"/>
        <v>29764.249614510252</v>
      </c>
      <c r="EH73">
        <f t="shared" si="86"/>
        <v>29498.04575851807</v>
      </c>
      <c r="EI73">
        <f t="shared" si="86"/>
        <v>29204.059447789743</v>
      </c>
      <c r="EJ73">
        <f t="shared" si="86"/>
        <v>28888.143268156899</v>
      </c>
      <c r="EK73">
        <f t="shared" si="86"/>
        <v>28556.656160709797</v>
      </c>
      <c r="EL73">
        <f t="shared" si="86"/>
        <v>28216.242554790599</v>
      </c>
      <c r="EM73">
        <f t="shared" si="86"/>
        <v>27873.637188876797</v>
      </c>
      <c r="EN73">
        <f t="shared" si="86"/>
        <v>27535.425993882072</v>
      </c>
      <c r="EO73">
        <f t="shared" si="86"/>
        <v>27207.826661073032</v>
      </c>
      <c r="EP73">
        <f t="shared" si="86"/>
        <v>26896.493216573595</v>
      </c>
      <c r="EQ73">
        <f t="shared" si="86"/>
        <v>26606.298185915868</v>
      </c>
      <c r="ER73">
        <f t="shared" si="86"/>
        <v>26341.165065835481</v>
      </c>
      <c r="ES73">
        <f t="shared" si="86"/>
        <v>26103.935600968849</v>
      </c>
      <c r="ET73">
        <f t="shared" si="86"/>
        <v>25896.279105315858</v>
      </c>
      <c r="EU73">
        <f t="shared" si="86"/>
        <v>25718.643893992878</v>
      </c>
      <c r="EV73">
        <f t="shared" si="86"/>
        <v>25570.276480061511</v>
      </c>
      <c r="EW73">
        <f t="shared" si="86"/>
        <v>25449.308259868511</v>
      </c>
      <c r="EX73">
        <f t="shared" si="86"/>
        <v>25352.864237104717</v>
      </c>
      <c r="EY73">
        <f t="shared" si="86"/>
        <v>25277.228357016993</v>
      </c>
      <c r="EZ73">
        <f t="shared" si="86"/>
        <v>25218.036870638003</v>
      </c>
      <c r="FA73">
        <f t="shared" si="86"/>
        <v>25170.496914417334</v>
      </c>
      <c r="FB73">
        <f t="shared" si="86"/>
        <v>25129.605558952062</v>
      </c>
      <c r="FC73">
        <f t="shared" si="86"/>
        <v>25090.377905069068</v>
      </c>
      <c r="FD73">
        <f t="shared" si="80"/>
        <v>25048.056951076047</v>
      </c>
      <c r="FE73">
        <f t="shared" si="80"/>
        <v>24998.297663138568</v>
      </c>
      <c r="FF73">
        <f t="shared" si="80"/>
        <v>24937.327815338809</v>
      </c>
      <c r="FG73">
        <f t="shared" si="80"/>
        <v>24862.07067003856</v>
      </c>
      <c r="FH73">
        <f t="shared" si="80"/>
        <v>24770.230099028206</v>
      </c>
      <c r="FI73">
        <f t="shared" si="80"/>
        <v>24660.336272120498</v>
      </c>
      <c r="FJ73">
        <f t="shared" si="80"/>
        <v>24531.756105410936</v>
      </c>
      <c r="FK73">
        <f t="shared" si="80"/>
        <v>24384.66693577154</v>
      </c>
      <c r="FL73">
        <f t="shared" si="80"/>
        <v>24220.001702760899</v>
      </c>
      <c r="FM73">
        <f t="shared" si="80"/>
        <v>24039.367886130633</v>
      </c>
      <c r="FN73">
        <f t="shared" si="80"/>
        <v>23844.946250911362</v>
      </c>
      <c r="FO73">
        <f t="shared" si="80"/>
        <v>23639.374355342483</v>
      </c>
      <c r="FP73">
        <f t="shared" si="80"/>
        <v>23425.620526417028</v>
      </c>
      <c r="FQ73">
        <f t="shared" si="80"/>
        <v>23206.853053952327</v>
      </c>
      <c r="FR73">
        <f t="shared" si="80"/>
        <v>22986.309149819161</v>
      </c>
      <c r="FS73">
        <f t="shared" si="80"/>
        <v>22767.168343848891</v>
      </c>
      <c r="FT73">
        <f t="shared" si="74"/>
        <v>22552.434138908418</v>
      </c>
      <c r="FU73">
        <f t="shared" si="74"/>
        <v>22344.827615241786</v>
      </c>
      <c r="FV73">
        <f t="shared" si="74"/>
        <v>22146.696231364687</v>
      </c>
      <c r="FW73">
        <f t="shared" si="74"/>
        <v>21959.940684154582</v>
      </c>
      <c r="FX73">
        <f t="shared" si="74"/>
        <v>21785.961464177562</v>
      </c>
      <c r="FY73">
        <f t="shared" si="74"/>
        <v>21625.626655868815</v>
      </c>
      <c r="FZ73">
        <f t="shared" si="74"/>
        <v>21479.261585894557</v>
      </c>
      <c r="GA73">
        <f t="shared" si="74"/>
        <v>21346.659940850699</v>
      </c>
      <c r="GB73">
        <f t="shared" si="74"/>
        <v>21227.115189147757</v>
      </c>
      <c r="GC73">
        <f t="shared" si="74"/>
        <v>21119.470501125135</v>
      </c>
      <c r="GD73">
        <f t="shared" si="74"/>
        <v>21022.18460152964</v>
      </c>
      <c r="GE73">
        <f t="shared" si="74"/>
        <v>20933.410203281714</v>
      </c>
      <c r="GF73">
        <f t="shared" si="74"/>
        <v>20851.081486217485</v>
      </c>
      <c r="GG73">
        <f t="shared" si="74"/>
        <v>20773.006672210344</v>
      </c>
      <c r="GH73">
        <f t="shared" si="74"/>
        <v>20696.961560166903</v>
      </c>
      <c r="GI73">
        <f t="shared" si="74"/>
        <v>20620.780103630063</v>
      </c>
      <c r="GJ73">
        <f t="shared" si="74"/>
        <v>20542.438388386119</v>
      </c>
      <c r="GK73">
        <f t="shared" si="74"/>
        <v>20460.128820417682</v>
      </c>
      <c r="GL73">
        <f t="shared" si="81"/>
        <v>20372.321809020872</v>
      </c>
      <c r="GM73">
        <f t="shared" si="81"/>
        <v>20277.813083277426</v>
      </c>
      <c r="GN73">
        <f t="shared" si="81"/>
        <v>20175.755411231021</v>
      </c>
      <c r="GO73">
        <f t="shared" si="81"/>
        <v>20065.674247831961</v>
      </c>
      <c r="GP73">
        <f t="shared" si="81"/>
        <v>19947.467554189938</v>
      </c>
      <c r="GQ73">
        <f t="shared" si="81"/>
        <v>19821.390700708867</v>
      </c>
      <c r="GR73">
        <f t="shared" si="81"/>
        <v>19688.027888546156</v>
      </c>
      <c r="GS73">
        <f t="shared" si="81"/>
        <v>19548.251990383418</v>
      </c>
      <c r="GT73">
        <f t="shared" si="81"/>
        <v>19403.175094485625</v>
      </c>
      <c r="GU73">
        <f t="shared" si="81"/>
        <v>19254.092209822546</v>
      </c>
      <c r="GV73">
        <f t="shared" si="81"/>
        <v>19102.420732681778</v>
      </c>
      <c r="GW73">
        <f t="shared" si="81"/>
        <v>18949.638271674958</v>
      </c>
      <c r="GX73">
        <f t="shared" si="81"/>
        <v>18797.221341607212</v>
      </c>
    </row>
    <row r="74" spans="1:206" ht="4.5" customHeight="1">
      <c r="A74">
        <v>72</v>
      </c>
      <c r="B74">
        <v>0.9817443936182082</v>
      </c>
      <c r="E74" s="8">
        <v>71704</v>
      </c>
      <c r="F74">
        <f t="shared" si="84"/>
        <v>70882.926963628255</v>
      </c>
      <c r="G74">
        <f t="shared" si="84"/>
        <v>68110.688604800554</v>
      </c>
      <c r="H74">
        <f t="shared" si="84"/>
        <v>67578.429329923209</v>
      </c>
      <c r="I74">
        <f t="shared" si="84"/>
        <v>68739.512676724218</v>
      </c>
      <c r="J74">
        <f t="shared" si="75"/>
        <v>68668.371363068465</v>
      </c>
      <c r="K74">
        <f t="shared" si="75"/>
        <v>67225.688089754665</v>
      </c>
      <c r="L74">
        <f t="shared" si="75"/>
        <v>65979.280527105337</v>
      </c>
      <c r="M74">
        <f t="shared" si="75"/>
        <v>65239.968820582013</v>
      </c>
      <c r="N74">
        <f t="shared" si="75"/>
        <v>64270.315260865333</v>
      </c>
      <c r="O74">
        <f t="shared" si="75"/>
        <v>62334.112832115388</v>
      </c>
      <c r="P74">
        <f t="shared" si="75"/>
        <v>58766.200033285269</v>
      </c>
      <c r="Q74">
        <f t="shared" si="75"/>
        <v>54139.196656777749</v>
      </c>
      <c r="R74">
        <f t="shared" si="75"/>
        <v>51792.330885940886</v>
      </c>
      <c r="S74">
        <f t="shared" si="75"/>
        <v>52524.701944647721</v>
      </c>
      <c r="T74">
        <f t="shared" si="75"/>
        <v>53574.657101343997</v>
      </c>
      <c r="U74">
        <f t="shared" si="75"/>
        <v>57038.345941924927</v>
      </c>
      <c r="V74">
        <f t="shared" si="75"/>
        <v>60802.715631956475</v>
      </c>
      <c r="W74">
        <f t="shared" si="85"/>
        <v>60258.101792846683</v>
      </c>
      <c r="X74">
        <f t="shared" si="85"/>
        <v>57801.030148267295</v>
      </c>
      <c r="Y74">
        <f t="shared" si="85"/>
        <v>56251.030295723918</v>
      </c>
      <c r="Z74">
        <f t="shared" si="85"/>
        <v>55720.446374136292</v>
      </c>
      <c r="AA74">
        <f t="shared" si="85"/>
        <v>56961.68075188181</v>
      </c>
      <c r="AB74">
        <f t="shared" si="85"/>
        <v>59489.797871176794</v>
      </c>
      <c r="AC74">
        <f t="shared" si="85"/>
        <v>61926.24201142745</v>
      </c>
      <c r="AD74">
        <f t="shared" si="85"/>
        <v>64958.60028943987</v>
      </c>
      <c r="AE74">
        <f t="shared" si="85"/>
        <v>70034.410630247352</v>
      </c>
      <c r="AF74">
        <f t="shared" si="85"/>
        <v>75924.890822697111</v>
      </c>
      <c r="AG74">
        <f t="shared" si="85"/>
        <v>78394.941912887924</v>
      </c>
      <c r="AH74">
        <f t="shared" si="85"/>
        <v>77337.597104579138</v>
      </c>
      <c r="AI74">
        <f t="shared" si="85"/>
        <v>75587.923622042348</v>
      </c>
      <c r="AJ74">
        <f t="shared" si="85"/>
        <v>74147.908385513816</v>
      </c>
      <c r="AK74">
        <f t="shared" si="85"/>
        <v>72390.234749264928</v>
      </c>
      <c r="AL74">
        <f t="shared" si="85"/>
        <v>67757.599825107362</v>
      </c>
      <c r="AM74">
        <f t="shared" si="85"/>
        <v>62801.906708083101</v>
      </c>
      <c r="AN74">
        <f t="shared" si="85"/>
        <v>61148.244510946191</v>
      </c>
      <c r="AO74">
        <f t="shared" si="85"/>
        <v>60314.878079023576</v>
      </c>
      <c r="AP74">
        <f t="shared" si="85"/>
        <v>59541.698085407879</v>
      </c>
      <c r="AQ74">
        <f t="shared" si="85"/>
        <v>59462.743725392451</v>
      </c>
      <c r="AR74">
        <f t="shared" si="85"/>
        <v>58803.23856851946</v>
      </c>
      <c r="AS74">
        <f t="shared" si="85"/>
        <v>57693.154852306805</v>
      </c>
      <c r="AT74">
        <f t="shared" si="85"/>
        <v>57843.35567370482</v>
      </c>
      <c r="AU74">
        <f t="shared" si="85"/>
        <v>57202.037974869876</v>
      </c>
      <c r="AV74">
        <f t="shared" si="85"/>
        <v>56248.236940326176</v>
      </c>
      <c r="AW74">
        <f t="shared" si="85"/>
        <v>55816.242650420994</v>
      </c>
      <c r="AX74">
        <f t="shared" si="85"/>
        <v>53551.691789798519</v>
      </c>
      <c r="AY74">
        <f t="shared" si="85"/>
        <v>51640.75555454089</v>
      </c>
      <c r="AZ74">
        <f t="shared" si="85"/>
        <v>48586.344824396634</v>
      </c>
      <c r="BA74">
        <f t="shared" si="85"/>
        <v>43402.814524507055</v>
      </c>
      <c r="BB74">
        <f t="shared" si="85"/>
        <v>39912.371297029174</v>
      </c>
      <c r="BC74">
        <f t="shared" si="85"/>
        <v>38517.642548003387</v>
      </c>
      <c r="BD74">
        <f t="shared" si="85"/>
        <v>38101.381459617543</v>
      </c>
      <c r="BE74">
        <f t="shared" si="85"/>
        <v>37604.976306391312</v>
      </c>
      <c r="BF74">
        <f t="shared" si="85"/>
        <v>37423.831016473108</v>
      </c>
      <c r="BG74">
        <f t="shared" si="85"/>
        <v>37592.527921177585</v>
      </c>
      <c r="BH74">
        <f t="shared" si="85"/>
        <v>37730.57967279671</v>
      </c>
      <c r="BI74">
        <f t="shared" si="85"/>
        <v>38058.728512956644</v>
      </c>
      <c r="BJ74">
        <f t="shared" si="85"/>
        <v>38939.66219962648</v>
      </c>
      <c r="BK74">
        <f t="shared" si="85"/>
        <v>40654.209752997835</v>
      </c>
      <c r="BL74">
        <f t="shared" si="85"/>
        <v>42750.246879006481</v>
      </c>
      <c r="BM74">
        <f t="shared" si="85"/>
        <v>45973.656180123231</v>
      </c>
      <c r="BN74">
        <f t="shared" si="85"/>
        <v>48953.926936808246</v>
      </c>
      <c r="BO74">
        <f t="shared" si="85"/>
        <v>49546.141285567734</v>
      </c>
      <c r="BP74">
        <f t="shared" si="85"/>
        <v>48839.979187062461</v>
      </c>
      <c r="BQ74">
        <f t="shared" si="85"/>
        <v>46347.4776357351</v>
      </c>
      <c r="BR74">
        <f t="shared" si="85"/>
        <v>44452.322092989161</v>
      </c>
      <c r="BS74">
        <f t="shared" si="85"/>
        <v>44327.63680028222</v>
      </c>
      <c r="BT74">
        <f t="shared" si="85"/>
        <v>44594.311897637846</v>
      </c>
      <c r="BU74">
        <f t="shared" si="77"/>
        <v>45205.215112844104</v>
      </c>
      <c r="BV74">
        <f t="shared" si="77"/>
        <v>45558.515904737564</v>
      </c>
      <c r="BW74">
        <f t="shared" si="77"/>
        <v>46040.537450360855</v>
      </c>
      <c r="BX74">
        <f t="shared" si="77"/>
        <v>46232.008141328202</v>
      </c>
      <c r="BY74">
        <f t="shared" si="77"/>
        <v>45496.003277052288</v>
      </c>
      <c r="BZ74">
        <f t="shared" si="77"/>
        <v>45030.165784620076</v>
      </c>
      <c r="CA74">
        <f t="shared" si="77"/>
        <v>43853.083767562246</v>
      </c>
      <c r="CB74">
        <f t="shared" si="77"/>
        <v>42663.078119314261</v>
      </c>
      <c r="CC74">
        <f t="shared" si="77"/>
        <v>41467.487992250324</v>
      </c>
      <c r="CD74">
        <f t="shared" si="77"/>
        <v>40283.669990169496</v>
      </c>
      <c r="CE74">
        <f t="shared" si="77"/>
        <v>39141.198483321481</v>
      </c>
      <c r="CF74">
        <f t="shared" si="77"/>
        <v>38074.622844608952</v>
      </c>
      <c r="CG74">
        <f t="shared" si="77"/>
        <v>37119.552650491401</v>
      </c>
      <c r="CH74">
        <f t="shared" si="77"/>
        <v>36297.461191816765</v>
      </c>
      <c r="CI74">
        <f t="shared" si="77"/>
        <v>35620.91194032957</v>
      </c>
      <c r="CJ74">
        <f t="shared" si="77"/>
        <v>35098.615301228609</v>
      </c>
      <c r="CK74">
        <f t="shared" si="72"/>
        <v>34736.381058629355</v>
      </c>
      <c r="CL74">
        <f t="shared" si="72"/>
        <v>34535.171500770128</v>
      </c>
      <c r="CM74">
        <f t="shared" si="72"/>
        <v>34503.215647766105</v>
      </c>
      <c r="CN74">
        <f t="shared" si="72"/>
        <v>34628.457692490367</v>
      </c>
      <c r="CO74">
        <f t="shared" si="72"/>
        <v>34877.267974840666</v>
      </c>
      <c r="CP74">
        <f t="shared" si="72"/>
        <v>35219.697337021636</v>
      </c>
      <c r="CQ74">
        <f t="shared" si="72"/>
        <v>35611.995401721171</v>
      </c>
      <c r="CR74">
        <f t="shared" si="72"/>
        <v>36011.466158194693</v>
      </c>
      <c r="CS74">
        <f t="shared" si="72"/>
        <v>36382.762942097703</v>
      </c>
      <c r="CT74">
        <f t="shared" si="72"/>
        <v>36695.910169191746</v>
      </c>
      <c r="CU74">
        <f t="shared" si="72"/>
        <v>36939.709986507441</v>
      </c>
      <c r="CV74">
        <f t="shared" si="72"/>
        <v>37107.000072767252</v>
      </c>
      <c r="CW74">
        <f t="shared" si="72"/>
        <v>37199.973555240176</v>
      </c>
      <c r="CX74">
        <f t="shared" si="83"/>
        <v>37218.601674356454</v>
      </c>
      <c r="CY74">
        <f t="shared" si="83"/>
        <v>37159.72917163738</v>
      </c>
      <c r="CZ74">
        <f t="shared" si="83"/>
        <v>37027.636122863871</v>
      </c>
      <c r="DA74">
        <f t="shared" si="83"/>
        <v>36822.139899012131</v>
      </c>
      <c r="DB74">
        <f t="shared" si="83"/>
        <v>36544.805761887779</v>
      </c>
      <c r="DC74">
        <f t="shared" si="86"/>
        <v>36199.662938296329</v>
      </c>
      <c r="DD74">
        <f t="shared" si="86"/>
        <v>35792.460008403279</v>
      </c>
      <c r="DE74">
        <f t="shared" si="86"/>
        <v>35331.963849514948</v>
      </c>
      <c r="DF74">
        <f t="shared" si="86"/>
        <v>34828.670048004424</v>
      </c>
      <c r="DG74">
        <f t="shared" si="86"/>
        <v>34296.574715273993</v>
      </c>
      <c r="DH74">
        <f t="shared" si="86"/>
        <v>33745.137635557781</v>
      </c>
      <c r="DI74">
        <f t="shared" si="86"/>
        <v>33184.511666941507</v>
      </c>
      <c r="DJ74">
        <f t="shared" si="86"/>
        <v>32628.873655613446</v>
      </c>
      <c r="DK74">
        <f t="shared" si="86"/>
        <v>32091.809547949673</v>
      </c>
      <c r="DL74">
        <f t="shared" si="86"/>
        <v>31587.135088313666</v>
      </c>
      <c r="DM74">
        <f t="shared" si="86"/>
        <v>31126.489094812921</v>
      </c>
      <c r="DN74">
        <f t="shared" si="86"/>
        <v>30721.954109180817</v>
      </c>
      <c r="DO74">
        <f t="shared" si="86"/>
        <v>30380.260969684747</v>
      </c>
      <c r="DP74">
        <f t="shared" si="86"/>
        <v>30106.298379449567</v>
      </c>
      <c r="DQ74">
        <f t="shared" si="86"/>
        <v>29901.432885304759</v>
      </c>
      <c r="DR74">
        <f t="shared" si="86"/>
        <v>29762.754530358736</v>
      </c>
      <c r="DS74">
        <f t="shared" si="86"/>
        <v>29684.481124358048</v>
      </c>
      <c r="DT74">
        <f t="shared" si="86"/>
        <v>29658.387498162821</v>
      </c>
      <c r="DU74">
        <f t="shared" si="86"/>
        <v>29674.373024941768</v>
      </c>
      <c r="DV74">
        <f t="shared" si="86"/>
        <v>29720.983708587835</v>
      </c>
      <c r="DW74">
        <f t="shared" si="86"/>
        <v>29786.468442877343</v>
      </c>
      <c r="DX74">
        <f t="shared" si="86"/>
        <v>29858.974391224318</v>
      </c>
      <c r="DY74">
        <f t="shared" si="86"/>
        <v>29927.415413947951</v>
      </c>
      <c r="DZ74">
        <f t="shared" si="86"/>
        <v>29981.708724019201</v>
      </c>
      <c r="EA74">
        <f t="shared" si="86"/>
        <v>30013.232426043855</v>
      </c>
      <c r="EB74">
        <f t="shared" si="86"/>
        <v>30014.908857939467</v>
      </c>
      <c r="EC74">
        <f t="shared" si="86"/>
        <v>29981.378172320146</v>
      </c>
      <c r="ED74">
        <f t="shared" si="86"/>
        <v>29909.072618191916</v>
      </c>
      <c r="EE74">
        <f t="shared" si="86"/>
        <v>29796.201681017214</v>
      </c>
      <c r="EF74">
        <f t="shared" si="86"/>
        <v>29642.662843083919</v>
      </c>
      <c r="EG74">
        <f t="shared" si="86"/>
        <v>29449.938920482589</v>
      </c>
      <c r="EH74">
        <f t="shared" si="86"/>
        <v>29220.885189298355</v>
      </c>
      <c r="EI74">
        <f t="shared" si="86"/>
        <v>28959.54104611848</v>
      </c>
      <c r="EJ74">
        <f t="shared" si="86"/>
        <v>28670.921633760445</v>
      </c>
      <c r="EK74">
        <f t="shared" si="86"/>
        <v>28360.772695552616</v>
      </c>
      <c r="EL74">
        <f t="shared" si="86"/>
        <v>28035.337086259711</v>
      </c>
      <c r="EM74">
        <f t="shared" si="86"/>
        <v>27701.137937137177</v>
      </c>
      <c r="EN74">
        <f t="shared" si="86"/>
        <v>27364.787039927789</v>
      </c>
      <c r="EO74">
        <f t="shared" si="86"/>
        <v>27032.750095382802</v>
      </c>
      <c r="EP74">
        <f t="shared" si="86"/>
        <v>26711.13128704446</v>
      </c>
      <c r="EQ74">
        <f t="shared" si="86"/>
        <v>26405.481423361296</v>
      </c>
      <c r="ER74">
        <f t="shared" si="86"/>
        <v>26120.584078957207</v>
      </c>
      <c r="ES74">
        <f t="shared" si="86"/>
        <v>25860.291124755782</v>
      </c>
      <c r="ET74">
        <f t="shared" si="86"/>
        <v>25627.392427621919</v>
      </c>
      <c r="EU74">
        <f t="shared" si="86"/>
        <v>25423.526827216192</v>
      </c>
      <c r="EV74">
        <f t="shared" si="86"/>
        <v>25249.134454390671</v>
      </c>
      <c r="EW74">
        <f t="shared" si="86"/>
        <v>25103.475577567919</v>
      </c>
      <c r="EX74">
        <f t="shared" si="86"/>
        <v>24984.715705587467</v>
      </c>
      <c r="EY74">
        <f t="shared" si="86"/>
        <v>24890.032326941127</v>
      </c>
      <c r="EZ74">
        <f t="shared" si="86"/>
        <v>24815.777225708625</v>
      </c>
      <c r="FA74">
        <f t="shared" si="86"/>
        <v>24757.666315806124</v>
      </c>
      <c r="FB74">
        <f t="shared" si="86"/>
        <v>24710.994230313627</v>
      </c>
      <c r="FC74">
        <f t="shared" si="86"/>
        <v>24670.849371338147</v>
      </c>
      <c r="FD74">
        <f t="shared" si="80"/>
        <v>24632.33784206372</v>
      </c>
      <c r="FE74">
        <f t="shared" si="80"/>
        <v>24590.7894827485</v>
      </c>
      <c r="FF74">
        <f t="shared" si="80"/>
        <v>24541.938580785445</v>
      </c>
      <c r="FG74">
        <f t="shared" si="80"/>
        <v>24482.081774528277</v>
      </c>
      <c r="FH74">
        <f t="shared" si="80"/>
        <v>24408.198494050044</v>
      </c>
      <c r="FI74">
        <f t="shared" si="80"/>
        <v>24318.034528353935</v>
      </c>
      <c r="FJ74">
        <f t="shared" si="80"/>
        <v>24210.146879894044</v>
      </c>
      <c r="FK74">
        <f t="shared" si="80"/>
        <v>24083.914022096436</v>
      </c>
      <c r="FL74">
        <f t="shared" si="80"/>
        <v>23939.510054441002</v>
      </c>
      <c r="FM74">
        <f t="shared" si="80"/>
        <v>23777.850885108968</v>
      </c>
      <c r="FN74">
        <f t="shared" si="80"/>
        <v>23600.514648334345</v>
      </c>
      <c r="FO74">
        <f t="shared" si="80"/>
        <v>23409.642297959741</v>
      </c>
      <c r="FP74">
        <f t="shared" si="80"/>
        <v>23207.823241999526</v>
      </c>
      <c r="FQ74">
        <f t="shared" si="80"/>
        <v>22997.971618837535</v>
      </c>
      <c r="FR74">
        <f t="shared" si="80"/>
        <v>22783.197879239291</v>
      </c>
      <c r="FS74">
        <f t="shared" si="80"/>
        <v>22566.680137809883</v>
      </c>
      <c r="FT74">
        <f t="shared" si="74"/>
        <v>22351.539880135595</v>
      </c>
      <c r="FU74">
        <f t="shared" si="74"/>
        <v>22140.725778317221</v>
      </c>
      <c r="FV74">
        <f t="shared" si="74"/>
        <v>21936.909237628941</v>
      </c>
      <c r="FW74">
        <f t="shared" si="74"/>
        <v>21742.394862307781</v>
      </c>
      <c r="FX74">
        <f t="shared" si="74"/>
        <v>21559.048650857159</v>
      </c>
      <c r="FY74">
        <f t="shared" si="74"/>
        <v>21388.245527038653</v>
      </c>
      <c r="FZ74">
        <f t="shared" si="74"/>
        <v>21230.837727879691</v>
      </c>
      <c r="GA74">
        <f t="shared" si="74"/>
        <v>21087.144641010924</v>
      </c>
      <c r="GB74">
        <f t="shared" si="74"/>
        <v>20956.963719404564</v>
      </c>
      <c r="GC74">
        <f t="shared" si="74"/>
        <v>20839.601329633722</v>
      </c>
      <c r="GD74">
        <f t="shared" si="74"/>
        <v>20733.921760664733</v>
      </c>
      <c r="GE74">
        <f t="shared" si="74"/>
        <v>20638.411874158748</v>
      </c>
      <c r="GF74">
        <f t="shared" si="74"/>
        <v>20551.258106382018</v>
      </c>
      <c r="GG74">
        <f t="shared" si="74"/>
        <v>20470.432349970433</v>
      </c>
      <c r="GH74">
        <f t="shared" si="74"/>
        <v>20393.782839036136</v>
      </c>
      <c r="GI74">
        <f t="shared" si="74"/>
        <v>20319.125976625419</v>
      </c>
      <c r="GJ74">
        <f t="shared" si="74"/>
        <v>20244.335258772709</v>
      </c>
      <c r="GK74">
        <f t="shared" si="74"/>
        <v>20167.423719045531</v>
      </c>
      <c r="GL74">
        <f t="shared" si="81"/>
        <v>20086.616762151381</v>
      </c>
      <c r="GM74">
        <f t="shared" si="81"/>
        <v>20000.412720992193</v>
      </c>
      <c r="GN74">
        <f t="shared" si="81"/>
        <v>19907.629309345564</v>
      </c>
      <c r="GO74">
        <f t="shared" si="81"/>
        <v>19807.434761988283</v>
      </c>
      <c r="GP74">
        <f t="shared" si="81"/>
        <v>19699.363196978284</v>
      </c>
      <c r="GQ74">
        <f t="shared" si="81"/>
        <v>19583.314438207082</v>
      </c>
      <c r="GR74">
        <f t="shared" si="81"/>
        <v>19459.539194137018</v>
      </c>
      <c r="GS74">
        <f t="shared" si="81"/>
        <v>19328.611000979119</v>
      </c>
      <c r="GT74">
        <f t="shared" si="81"/>
        <v>19191.386796594899</v>
      </c>
      <c r="GU74">
        <f t="shared" si="81"/>
        <v>19048.958367403709</v>
      </c>
      <c r="GV74">
        <f t="shared" si="81"/>
        <v>18902.5970812013</v>
      </c>
      <c r="GW74">
        <f t="shared" si="81"/>
        <v>18753.694458846559</v>
      </c>
      <c r="GX74">
        <f t="shared" si="81"/>
        <v>18603.701134309922</v>
      </c>
    </row>
    <row r="75" spans="1:206" ht="4.5" customHeight="1">
      <c r="A75">
        <v>73</v>
      </c>
      <c r="B75">
        <v>0.97995333555544972</v>
      </c>
      <c r="E75" s="8">
        <v>63003</v>
      </c>
      <c r="F75">
        <f t="shared" si="84"/>
        <v>70266.57397266796</v>
      </c>
      <c r="G75">
        <f t="shared" si="84"/>
        <v>69461.960711940832</v>
      </c>
      <c r="H75">
        <f t="shared" si="84"/>
        <v>66745.296485252868</v>
      </c>
      <c r="I75">
        <f t="shared" si="84"/>
        <v>66223.707233456487</v>
      </c>
      <c r="J75">
        <f t="shared" si="75"/>
        <v>67361.514732012016</v>
      </c>
      <c r="K75">
        <f t="shared" si="75"/>
        <v>67291.799564399262</v>
      </c>
      <c r="L75">
        <f t="shared" si="75"/>
        <v>65878.03727856536</v>
      </c>
      <c r="M75">
        <f t="shared" si="75"/>
        <v>64656.616030085606</v>
      </c>
      <c r="N75">
        <f t="shared" si="75"/>
        <v>63932.125057262885</v>
      </c>
      <c r="O75">
        <f t="shared" si="75"/>
        <v>62981.909817085303</v>
      </c>
      <c r="P75">
        <f t="shared" si="75"/>
        <v>61084.521788721235</v>
      </c>
      <c r="Q75">
        <f t="shared" si="75"/>
        <v>57588.133740536679</v>
      </c>
      <c r="R75">
        <f t="shared" si="75"/>
        <v>53053.886348101805</v>
      </c>
      <c r="S75">
        <f t="shared" si="75"/>
        <v>50754.067407869312</v>
      </c>
      <c r="T75">
        <f t="shared" si="75"/>
        <v>51471.756869713354</v>
      </c>
      <c r="U75">
        <f t="shared" si="75"/>
        <v>52500.663927701513</v>
      </c>
      <c r="V75">
        <f t="shared" si="75"/>
        <v>55894.917360354979</v>
      </c>
      <c r="W75">
        <f t="shared" si="85"/>
        <v>59583.82399436523</v>
      </c>
      <c r="X75">
        <f t="shared" si="85"/>
        <v>59050.127846139934</v>
      </c>
      <c r="Y75">
        <f t="shared" si="85"/>
        <v>56642.31229233565</v>
      </c>
      <c r="Z75">
        <f t="shared" si="85"/>
        <v>55123.384766725307</v>
      </c>
      <c r="AA75">
        <f t="shared" si="85"/>
        <v>54603.437282973428</v>
      </c>
      <c r="AB75">
        <f t="shared" si="85"/>
        <v>55819.789051651234</v>
      </c>
      <c r="AC75">
        <f t="shared" si="85"/>
        <v>58297.225855379191</v>
      </c>
      <c r="AD75">
        <f t="shared" si="85"/>
        <v>60684.827417512352</v>
      </c>
      <c r="AE75">
        <f t="shared" si="85"/>
        <v>63656.3970266498</v>
      </c>
      <c r="AF75">
        <f t="shared" si="85"/>
        <v>68630.454300770944</v>
      </c>
      <c r="AG75">
        <f t="shared" si="85"/>
        <v>74402.850013385381</v>
      </c>
      <c r="AH75">
        <f t="shared" si="85"/>
        <v>76823.384818210252</v>
      </c>
      <c r="AI75">
        <f t="shared" si="85"/>
        <v>75787.236246475819</v>
      </c>
      <c r="AJ75">
        <f t="shared" si="85"/>
        <v>74072.63788113097</v>
      </c>
      <c r="AK75">
        <f t="shared" si="85"/>
        <v>72661.490146844168</v>
      </c>
      <c r="AL75">
        <f t="shared" si="85"/>
        <v>70939.052004184196</v>
      </c>
      <c r="AM75">
        <f t="shared" si="85"/>
        <v>66399.285957845321</v>
      </c>
      <c r="AN75">
        <f t="shared" si="85"/>
        <v>61542.93795782821</v>
      </c>
      <c r="AO75">
        <f t="shared" si="85"/>
        <v>59922.426171861938</v>
      </c>
      <c r="AP75">
        <f t="shared" si="85"/>
        <v>59105.765957159427</v>
      </c>
      <c r="AQ75">
        <f t="shared" si="85"/>
        <v>58348.085643430983</v>
      </c>
      <c r="AR75">
        <f t="shared" si="85"/>
        <v>58270.714054977223</v>
      </c>
      <c r="AS75">
        <f t="shared" si="85"/>
        <v>57624.429776683515</v>
      </c>
      <c r="AT75">
        <f t="shared" si="85"/>
        <v>56536.599536235131</v>
      </c>
      <c r="AU75">
        <f t="shared" si="85"/>
        <v>56683.789332167289</v>
      </c>
      <c r="AV75">
        <f t="shared" si="85"/>
        <v>56055.327914043235</v>
      </c>
      <c r="AW75">
        <f t="shared" si="85"/>
        <v>55120.647408785902</v>
      </c>
      <c r="AX75">
        <f t="shared" si="85"/>
        <v>54697.313163452411</v>
      </c>
      <c r="AY75">
        <f t="shared" si="85"/>
        <v>52478.158994050449</v>
      </c>
      <c r="AZ75">
        <f t="shared" si="85"/>
        <v>50605.530656275965</v>
      </c>
      <c r="BA75">
        <f t="shared" si="85"/>
        <v>47612.350673114743</v>
      </c>
      <c r="BB75">
        <f t="shared" si="85"/>
        <v>42532.732865785212</v>
      </c>
      <c r="BC75">
        <f t="shared" si="85"/>
        <v>39112.261382451332</v>
      </c>
      <c r="BD75">
        <f t="shared" si="85"/>
        <v>37745.492292648429</v>
      </c>
      <c r="BE75">
        <f t="shared" si="85"/>
        <v>37337.575850622779</v>
      </c>
      <c r="BF75">
        <f t="shared" si="85"/>
        <v>36851.121964931823</v>
      </c>
      <c r="BG75">
        <f t="shared" si="85"/>
        <v>36673.608033856319</v>
      </c>
      <c r="BH75">
        <f t="shared" si="85"/>
        <v>36838.923128319351</v>
      </c>
      <c r="BI75">
        <f t="shared" si="85"/>
        <v>36974.207402797787</v>
      </c>
      <c r="BJ75">
        <f t="shared" si="85"/>
        <v>37295.777953271165</v>
      </c>
      <c r="BK75">
        <f t="shared" si="85"/>
        <v>38159.051857926432</v>
      </c>
      <c r="BL75">
        <f t="shared" si="85"/>
        <v>39839.228451821124</v>
      </c>
      <c r="BM75">
        <f t="shared" si="85"/>
        <v>41893.247024901357</v>
      </c>
      <c r="BN75">
        <f t="shared" si="85"/>
        <v>45052.037721391178</v>
      </c>
      <c r="BO75">
        <f t="shared" si="85"/>
        <v>47972.563990263021</v>
      </c>
      <c r="BP75">
        <f t="shared" si="85"/>
        <v>48552.906416693681</v>
      </c>
      <c r="BQ75">
        <f t="shared" si="85"/>
        <v>47860.900512820597</v>
      </c>
      <c r="BR75">
        <f t="shared" si="85"/>
        <v>45418.365303720217</v>
      </c>
      <c r="BS75">
        <f t="shared" si="85"/>
        <v>43561.201308209937</v>
      </c>
      <c r="BT75">
        <f t="shared" si="85"/>
        <v>43439.015539727065</v>
      </c>
      <c r="BU75">
        <f t="shared" si="77"/>
        <v>43700.344690890284</v>
      </c>
      <c r="BV75">
        <f t="shared" si="77"/>
        <v>44299.001334333203</v>
      </c>
      <c r="BW75">
        <f t="shared" si="77"/>
        <v>44645.219623803583</v>
      </c>
      <c r="BX75">
        <f t="shared" si="77"/>
        <v>45117.578245246717</v>
      </c>
      <c r="BY75">
        <f t="shared" si="77"/>
        <v>45305.21058752128</v>
      </c>
      <c r="BZ75">
        <f t="shared" si="77"/>
        <v>44583.96016578906</v>
      </c>
      <c r="CA75">
        <f t="shared" si="77"/>
        <v>44127.461161253326</v>
      </c>
      <c r="CB75">
        <f t="shared" si="77"/>
        <v>42973.975712415173</v>
      </c>
      <c r="CC75">
        <f t="shared" si="77"/>
        <v>41807.825708084732</v>
      </c>
      <c r="CD75">
        <f t="shared" si="77"/>
        <v>40636.203175111266</v>
      </c>
      <c r="CE75">
        <f t="shared" si="77"/>
        <v>39476.116775281567</v>
      </c>
      <c r="CF75">
        <f t="shared" si="77"/>
        <v>38356.548011368795</v>
      </c>
      <c r="CG75">
        <f t="shared" si="77"/>
        <v>37311.353656590269</v>
      </c>
      <c r="CH75">
        <f t="shared" si="77"/>
        <v>36375.429434175181</v>
      </c>
      <c r="CI75">
        <f t="shared" si="77"/>
        <v>35569.818167115329</v>
      </c>
      <c r="CJ75">
        <f t="shared" si="77"/>
        <v>34906.831471452912</v>
      </c>
      <c r="CK75">
        <f t="shared" si="72"/>
        <v>34395.005137816523</v>
      </c>
      <c r="CL75">
        <f t="shared" si="72"/>
        <v>34040.032483528979</v>
      </c>
      <c r="CM75">
        <f t="shared" si="72"/>
        <v>33842.856506159194</v>
      </c>
      <c r="CN75">
        <f t="shared" si="72"/>
        <v>33811.541261417384</v>
      </c>
      <c r="CO75">
        <f t="shared" si="72"/>
        <v>33934.272620896707</v>
      </c>
      <c r="CP75">
        <f t="shared" si="72"/>
        <v>34178.095087006375</v>
      </c>
      <c r="CQ75">
        <f t="shared" si="72"/>
        <v>34513.659882667744</v>
      </c>
      <c r="CR75">
        <f t="shared" si="72"/>
        <v>34898.093679701997</v>
      </c>
      <c r="CS75">
        <f t="shared" si="72"/>
        <v>35289.556379965084</v>
      </c>
      <c r="CT75">
        <f t="shared" si="72"/>
        <v>35653.409901831852</v>
      </c>
      <c r="CU75">
        <f t="shared" si="72"/>
        <v>35960.279571542596</v>
      </c>
      <c r="CV75">
        <f t="shared" si="72"/>
        <v>36199.192015728921</v>
      </c>
      <c r="CW75">
        <f t="shared" si="72"/>
        <v>36363.128493764583</v>
      </c>
      <c r="CX75">
        <f t="shared" si="83"/>
        <v>36454.238168032134</v>
      </c>
      <c r="CY75">
        <f t="shared" si="83"/>
        <v>36472.492855495257</v>
      </c>
      <c r="CZ75">
        <f t="shared" si="83"/>
        <v>36414.800550083201</v>
      </c>
      <c r="DA75">
        <f t="shared" si="83"/>
        <v>36285.355526333908</v>
      </c>
      <c r="DB75">
        <f t="shared" si="83"/>
        <v>36083.978816326351</v>
      </c>
      <c r="DC75">
        <f t="shared" si="86"/>
        <v>35812.204303587947</v>
      </c>
      <c r="DD75">
        <f t="shared" si="86"/>
        <v>35473.980442366483</v>
      </c>
      <c r="DE75">
        <f t="shared" si="86"/>
        <v>35074.940572969834</v>
      </c>
      <c r="DF75">
        <f t="shared" si="86"/>
        <v>34623.675826056744</v>
      </c>
      <c r="DG75">
        <f t="shared" si="86"/>
        <v>34130.471386502119</v>
      </c>
      <c r="DH75">
        <f t="shared" si="86"/>
        <v>33609.042790359446</v>
      </c>
      <c r="DI75">
        <f t="shared" si="86"/>
        <v>33068.660184742592</v>
      </c>
      <c r="DJ75">
        <f t="shared" si="86"/>
        <v>32519.272896798066</v>
      </c>
      <c r="DK75">
        <f t="shared" si="86"/>
        <v>31974.773574235736</v>
      </c>
      <c r="DL75">
        <f t="shared" si="86"/>
        <v>31448.475810523512</v>
      </c>
      <c r="DM75">
        <f t="shared" si="86"/>
        <v>30953.918390433562</v>
      </c>
      <c r="DN75">
        <f t="shared" si="86"/>
        <v>30502.506812592252</v>
      </c>
      <c r="DO75">
        <f t="shared" si="86"/>
        <v>30106.081404073197</v>
      </c>
      <c r="DP75">
        <f t="shared" si="86"/>
        <v>29771.238072287608</v>
      </c>
      <c r="DQ75">
        <f t="shared" si="86"/>
        <v>29502.767518169232</v>
      </c>
      <c r="DR75">
        <f t="shared" si="86"/>
        <v>29302.008893841812</v>
      </c>
      <c r="DS75">
        <f t="shared" si="86"/>
        <v>29166.110577343115</v>
      </c>
      <c r="DT75">
        <f t="shared" si="86"/>
        <v>29089.406292047457</v>
      </c>
      <c r="DU75">
        <f t="shared" si="86"/>
        <v>29063.835756020708</v>
      </c>
      <c r="DV75">
        <f t="shared" si="86"/>
        <v>29079.500826308347</v>
      </c>
      <c r="DW75">
        <f t="shared" si="86"/>
        <v>29125.177121219829</v>
      </c>
      <c r="DX75">
        <f t="shared" si="86"/>
        <v>29189.349105014797</v>
      </c>
      <c r="DY75">
        <f t="shared" si="86"/>
        <v>29260.401550945026</v>
      </c>
      <c r="DZ75">
        <f t="shared" si="86"/>
        <v>29327.470559451875</v>
      </c>
      <c r="EA75">
        <f t="shared" si="86"/>
        <v>29380.675469754544</v>
      </c>
      <c r="EB75">
        <f t="shared" si="86"/>
        <v>29411.567226702657</v>
      </c>
      <c r="EC75">
        <f t="shared" si="86"/>
        <v>29413.210051730595</v>
      </c>
      <c r="ED75">
        <f t="shared" si="86"/>
        <v>29380.35154451448</v>
      </c>
      <c r="EE75">
        <f t="shared" si="86"/>
        <v>29309.495475567335</v>
      </c>
      <c r="EF75">
        <f t="shared" si="86"/>
        <v>29198.887224195718</v>
      </c>
      <c r="EG75">
        <f t="shared" si="86"/>
        <v>29048.426327825677</v>
      </c>
      <c r="EH75">
        <f t="shared" si="86"/>
        <v>28859.565877031175</v>
      </c>
      <c r="EI75">
        <f t="shared" si="86"/>
        <v>28635.103909135763</v>
      </c>
      <c r="EJ75">
        <f t="shared" si="86"/>
        <v>28378.998844298763</v>
      </c>
      <c r="EK75">
        <f t="shared" si="86"/>
        <v>28096.165288452452</v>
      </c>
      <c r="EL75">
        <f t="shared" si="86"/>
        <v>27792.233801936709</v>
      </c>
      <c r="EM75">
        <f t="shared" si="86"/>
        <v>27473.322091101607</v>
      </c>
      <c r="EN75">
        <f t="shared" si="86"/>
        <v>27145.822520179187</v>
      </c>
      <c r="EO75">
        <f t="shared" si="86"/>
        <v>26816.21433654178</v>
      </c>
      <c r="EP75">
        <f t="shared" si="86"/>
        <v>26490.833625207277</v>
      </c>
      <c r="EQ75">
        <f t="shared" si="86"/>
        <v>26175.662201198753</v>
      </c>
      <c r="ER75">
        <f t="shared" si="86"/>
        <v>25876.139597770365</v>
      </c>
      <c r="ES75">
        <f t="shared" si="86"/>
        <v>25596.95349483069</v>
      </c>
      <c r="ET75">
        <f t="shared" si="86"/>
        <v>25341.878546139422</v>
      </c>
      <c r="EU75">
        <f t="shared" si="86"/>
        <v>25113.648691036575</v>
      </c>
      <c r="EV75">
        <f t="shared" si="86"/>
        <v>24913.869915913969</v>
      </c>
      <c r="EW75">
        <f t="shared" si="86"/>
        <v>24742.973528468166</v>
      </c>
      <c r="EX75">
        <f t="shared" si="86"/>
        <v>24600.234626272453</v>
      </c>
      <c r="EY75">
        <f t="shared" si="86"/>
        <v>24483.855493595071</v>
      </c>
      <c r="EZ75">
        <f t="shared" si="86"/>
        <v>24391.07020086893</v>
      </c>
      <c r="FA75">
        <f t="shared" si="86"/>
        <v>24318.303666734133</v>
      </c>
      <c r="FB75">
        <f t="shared" si="86"/>
        <v>24261.357686743013</v>
      </c>
      <c r="FC75">
        <f t="shared" si="86"/>
        <v>24215.621220887311</v>
      </c>
      <c r="FD75">
        <f t="shared" si="80"/>
        <v>24176.281132428885</v>
      </c>
      <c r="FE75">
        <f t="shared" si="80"/>
        <v>24138.541630859072</v>
      </c>
      <c r="FF75">
        <f t="shared" si="80"/>
        <v>24097.826177561263</v>
      </c>
      <c r="FG75">
        <f t="shared" si="80"/>
        <v>24049.954573237676</v>
      </c>
      <c r="FH75">
        <f t="shared" si="80"/>
        <v>23991.297696290269</v>
      </c>
      <c r="FI75">
        <f t="shared" si="80"/>
        <v>23918.895529143847</v>
      </c>
      <c r="FJ75">
        <f t="shared" si="80"/>
        <v>23830.539050213036</v>
      </c>
      <c r="FK75">
        <f t="shared" si="80"/>
        <v>23724.814189239532</v>
      </c>
      <c r="FL75">
        <f t="shared" si="80"/>
        <v>23601.111879184071</v>
      </c>
      <c r="FM75">
        <f t="shared" si="80"/>
        <v>23459.602729412687</v>
      </c>
      <c r="FN75">
        <f t="shared" si="80"/>
        <v>23301.184287202635</v>
      </c>
      <c r="FO75">
        <f t="shared" si="80"/>
        <v>23127.403050460493</v>
      </c>
      <c r="FP75">
        <f t="shared" si="80"/>
        <v>22940.357054045591</v>
      </c>
      <c r="FQ75">
        <f t="shared" si="80"/>
        <v>22742.583796978724</v>
      </c>
      <c r="FR75">
        <f t="shared" si="80"/>
        <v>22536.938998889407</v>
      </c>
      <c r="FS75">
        <f t="shared" si="80"/>
        <v>22326.470756380393</v>
      </c>
      <c r="FT75">
        <f t="shared" si="74"/>
        <v>22114.293473459711</v>
      </c>
      <c r="FU75">
        <f t="shared" si="74"/>
        <v>21903.466060339531</v>
      </c>
      <c r="FV75">
        <f t="shared" si="74"/>
        <v>21696.878078080492</v>
      </c>
      <c r="FW75">
        <f t="shared" si="74"/>
        <v>21497.14737919164</v>
      </c>
      <c r="FX75">
        <f t="shared" si="74"/>
        <v>21306.532368282184</v>
      </c>
      <c r="FY75">
        <f t="shared" si="74"/>
        <v>21126.861636809692</v>
      </c>
      <c r="FZ75">
        <f t="shared" si="74"/>
        <v>20959.482545900457</v>
      </c>
      <c r="GA75">
        <f t="shared" si="74"/>
        <v>20805.230248072188</v>
      </c>
      <c r="GB75">
        <f t="shared" si="74"/>
        <v>20664.417728298882</v>
      </c>
      <c r="GC75">
        <f t="shared" si="74"/>
        <v>20536.846499945048</v>
      </c>
      <c r="GD75">
        <f t="shared" si="74"/>
        <v>20421.83683462035</v>
      </c>
      <c r="GE75">
        <f t="shared" si="74"/>
        <v>20318.275788509127</v>
      </c>
      <c r="GF75">
        <f t="shared" si="74"/>
        <v>20224.680556649066</v>
      </c>
      <c r="GG75">
        <f t="shared" si="74"/>
        <v>20139.273931210035</v>
      </c>
      <c r="GH75">
        <f t="shared" si="74"/>
        <v>20060.068461615709</v>
      </c>
      <c r="GI75">
        <f t="shared" si="74"/>
        <v>19984.955517706949</v>
      </c>
      <c r="GJ75">
        <f t="shared" si="74"/>
        <v>19911.795276365465</v>
      </c>
      <c r="GK75">
        <f t="shared" si="74"/>
        <v>19838.503862937116</v>
      </c>
      <c r="GL75">
        <f t="shared" si="81"/>
        <v>19763.134143038762</v>
      </c>
      <c r="GM75">
        <f t="shared" si="81"/>
        <v>19683.947096094253</v>
      </c>
      <c r="GN75">
        <f t="shared" si="81"/>
        <v>19599.471158421948</v>
      </c>
      <c r="GO75">
        <f t="shared" si="81"/>
        <v>19508.547744694621</v>
      </c>
      <c r="GP75">
        <f t="shared" si="81"/>
        <v>19410.361763807385</v>
      </c>
      <c r="GQ75">
        <f t="shared" si="81"/>
        <v>19304.456673197135</v>
      </c>
      <c r="GR75">
        <f t="shared" si="81"/>
        <v>19190.734304952228</v>
      </c>
      <c r="GS75">
        <f t="shared" si="81"/>
        <v>19069.440341666577</v>
      </c>
      <c r="GT75">
        <f t="shared" si="81"/>
        <v>18941.136822063247</v>
      </c>
      <c r="GU75">
        <f t="shared" si="81"/>
        <v>18806.663505257988</v>
      </c>
      <c r="GV75">
        <f t="shared" si="81"/>
        <v>18667.090290994158</v>
      </c>
      <c r="GW75">
        <f t="shared" si="81"/>
        <v>18523.663060383922</v>
      </c>
      <c r="GX75">
        <f t="shared" si="81"/>
        <v>18377.745438934442</v>
      </c>
    </row>
    <row r="76" spans="1:206" ht="4.5" customHeight="1">
      <c r="A76">
        <v>74</v>
      </c>
      <c r="B76">
        <v>0.97821143370881591</v>
      </c>
      <c r="E76" s="8">
        <v>56727</v>
      </c>
      <c r="F76">
        <f t="shared" si="84"/>
        <v>61630.254957956531</v>
      </c>
      <c r="G76">
        <f t="shared" si="84"/>
        <v>68735.566067610096</v>
      </c>
      <c r="H76">
        <f t="shared" si="84"/>
        <v>67948.484176253085</v>
      </c>
      <c r="I76">
        <f t="shared" si="84"/>
        <v>65291.012168159199</v>
      </c>
      <c r="J76">
        <f t="shared" si="75"/>
        <v>64780.787598352355</v>
      </c>
      <c r="K76">
        <f t="shared" si="75"/>
        <v>65893.803902799002</v>
      </c>
      <c r="L76">
        <f t="shared" si="75"/>
        <v>65825.607728737275</v>
      </c>
      <c r="M76">
        <f t="shared" si="75"/>
        <v>64442.64929618824</v>
      </c>
      <c r="N76">
        <f t="shared" si="75"/>
        <v>63247.841065550449</v>
      </c>
      <c r="O76">
        <f t="shared" si="75"/>
        <v>62539.135712316442</v>
      </c>
      <c r="P76">
        <f t="shared" si="75"/>
        <v>61609.624299890362</v>
      </c>
      <c r="Q76">
        <f t="shared" si="75"/>
        <v>59753.577636362403</v>
      </c>
      <c r="R76">
        <f t="shared" si="75"/>
        <v>56333.370870945422</v>
      </c>
      <c r="S76">
        <f t="shared" si="75"/>
        <v>51897.918228401242</v>
      </c>
      <c r="T76">
        <f t="shared" si="75"/>
        <v>49648.209045605727</v>
      </c>
      <c r="U76">
        <f t="shared" si="75"/>
        <v>50350.261083033896</v>
      </c>
      <c r="V76">
        <f t="shared" si="75"/>
        <v>51356.749731381613</v>
      </c>
      <c r="W76">
        <f t="shared" si="85"/>
        <v>54677.047248108625</v>
      </c>
      <c r="X76">
        <f t="shared" si="85"/>
        <v>58285.577895381757</v>
      </c>
      <c r="Y76">
        <f t="shared" si="85"/>
        <v>57763.51022106142</v>
      </c>
      <c r="Z76">
        <f t="shared" si="85"/>
        <v>55408.157516068146</v>
      </c>
      <c r="AA76">
        <f t="shared" si="85"/>
        <v>53922.325243541069</v>
      </c>
      <c r="AB76">
        <f t="shared" si="85"/>
        <v>53413.706670006846</v>
      </c>
      <c r="AC76">
        <f t="shared" si="85"/>
        <v>54603.555877539417</v>
      </c>
      <c r="AD76">
        <f t="shared" si="85"/>
        <v>57027.012885237127</v>
      </c>
      <c r="AE76">
        <f t="shared" si="85"/>
        <v>59362.592032456821</v>
      </c>
      <c r="AF76">
        <f t="shared" si="85"/>
        <v>62269.415400176709</v>
      </c>
      <c r="AG76">
        <f t="shared" si="85"/>
        <v>67135.095097644516</v>
      </c>
      <c r="AH76">
        <f t="shared" si="85"/>
        <v>72781.7185836157</v>
      </c>
      <c r="AI76">
        <f t="shared" si="85"/>
        <v>75149.513405385529</v>
      </c>
      <c r="AJ76">
        <f t="shared" si="85"/>
        <v>74135.941025493856</v>
      </c>
      <c r="AK76">
        <f t="shared" si="85"/>
        <v>72458.70130029507</v>
      </c>
      <c r="AL76">
        <f t="shared" si="85"/>
        <v>71078.300451963441</v>
      </c>
      <c r="AM76">
        <f t="shared" si="85"/>
        <v>69393.391766957269</v>
      </c>
      <c r="AN76">
        <f t="shared" si="85"/>
        <v>64952.540714065522</v>
      </c>
      <c r="AO76">
        <f t="shared" si="85"/>
        <v>60202.005574379844</v>
      </c>
      <c r="AP76">
        <f t="shared" si="85"/>
        <v>58616.802416887738</v>
      </c>
      <c r="AQ76">
        <f t="shared" si="85"/>
        <v>57817.936057410647</v>
      </c>
      <c r="AR76">
        <f t="shared" si="85"/>
        <v>57076.764511425397</v>
      </c>
      <c r="AS76">
        <f t="shared" si="85"/>
        <v>57001.078738955723</v>
      </c>
      <c r="AT76">
        <f t="shared" si="85"/>
        <v>56368.876068502563</v>
      </c>
      <c r="AU76">
        <f t="shared" si="85"/>
        <v>55304.748089361747</v>
      </c>
      <c r="AV76">
        <f t="shared" si="85"/>
        <v>55448.730830667846</v>
      </c>
      <c r="AW76">
        <f t="shared" si="85"/>
        <v>54833.96268581404</v>
      </c>
      <c r="AX76">
        <f t="shared" si="85"/>
        <v>53919.647528706584</v>
      </c>
      <c r="AY76">
        <f t="shared" si="85"/>
        <v>53505.53712964087</v>
      </c>
      <c r="AZ76">
        <f t="shared" si="85"/>
        <v>51334.735147969281</v>
      </c>
      <c r="BA76">
        <f t="shared" si="85"/>
        <v>49502.908696871149</v>
      </c>
      <c r="BB76">
        <f t="shared" si="85"/>
        <v>46574.945814194478</v>
      </c>
      <c r="BC76">
        <f t="shared" si="85"/>
        <v>41606.005596193827</v>
      </c>
      <c r="BD76">
        <f t="shared" si="85"/>
        <v>38260.061282521674</v>
      </c>
      <c r="BE76">
        <f t="shared" si="85"/>
        <v>36923.072131636683</v>
      </c>
      <c r="BF76">
        <f t="shared" si="85"/>
        <v>36524.043604049373</v>
      </c>
      <c r="BG76">
        <f t="shared" si="85"/>
        <v>36048.188851094397</v>
      </c>
      <c r="BH76">
        <f t="shared" si="85"/>
        <v>35874.542694073738</v>
      </c>
      <c r="BI76">
        <f t="shared" si="85"/>
        <v>36036.255809642127</v>
      </c>
      <c r="BJ76">
        <f t="shared" si="85"/>
        <v>36168.59243373794</v>
      </c>
      <c r="BK76">
        <f t="shared" si="85"/>
        <v>36483.156422955035</v>
      </c>
      <c r="BL76">
        <f t="shared" si="85"/>
        <v>37327.620826911269</v>
      </c>
      <c r="BM76">
        <f t="shared" si="85"/>
        <v>38971.188781708996</v>
      </c>
      <c r="BN76">
        <f t="shared" si="85"/>
        <v>40980.453234946341</v>
      </c>
      <c r="BO76">
        <f t="shared" si="85"/>
        <v>44070.41841094572</v>
      </c>
      <c r="BP76">
        <f t="shared" si="85"/>
        <v>46927.310599603108</v>
      </c>
      <c r="BQ76">
        <f t="shared" si="85"/>
        <v>47495.008196603892</v>
      </c>
      <c r="BR76">
        <f t="shared" si="85"/>
        <v>46818.080109241237</v>
      </c>
      <c r="BS76">
        <f t="shared" si="85"/>
        <v>44428.764240462893</v>
      </c>
      <c r="BT76">
        <f t="shared" si="85"/>
        <v>42612.06518578239</v>
      </c>
      <c r="BU76">
        <f t="shared" si="77"/>
        <v>42492.541670015948</v>
      </c>
      <c r="BV76">
        <f t="shared" si="77"/>
        <v>42748.17683364523</v>
      </c>
      <c r="BW76">
        <f t="shared" si="77"/>
        <v>43333.789607126833</v>
      </c>
      <c r="BX76">
        <f t="shared" si="77"/>
        <v>43672.464296445869</v>
      </c>
      <c r="BY76">
        <f t="shared" si="77"/>
        <v>44134.530900752477</v>
      </c>
      <c r="BZ76">
        <f t="shared" si="77"/>
        <v>44318.075003299018</v>
      </c>
      <c r="CA76">
        <f t="shared" si="77"/>
        <v>43612.539594193251</v>
      </c>
      <c r="CB76">
        <f t="shared" si="77"/>
        <v>43165.987048479707</v>
      </c>
      <c r="CC76">
        <f t="shared" si="77"/>
        <v>42037.63439380948</v>
      </c>
      <c r="CD76">
        <f t="shared" si="77"/>
        <v>40896.89312615386</v>
      </c>
      <c r="CE76">
        <f t="shared" si="77"/>
        <v>39750.798568408332</v>
      </c>
      <c r="CF76">
        <f t="shared" si="77"/>
        <v>38615.988788004819</v>
      </c>
      <c r="CG76">
        <f t="shared" si="77"/>
        <v>37520.813822322103</v>
      </c>
      <c r="CH76">
        <f t="shared" si="77"/>
        <v>36498.392754029839</v>
      </c>
      <c r="CI76">
        <f t="shared" si="77"/>
        <v>35582.860978578363</v>
      </c>
      <c r="CJ76">
        <f t="shared" si="77"/>
        <v>34794.802826015773</v>
      </c>
      <c r="CK76">
        <f t="shared" si="72"/>
        <v>34146.261659921969</v>
      </c>
      <c r="CL76">
        <f t="shared" si="72"/>
        <v>33645.587288285591</v>
      </c>
      <c r="CM76">
        <f t="shared" si="72"/>
        <v>33298.348979207549</v>
      </c>
      <c r="CN76">
        <f t="shared" si="72"/>
        <v>33105.469183691712</v>
      </c>
      <c r="CO76">
        <f t="shared" si="72"/>
        <v>33074.836253235888</v>
      </c>
      <c r="CP76">
        <f t="shared" si="72"/>
        <v>33194.893472353186</v>
      </c>
      <c r="CQ76">
        <f t="shared" si="72"/>
        <v>33433.403396496746</v>
      </c>
      <c r="CR76">
        <f t="shared" si="72"/>
        <v>33761.656716362857</v>
      </c>
      <c r="CS76">
        <f t="shared" si="72"/>
        <v>34137.714252125857</v>
      </c>
      <c r="CT76">
        <f t="shared" si="72"/>
        <v>34520.647541393737</v>
      </c>
      <c r="CU76">
        <f t="shared" si="72"/>
        <v>34876.573216679033</v>
      </c>
      <c r="CV76">
        <f t="shared" si="72"/>
        <v>35176.75663624853</v>
      </c>
      <c r="CW76">
        <f t="shared" si="72"/>
        <v>35410.463520806908</v>
      </c>
      <c r="CX76">
        <f t="shared" si="83"/>
        <v>35570.828058023348</v>
      </c>
      <c r="CY76">
        <f t="shared" si="83"/>
        <v>35659.952583113351</v>
      </c>
      <c r="CZ76">
        <f t="shared" si="83"/>
        <v>35677.809527108562</v>
      </c>
      <c r="DA76">
        <f t="shared" si="83"/>
        <v>35621.374254317467</v>
      </c>
      <c r="DB76">
        <f t="shared" si="83"/>
        <v>35494.749652049199</v>
      </c>
      <c r="DC76">
        <f t="shared" si="86"/>
        <v>35297.760651837139</v>
      </c>
      <c r="DD76">
        <f t="shared" si="86"/>
        <v>35031.907716085792</v>
      </c>
      <c r="DE76">
        <f t="shared" si="86"/>
        <v>34701.053267885814</v>
      </c>
      <c r="DF76">
        <f t="shared" si="86"/>
        <v>34310.70790513634</v>
      </c>
      <c r="DG76">
        <f t="shared" si="86"/>
        <v>33869.275570076235</v>
      </c>
      <c r="DH76">
        <f t="shared" si="86"/>
        <v>33386.817348147953</v>
      </c>
      <c r="DI76">
        <f t="shared" si="86"/>
        <v>32876.749933538456</v>
      </c>
      <c r="DJ76">
        <f t="shared" si="86"/>
        <v>32348.141490146689</v>
      </c>
      <c r="DK76">
        <f t="shared" si="86"/>
        <v>31810.724563545074</v>
      </c>
      <c r="DL76">
        <f t="shared" si="86"/>
        <v>31278.0891005679</v>
      </c>
      <c r="DM76">
        <f t="shared" si="86"/>
        <v>30763.258610569221</v>
      </c>
      <c r="DN76">
        <f t="shared" si="86"/>
        <v>30279.476887611698</v>
      </c>
      <c r="DO76">
        <f t="shared" si="86"/>
        <v>29837.900920858792</v>
      </c>
      <c r="DP76">
        <f t="shared" si="86"/>
        <v>29450.113053632762</v>
      </c>
      <c r="DQ76">
        <f t="shared" si="86"/>
        <v>29122.565477978947</v>
      </c>
      <c r="DR76">
        <f t="shared" si="86"/>
        <v>28859.944512326208</v>
      </c>
      <c r="DS76">
        <f t="shared" si="86"/>
        <v>28663.560130593472</v>
      </c>
      <c r="DT76">
        <f t="shared" si="86"/>
        <v>28530.62284357267</v>
      </c>
      <c r="DU76">
        <f t="shared" si="86"/>
        <v>28455.589834681992</v>
      </c>
      <c r="DV76">
        <f t="shared" si="86"/>
        <v>28430.576443974565</v>
      </c>
      <c r="DW76">
        <f t="shared" si="86"/>
        <v>28445.900194839785</v>
      </c>
      <c r="DX76">
        <f t="shared" si="86"/>
        <v>28490.581268771653</v>
      </c>
      <c r="DY76">
        <f t="shared" si="86"/>
        <v>28553.355037043668</v>
      </c>
      <c r="DZ76">
        <f t="shared" si="86"/>
        <v>28622.859352045594</v>
      </c>
      <c r="EA76">
        <f t="shared" si="86"/>
        <v>28688.467023014509</v>
      </c>
      <c r="EB76">
        <f t="shared" si="86"/>
        <v>28740.512674602032</v>
      </c>
      <c r="EC76">
        <f t="shared" si="86"/>
        <v>28770.731344456028</v>
      </c>
      <c r="ED76">
        <f t="shared" si="86"/>
        <v>28772.338374681942</v>
      </c>
      <c r="EE76">
        <f t="shared" si="86"/>
        <v>28740.195807228534</v>
      </c>
      <c r="EF76">
        <f t="shared" si="86"/>
        <v>28670.883590436777</v>
      </c>
      <c r="EG76">
        <f t="shared" si="86"/>
        <v>28562.68533428252</v>
      </c>
      <c r="EH76">
        <f t="shared" si="86"/>
        <v>28415.502765127269</v>
      </c>
      <c r="EI76">
        <f t="shared" si="86"/>
        <v>28230.757312784688</v>
      </c>
      <c r="EJ76">
        <f t="shared" si="86"/>
        <v>28011.186049356613</v>
      </c>
      <c r="EK76">
        <f t="shared" si="86"/>
        <v>27760.661146702325</v>
      </c>
      <c r="EL76">
        <f t="shared" si="86"/>
        <v>27483.990128536941</v>
      </c>
      <c r="EM76">
        <f t="shared" si="86"/>
        <v>27186.680873363122</v>
      </c>
      <c r="EN76">
        <f t="shared" si="86"/>
        <v>26874.717791480587</v>
      </c>
      <c r="EO76">
        <f t="shared" si="86"/>
        <v>26554.353966669543</v>
      </c>
      <c r="EP76">
        <f t="shared" si="86"/>
        <v>26231.927472791438</v>
      </c>
      <c r="EQ76">
        <f t="shared" si="86"/>
        <v>25913.636340655721</v>
      </c>
      <c r="ER76">
        <f t="shared" si="86"/>
        <v>25605.332050112291</v>
      </c>
      <c r="ES76">
        <f t="shared" si="86"/>
        <v>25312.335614784413</v>
      </c>
      <c r="ET76">
        <f t="shared" si="86"/>
        <v>25039.232576756214</v>
      </c>
      <c r="EU76">
        <f t="shared" ref="DC76:FC81" si="87">ET75*$B76</f>
        <v>24789.715345493729</v>
      </c>
      <c r="EV76">
        <f t="shared" si="87"/>
        <v>24566.458291718416</v>
      </c>
      <c r="EW76">
        <f t="shared" si="87"/>
        <v>24371.032409681142</v>
      </c>
      <c r="EX76">
        <f t="shared" si="87"/>
        <v>24203.859609502124</v>
      </c>
      <c r="EY76">
        <f t="shared" si="87"/>
        <v>24064.230783339233</v>
      </c>
      <c r="EZ76">
        <f t="shared" si="87"/>
        <v>23950.387385109101</v>
      </c>
      <c r="FA76">
        <f t="shared" si="87"/>
        <v>23859.623750884373</v>
      </c>
      <c r="FB76">
        <f t="shared" si="87"/>
        <v>23788.44269520235</v>
      </c>
      <c r="FC76">
        <f t="shared" si="87"/>
        <v>23732.737486471284</v>
      </c>
      <c r="FD76">
        <f t="shared" si="80"/>
        <v>23687.997552633802</v>
      </c>
      <c r="FE76">
        <f t="shared" si="80"/>
        <v>23649.514628300654</v>
      </c>
      <c r="FF76">
        <f t="shared" si="80"/>
        <v>23612.597416362591</v>
      </c>
      <c r="FG76">
        <f t="shared" si="80"/>
        <v>23572.769094418039</v>
      </c>
      <c r="FH76">
        <f t="shared" si="80"/>
        <v>23525.94054371872</v>
      </c>
      <c r="FI76">
        <f t="shared" si="80"/>
        <v>23468.561716023116</v>
      </c>
      <c r="FJ76">
        <f t="shared" si="80"/>
        <v>23397.737088295191</v>
      </c>
      <c r="FK76">
        <f t="shared" si="80"/>
        <v>23311.305770362818</v>
      </c>
      <c r="FL76">
        <f t="shared" si="80"/>
        <v>23207.884502531262</v>
      </c>
      <c r="FM76">
        <f t="shared" si="80"/>
        <v>23086.877488458817</v>
      </c>
      <c r="FN76">
        <f t="shared" si="80"/>
        <v>22948.451620178035</v>
      </c>
      <c r="FO76">
        <f t="shared" si="80"/>
        <v>22793.484888697825</v>
      </c>
      <c r="FP76">
        <f t="shared" si="80"/>
        <v>22623.490095952602</v>
      </c>
      <c r="FQ76">
        <f t="shared" si="80"/>
        <v>22440.519563630085</v>
      </c>
      <c r="FR76">
        <f t="shared" si="80"/>
        <v>22247.055502285446</v>
      </c>
      <c r="FS76">
        <f t="shared" si="80"/>
        <v>22045.891409511732</v>
      </c>
      <c r="FT76">
        <f t="shared" si="74"/>
        <v>21840.008968256818</v>
      </c>
      <c r="FU76">
        <f t="shared" si="74"/>
        <v>21632.454724130534</v>
      </c>
      <c r="FV76">
        <f t="shared" si="74"/>
        <v>21426.220938077124</v>
      </c>
      <c r="FW76">
        <f t="shared" si="74"/>
        <v>21224.134211764496</v>
      </c>
      <c r="FX76">
        <f t="shared" si="74"/>
        <v>21028.755358448769</v>
      </c>
      <c r="FY76">
        <f t="shared" si="74"/>
        <v>20842.293575340609</v>
      </c>
      <c r="FZ76">
        <f t="shared" si="74"/>
        <v>20666.53761151139</v>
      </c>
      <c r="GA76">
        <f t="shared" si="74"/>
        <v>20502.80547102019</v>
      </c>
      <c r="GB76">
        <f t="shared" si="74"/>
        <v>20351.914109608719</v>
      </c>
      <c r="GC76">
        <f t="shared" si="74"/>
        <v>20214.169692757121</v>
      </c>
      <c r="GD76">
        <f t="shared" si="74"/>
        <v>20089.378058569124</v>
      </c>
      <c r="GE76">
        <f t="shared" si="74"/>
        <v>19976.87428896148</v>
      </c>
      <c r="GF76">
        <f t="shared" si="74"/>
        <v>19875.569689568634</v>
      </c>
      <c r="GG76">
        <f t="shared" si="74"/>
        <v>19784.013763622497</v>
      </c>
      <c r="GH76">
        <f t="shared" si="74"/>
        <v>19700.46802610355</v>
      </c>
      <c r="GI76">
        <f t="shared" si="74"/>
        <v>19622.988330134103</v>
      </c>
      <c r="GJ76">
        <f t="shared" si="74"/>
        <v>19549.511989583025</v>
      </c>
      <c r="GK76">
        <f t="shared" si="74"/>
        <v>19477.945805009891</v>
      </c>
      <c r="GL76">
        <f t="shared" si="81"/>
        <v>19406.251306401598</v>
      </c>
      <c r="GM76">
        <f t="shared" si="81"/>
        <v>19332.523784641598</v>
      </c>
      <c r="GN76">
        <f t="shared" si="81"/>
        <v>19255.062109918843</v>
      </c>
      <c r="GO76">
        <f t="shared" si="81"/>
        <v>19172.42678181452</v>
      </c>
      <c r="GP76">
        <f t="shared" si="81"/>
        <v>19083.484458914612</v>
      </c>
      <c r="GQ76">
        <f t="shared" si="81"/>
        <v>18987.437809780804</v>
      </c>
      <c r="GR76">
        <f t="shared" si="81"/>
        <v>18883.84023925789</v>
      </c>
      <c r="GS76">
        <f t="shared" si="81"/>
        <v>18772.595718372275</v>
      </c>
      <c r="GT76">
        <f t="shared" si="81"/>
        <v>18653.944576646394</v>
      </c>
      <c r="GU76">
        <f t="shared" si="81"/>
        <v>18528.436606785333</v>
      </c>
      <c r="GV76">
        <f t="shared" si="81"/>
        <v>18396.893270757682</v>
      </c>
      <c r="GW76">
        <f t="shared" si="81"/>
        <v>18260.361156725314</v>
      </c>
      <c r="GX76">
        <f t="shared" si="81"/>
        <v>18120.058999837191</v>
      </c>
    </row>
    <row r="77" spans="1:206" ht="4.5" customHeight="1">
      <c r="A77">
        <v>75</v>
      </c>
      <c r="B77">
        <v>0.97449016100178887</v>
      </c>
      <c r="E77" s="8">
        <v>55900</v>
      </c>
      <c r="F77">
        <f t="shared" si="84"/>
        <v>55279.903363148478</v>
      </c>
      <c r="G77">
        <f t="shared" si="84"/>
        <v>60058.077076560359</v>
      </c>
      <c r="H77">
        <f t="shared" si="84"/>
        <v>66982.132843774452</v>
      </c>
      <c r="I77">
        <f t="shared" si="84"/>
        <v>66215.129284744369</v>
      </c>
      <c r="J77">
        <f t="shared" si="75"/>
        <v>63625.448959719215</v>
      </c>
      <c r="K77">
        <f t="shared" si="75"/>
        <v>63128.240136541077</v>
      </c>
      <c r="L77">
        <f t="shared" si="75"/>
        <v>64212.863574258903</v>
      </c>
      <c r="M77">
        <f t="shared" si="75"/>
        <v>64146.407073617782</v>
      </c>
      <c r="N77">
        <f t="shared" si="75"/>
        <v>62798.727688024293</v>
      </c>
      <c r="O77">
        <f t="shared" si="75"/>
        <v>61634.398822983807</v>
      </c>
      <c r="P77">
        <f t="shared" si="75"/>
        <v>60943.772429207973</v>
      </c>
      <c r="Q77">
        <f t="shared" si="75"/>
        <v>60037.972703259882</v>
      </c>
      <c r="R77">
        <f t="shared" si="75"/>
        <v>58229.273491291686</v>
      </c>
      <c r="S77">
        <f t="shared" si="75"/>
        <v>54896.315649801087</v>
      </c>
      <c r="T77">
        <f t="shared" si="75"/>
        <v>50574.010690052397</v>
      </c>
      <c r="U77">
        <f t="shared" si="75"/>
        <v>48381.691226302792</v>
      </c>
      <c r="V77">
        <f t="shared" si="75"/>
        <v>49065.834029287806</v>
      </c>
      <c r="W77">
        <f t="shared" si="85"/>
        <v>50046.647314262642</v>
      </c>
      <c r="X77">
        <f t="shared" si="85"/>
        <v>53282.244575911791</v>
      </c>
      <c r="Y77">
        <f t="shared" si="85"/>
        <v>56798.722187352876</v>
      </c>
      <c r="Z77">
        <f t="shared" si="85"/>
        <v>56289.972375350619</v>
      </c>
      <c r="AA77">
        <f t="shared" si="85"/>
        <v>53994.704338645723</v>
      </c>
      <c r="AB77">
        <f t="shared" si="85"/>
        <v>52546.77540816916</v>
      </c>
      <c r="AC77">
        <f t="shared" si="85"/>
        <v>52051.131612557292</v>
      </c>
      <c r="AD77">
        <f t="shared" si="85"/>
        <v>53210.62795837356</v>
      </c>
      <c r="AE77">
        <f t="shared" si="85"/>
        <v>55572.262967985815</v>
      </c>
      <c r="AF77">
        <f t="shared" si="85"/>
        <v>57848.261867192356</v>
      </c>
      <c r="AG77">
        <f t="shared" si="85"/>
        <v>60680.932638805476</v>
      </c>
      <c r="AH77">
        <f t="shared" si="85"/>
        <v>65422.489630574011</v>
      </c>
      <c r="AI77">
        <f t="shared" ref="W77:BT82" si="88">AH76*$B77</f>
        <v>70925.068660534555</v>
      </c>
      <c r="AJ77">
        <f t="shared" si="88"/>
        <v>73232.46141762023</v>
      </c>
      <c r="AK77">
        <f t="shared" si="88"/>
        <v>72244.745105952636</v>
      </c>
      <c r="AL77">
        <f t="shared" si="88"/>
        <v>70610.29149610507</v>
      </c>
      <c r="AM77">
        <f t="shared" si="88"/>
        <v>69265.104451167383</v>
      </c>
      <c r="AN77">
        <f t="shared" si="88"/>
        <v>67623.177515442396</v>
      </c>
      <c r="AO77">
        <f t="shared" si="88"/>
        <v>63295.61185792496</v>
      </c>
      <c r="AP77">
        <f t="shared" si="88"/>
        <v>58666.262104808004</v>
      </c>
      <c r="AQ77">
        <f t="shared" si="88"/>
        <v>57121.497224642982</v>
      </c>
      <c r="AR77">
        <f t="shared" si="88"/>
        <v>56343.009817377235</v>
      </c>
      <c r="AS77">
        <f t="shared" si="88"/>
        <v>55620.745438200123</v>
      </c>
      <c r="AT77">
        <f t="shared" si="88"/>
        <v>55546.99039760061</v>
      </c>
      <c r="AU77">
        <f t="shared" si="88"/>
        <v>54930.915115484946</v>
      </c>
      <c r="AV77">
        <f t="shared" si="88"/>
        <v>53893.932869765507</v>
      </c>
      <c r="AW77">
        <f t="shared" si="88"/>
        <v>54034.242634522365</v>
      </c>
      <c r="AX77">
        <f t="shared" si="88"/>
        <v>53435.157126065009</v>
      </c>
      <c r="AY77">
        <f t="shared" si="88"/>
        <v>52544.166001408987</v>
      </c>
      <c r="AZ77">
        <f t="shared" si="88"/>
        <v>52140.619491950922</v>
      </c>
      <c r="BA77">
        <f t="shared" si="88"/>
        <v>50025.194319328773</v>
      </c>
      <c r="BB77">
        <f t="shared" si="88"/>
        <v>48240.097466070823</v>
      </c>
      <c r="BC77">
        <f t="shared" si="88"/>
        <v>45386.826445123967</v>
      </c>
      <c r="BD77">
        <f t="shared" si="88"/>
        <v>40544.64309207625</v>
      </c>
      <c r="BE77">
        <f t="shared" si="88"/>
        <v>37284.053279142856</v>
      </c>
      <c r="BF77">
        <f t="shared" si="88"/>
        <v>35981.170506239294</v>
      </c>
      <c r="BG77">
        <f t="shared" si="88"/>
        <v>35592.321132146433</v>
      </c>
      <c r="BH77">
        <f t="shared" si="88"/>
        <v>35128.605357325869</v>
      </c>
      <c r="BI77">
        <f t="shared" si="88"/>
        <v>34959.388885813467</v>
      </c>
      <c r="BJ77">
        <f t="shared" si="88"/>
        <v>35116.976725839806</v>
      </c>
      <c r="BK77">
        <f t="shared" si="88"/>
        <v>35245.937463961367</v>
      </c>
      <c r="BL77">
        <f t="shared" si="88"/>
        <v>35552.4769764589</v>
      </c>
      <c r="BM77">
        <f t="shared" si="88"/>
        <v>36375.399229430492</v>
      </c>
      <c r="BN77">
        <f t="shared" si="88"/>
        <v>37977.040030318705</v>
      </c>
      <c r="BO77">
        <f t="shared" si="88"/>
        <v>39935.048470849142</v>
      </c>
      <c r="BP77">
        <f t="shared" si="88"/>
        <v>42946.189132698695</v>
      </c>
      <c r="BQ77">
        <f t="shared" si="88"/>
        <v>45730.202461588189</v>
      </c>
      <c r="BR77">
        <f t="shared" si="88"/>
        <v>46283.418184289811</v>
      </c>
      <c r="BS77">
        <f t="shared" si="88"/>
        <v>45623.758423449144</v>
      </c>
      <c r="BT77">
        <f t="shared" si="88"/>
        <v>43295.393617799207</v>
      </c>
      <c r="BU77">
        <f t="shared" si="77"/>
        <v>41525.038263511808</v>
      </c>
      <c r="BV77">
        <f t="shared" si="77"/>
        <v>41408.563773389062</v>
      </c>
      <c r="BW77">
        <f t="shared" si="77"/>
        <v>41657.67772515188</v>
      </c>
      <c r="BX77">
        <f t="shared" si="77"/>
        <v>42228.351611066675</v>
      </c>
      <c r="BY77">
        <f t="shared" si="77"/>
        <v>42558.386763588409</v>
      </c>
      <c r="BZ77">
        <f t="shared" si="77"/>
        <v>43008.666123212708</v>
      </c>
      <c r="CA77">
        <f t="shared" si="77"/>
        <v>43187.528045254214</v>
      </c>
      <c r="CB77">
        <f t="shared" si="77"/>
        <v>42499.99073084227</v>
      </c>
      <c r="CC77">
        <f t="shared" si="77"/>
        <v>42064.829668674123</v>
      </c>
      <c r="CD77">
        <f t="shared" si="77"/>
        <v>40965.261108557737</v>
      </c>
      <c r="CE77">
        <f t="shared" si="77"/>
        <v>39853.619966978629</v>
      </c>
      <c r="CF77">
        <f t="shared" si="77"/>
        <v>38736.762096877916</v>
      </c>
      <c r="CG77">
        <f t="shared" si="77"/>
        <v>37630.901131266088</v>
      </c>
      <c r="CH77">
        <f t="shared" si="77"/>
        <v>36563.663902632812</v>
      </c>
      <c r="CI77">
        <f t="shared" si="77"/>
        <v>35567.324631181065</v>
      </c>
      <c r="CJ77">
        <f t="shared" si="77"/>
        <v>34675.147923919096</v>
      </c>
      <c r="CK77">
        <f t="shared" si="72"/>
        <v>33907.193007949609</v>
      </c>
      <c r="CL77">
        <f t="shared" si="72"/>
        <v>33275.19602258657</v>
      </c>
      <c r="CM77">
        <f t="shared" si="72"/>
        <v>32787.293773561163</v>
      </c>
      <c r="CN77">
        <f t="shared" si="72"/>
        <v>32448.913457841718</v>
      </c>
      <c r="CO77">
        <f t="shared" si="72"/>
        <v>32260.953994855496</v>
      </c>
      <c r="CP77">
        <f t="shared" si="72"/>
        <v>32231.102505523642</v>
      </c>
      <c r="CQ77">
        <f t="shared" si="72"/>
        <v>32348.097084310688</v>
      </c>
      <c r="CR77">
        <f t="shared" si="72"/>
        <v>32580.522658689868</v>
      </c>
      <c r="CS77">
        <f t="shared" si="72"/>
        <v>32900.40228921557</v>
      </c>
      <c r="CT77">
        <f t="shared" si="72"/>
        <v>33266.866657787192</v>
      </c>
      <c r="CU77">
        <f t="shared" si="72"/>
        <v>33640.031380498789</v>
      </c>
      <c r="CV77">
        <f t="shared" si="72"/>
        <v>33986.877449112231</v>
      </c>
      <c r="CW77">
        <f t="shared" si="72"/>
        <v>34279.403237978579</v>
      </c>
      <c r="CX77">
        <f t="shared" si="83"/>
        <v>34507.148297539097</v>
      </c>
      <c r="CY77">
        <f t="shared" si="83"/>
        <v>34663.421961230124</v>
      </c>
      <c r="CZ77">
        <f t="shared" si="83"/>
        <v>34750.272934034285</v>
      </c>
      <c r="DA77">
        <f t="shared" si="83"/>
        <v>34767.67435026318</v>
      </c>
      <c r="DB77">
        <f t="shared" si="83"/>
        <v>34712.678732194807</v>
      </c>
      <c r="DC77">
        <f t="shared" si="87"/>
        <v>34589.284303143613</v>
      </c>
      <c r="DD77">
        <f t="shared" si="87"/>
        <v>34397.32046061138</v>
      </c>
      <c r="DE77">
        <f t="shared" si="87"/>
        <v>34138.249390448254</v>
      </c>
      <c r="DF77">
        <f t="shared" si="87"/>
        <v>33815.834985953697</v>
      </c>
      <c r="DG77">
        <f t="shared" si="87"/>
        <v>33435.447270561664</v>
      </c>
      <c r="DH77">
        <f t="shared" si="87"/>
        <v>33005.275803297547</v>
      </c>
      <c r="DI77">
        <f t="shared" si="87"/>
        <v>32535.125012934015</v>
      </c>
      <c r="DJ77">
        <f t="shared" si="87"/>
        <v>32038.069335949443</v>
      </c>
      <c r="DK77">
        <f t="shared" si="87"/>
        <v>31522.945608841692</v>
      </c>
      <c r="DL77">
        <f t="shared" si="87"/>
        <v>30999.238101512601</v>
      </c>
      <c r="DM77">
        <f t="shared" si="87"/>
        <v>30480.19008344071</v>
      </c>
      <c r="DN77">
        <f t="shared" si="87"/>
        <v>29978.492836353267</v>
      </c>
      <c r="DO77">
        <f t="shared" si="87"/>
        <v>29507.052307258669</v>
      </c>
      <c r="DP77">
        <f t="shared" si="87"/>
        <v>29076.740872323109</v>
      </c>
      <c r="DQ77">
        <f t="shared" si="87"/>
        <v>28698.845411155475</v>
      </c>
      <c r="DR77">
        <f t="shared" si="87"/>
        <v>28379.653521420842</v>
      </c>
      <c r="DS77">
        <f t="shared" si="87"/>
        <v>28123.73197431946</v>
      </c>
      <c r="DT77">
        <f t="shared" si="87"/>
        <v>27932.357326546491</v>
      </c>
      <c r="DU77">
        <f t="shared" si="87"/>
        <v>27802.811248314447</v>
      </c>
      <c r="DV77">
        <f t="shared" si="87"/>
        <v>27729.692319400121</v>
      </c>
      <c r="DW77">
        <f t="shared" si="87"/>
        <v>27705.317016262441</v>
      </c>
      <c r="DX77">
        <f t="shared" si="87"/>
        <v>27720.249860710239</v>
      </c>
      <c r="DY77">
        <f t="shared" si="87"/>
        <v>27763.791127639837</v>
      </c>
      <c r="DZ77">
        <f t="shared" si="87"/>
        <v>27824.963547189924</v>
      </c>
      <c r="EA77">
        <f t="shared" si="87"/>
        <v>27892.694818306471</v>
      </c>
      <c r="EB77">
        <f t="shared" si="87"/>
        <v>27956.628848151919</v>
      </c>
      <c r="EC77">
        <f t="shared" si="87"/>
        <v>28007.346823546886</v>
      </c>
      <c r="ED77">
        <f t="shared" si="87"/>
        <v>28036.794619998167</v>
      </c>
      <c r="EE77">
        <f t="shared" si="87"/>
        <v>28038.360655141754</v>
      </c>
      <c r="EF77">
        <f t="shared" si="87"/>
        <v>28007.038039409072</v>
      </c>
      <c r="EG77">
        <f t="shared" si="87"/>
        <v>27939.493966108283</v>
      </c>
      <c r="EH77">
        <f t="shared" si="87"/>
        <v>27834.055830048408</v>
      </c>
      <c r="EI77">
        <f t="shared" si="87"/>
        <v>27690.627864535647</v>
      </c>
      <c r="EJ77">
        <f t="shared" si="87"/>
        <v>27510.595238937978</v>
      </c>
      <c r="EK77">
        <f t="shared" si="87"/>
        <v>27296.625203088588</v>
      </c>
      <c r="EL77">
        <f t="shared" si="87"/>
        <v>27052.491150366055</v>
      </c>
      <c r="EM77">
        <f t="shared" si="87"/>
        <v>26782.877965329539</v>
      </c>
      <c r="EN77">
        <f t="shared" si="87"/>
        <v>26493.153021387883</v>
      </c>
      <c r="EO77">
        <f t="shared" si="87"/>
        <v>26189.148067497557</v>
      </c>
      <c r="EP77">
        <f t="shared" si="87"/>
        <v>25876.956672278295</v>
      </c>
      <c r="EQ77">
        <f t="shared" si="87"/>
        <v>25562.755226347777</v>
      </c>
      <c r="ER77">
        <f t="shared" si="87"/>
        <v>25252.583649747401</v>
      </c>
      <c r="ES77">
        <f t="shared" si="87"/>
        <v>24952.144152018191</v>
      </c>
      <c r="ET77">
        <f t="shared" si="87"/>
        <v>24666.622008582577</v>
      </c>
      <c r="EU77">
        <f t="shared" si="87"/>
        <v>24400.485785084398</v>
      </c>
      <c r="EV77">
        <f t="shared" si="87"/>
        <v>24157.333698218699</v>
      </c>
      <c r="EW77">
        <f t="shared" si="87"/>
        <v>23939.771895940412</v>
      </c>
      <c r="EX77">
        <f t="shared" si="87"/>
        <v>23749.33129668999</v>
      </c>
      <c r="EY77">
        <f t="shared" si="87"/>
        <v>23586.423047728418</v>
      </c>
      <c r="EZ77">
        <f t="shared" si="87"/>
        <v>23450.356130440454</v>
      </c>
      <c r="FA77">
        <f t="shared" si="87"/>
        <v>23339.41685897018</v>
      </c>
      <c r="FB77">
        <f t="shared" si="87"/>
        <v>23250.968590441418</v>
      </c>
      <c r="FC77">
        <f t="shared" si="87"/>
        <v>23181.603352029568</v>
      </c>
      <c r="FD77">
        <f t="shared" si="80"/>
        <v>23127.319174204593</v>
      </c>
      <c r="FE77">
        <f t="shared" si="80"/>
        <v>23083.720548876096</v>
      </c>
      <c r="FF77">
        <f t="shared" si="80"/>
        <v>23046.219317746865</v>
      </c>
      <c r="FG77">
        <f t="shared" si="80"/>
        <v>23010.243857941605</v>
      </c>
      <c r="FH77">
        <f t="shared" si="80"/>
        <v>22971.431550077428</v>
      </c>
      <c r="FI77">
        <f t="shared" si="80"/>
        <v>22925.797588166966</v>
      </c>
      <c r="FJ77">
        <f t="shared" si="80"/>
        <v>22869.882485127786</v>
      </c>
      <c r="FK77">
        <f t="shared" si="80"/>
        <v>22800.864582250306</v>
      </c>
      <c r="FL77">
        <f t="shared" si="80"/>
        <v>22716.638113322791</v>
      </c>
      <c r="FM77">
        <f t="shared" si="80"/>
        <v>22615.855105382609</v>
      </c>
      <c r="FN77">
        <f t="shared" si="80"/>
        <v>22497.934960756807</v>
      </c>
      <c r="FO77">
        <f t="shared" si="80"/>
        <v>22363.040314089056</v>
      </c>
      <c r="FP77">
        <f t="shared" si="80"/>
        <v>22212.026758978984</v>
      </c>
      <c r="FQ77">
        <f t="shared" si="80"/>
        <v>22046.368506027226</v>
      </c>
      <c r="FR77">
        <f t="shared" si="80"/>
        <v>21868.065522525674</v>
      </c>
      <c r="FS77">
        <f t="shared" si="80"/>
        <v>21679.536698237876</v>
      </c>
      <c r="FT77">
        <f t="shared" si="74"/>
        <v>21483.504269083041</v>
      </c>
      <c r="FU77">
        <f t="shared" si="74"/>
        <v>21282.873855757098</v>
      </c>
      <c r="FV77">
        <f t="shared" si="74"/>
        <v>21080.614286981872</v>
      </c>
      <c r="FW77">
        <f t="shared" si="74"/>
        <v>20879.641491606675</v>
      </c>
      <c r="FX77">
        <f t="shared" si="74"/>
        <v>20682.709965145958</v>
      </c>
      <c r="FY77">
        <f t="shared" si="74"/>
        <v>20492.315194921972</v>
      </c>
      <c r="FZ77">
        <f t="shared" si="74"/>
        <v>20310.61002188022</v>
      </c>
      <c r="GA77">
        <f t="shared" si="74"/>
        <v>20139.337564391259</v>
      </c>
      <c r="GB77">
        <f t="shared" si="74"/>
        <v>19979.782204442821</v>
      </c>
      <c r="GC77">
        <f t="shared" si="74"/>
        <v>19832.74005736718</v>
      </c>
      <c r="GD77">
        <f t="shared" si="74"/>
        <v>19698.509478412368</v>
      </c>
      <c r="GE77">
        <f t="shared" si="74"/>
        <v>19576.901258720831</v>
      </c>
      <c r="GF77">
        <f t="shared" si="74"/>
        <v>19467.267442162571</v>
      </c>
      <c r="GG77">
        <f t="shared" si="74"/>
        <v>19368.547106790014</v>
      </c>
      <c r="GH77">
        <f t="shared" si="74"/>
        <v>19279.326757774095</v>
      </c>
      <c r="GI77">
        <f t="shared" si="74"/>
        <v>19197.912258568242</v>
      </c>
      <c r="GJ77">
        <f t="shared" si="74"/>
        <v>19122.409057168607</v>
      </c>
      <c r="GK77">
        <f t="shared" si="74"/>
        <v>19050.807086235163</v>
      </c>
      <c r="GL77">
        <f t="shared" si="81"/>
        <v>18981.066543508208</v>
      </c>
      <c r="GM77">
        <f t="shared" si="81"/>
        <v>18911.200960016467</v>
      </c>
      <c r="GN77">
        <f t="shared" si="81"/>
        <v>18839.354215466305</v>
      </c>
      <c r="GO77">
        <f t="shared" si="81"/>
        <v>18763.868575594257</v>
      </c>
      <c r="GP77">
        <f t="shared" si="81"/>
        <v>18683.34126140544</v>
      </c>
      <c r="GQ77">
        <f t="shared" si="81"/>
        <v>18596.667842842835</v>
      </c>
      <c r="GR77">
        <f t="shared" si="81"/>
        <v>18503.071328264748</v>
      </c>
      <c r="GS77">
        <f t="shared" si="81"/>
        <v>18402.11651508648</v>
      </c>
      <c r="GT77">
        <f t="shared" si="81"/>
        <v>18293.709824018089</v>
      </c>
      <c r="GU77">
        <f t="shared" si="81"/>
        <v>18178.08545381459</v>
      </c>
      <c r="GV77">
        <f t="shared" si="81"/>
        <v>18055.779172057679</v>
      </c>
      <c r="GW77">
        <f t="shared" si="81"/>
        <v>17927.59148535338</v>
      </c>
      <c r="GX77">
        <f t="shared" si="81"/>
        <v>17794.542283568062</v>
      </c>
    </row>
    <row r="78" spans="1:206" ht="4.5" customHeight="1">
      <c r="A78">
        <v>76</v>
      </c>
      <c r="B78">
        <v>0.97199061754676441</v>
      </c>
      <c r="E78" s="8">
        <v>50733</v>
      </c>
      <c r="F78">
        <f t="shared" si="84"/>
        <v>54334.275520864132</v>
      </c>
      <c r="G78">
        <f t="shared" si="84"/>
        <v>53731.547407872145</v>
      </c>
      <c r="H78">
        <f t="shared" si="84"/>
        <v>58375.88742631708</v>
      </c>
      <c r="I78">
        <f t="shared" si="84"/>
        <v>65106.004667419744</v>
      </c>
      <c r="J78">
        <f t="shared" si="75"/>
        <v>64360.484404417526</v>
      </c>
      <c r="K78">
        <f t="shared" si="75"/>
        <v>61843.33942604762</v>
      </c>
      <c r="L78">
        <f t="shared" si="75"/>
        <v>61360.057114957002</v>
      </c>
      <c r="M78">
        <f t="shared" si="75"/>
        <v>62414.300919990048</v>
      </c>
      <c r="N78">
        <f t="shared" si="75"/>
        <v>62349.705824891884</v>
      </c>
      <c r="O78">
        <f t="shared" si="75"/>
        <v>61039.774106633828</v>
      </c>
      <c r="P78">
        <f t="shared" si="75"/>
        <v>59908.057374075601</v>
      </c>
      <c r="Q78">
        <f t="shared" si="75"/>
        <v>59236.774999095331</v>
      </c>
      <c r="R78">
        <f t="shared" si="75"/>
        <v>58356.346164097355</v>
      </c>
      <c r="S78">
        <f t="shared" si="75"/>
        <v>56598.307500100047</v>
      </c>
      <c r="T78">
        <f t="shared" si="75"/>
        <v>53358.703749492262</v>
      </c>
      <c r="U78">
        <f t="shared" si="75"/>
        <v>49157.463882440694</v>
      </c>
      <c r="V78">
        <f t="shared" si="75"/>
        <v>47026.549933010923</v>
      </c>
      <c r="W78">
        <f t="shared" si="88"/>
        <v>47691.5303185745</v>
      </c>
      <c r="X78">
        <f t="shared" si="88"/>
        <v>48644.871629135261</v>
      </c>
      <c r="Y78">
        <f t="shared" si="88"/>
        <v>51789.841809618243</v>
      </c>
      <c r="Z78">
        <f t="shared" si="88"/>
        <v>55207.825054752233</v>
      </c>
      <c r="AA78">
        <f t="shared" si="88"/>
        <v>54713.325010807355</v>
      </c>
      <c r="AB78">
        <f t="shared" si="88"/>
        <v>52482.346014375216</v>
      </c>
      <c r="AC78">
        <f t="shared" si="88"/>
        <v>51074.972679077473</v>
      </c>
      <c r="AD78">
        <f t="shared" si="88"/>
        <v>50593.211560097472</v>
      </c>
      <c r="AE78">
        <f t="shared" si="88"/>
        <v>51720.231129310647</v>
      </c>
      <c r="AF78">
        <f t="shared" si="88"/>
        <v>54015.718200723721</v>
      </c>
      <c r="AG78">
        <f t="shared" si="88"/>
        <v>56227.967776299243</v>
      </c>
      <c r="AH78">
        <f t="shared" si="88"/>
        <v>58981.297188906145</v>
      </c>
      <c r="AI78">
        <f t="shared" si="88"/>
        <v>63590.046097468425</v>
      </c>
      <c r="AJ78">
        <f t="shared" si="88"/>
        <v>68938.501286899642</v>
      </c>
      <c r="AK78">
        <f t="shared" si="88"/>
        <v>71181.265397782292</v>
      </c>
      <c r="AL78">
        <f t="shared" si="88"/>
        <v>70221.214410043482</v>
      </c>
      <c r="AM78">
        <f t="shared" si="88"/>
        <v>68632.540836456217</v>
      </c>
      <c r="AN78">
        <f t="shared" si="88"/>
        <v>67325.031649931319</v>
      </c>
      <c r="AO78">
        <f t="shared" si="88"/>
        <v>65729.094073709333</v>
      </c>
      <c r="AP78">
        <f t="shared" si="88"/>
        <v>61522.740857784789</v>
      </c>
      <c r="AQ78">
        <f t="shared" si="88"/>
        <v>57023.056332412678</v>
      </c>
      <c r="AR78">
        <f t="shared" si="88"/>
        <v>55521.559362576525</v>
      </c>
      <c r="AS78">
        <f t="shared" si="88"/>
        <v>54764.876906835911</v>
      </c>
      <c r="AT78">
        <f t="shared" si="88"/>
        <v>54062.842706887517</v>
      </c>
      <c r="AU78">
        <f t="shared" si="88"/>
        <v>53991.153499428008</v>
      </c>
      <c r="AV78">
        <f t="shared" si="88"/>
        <v>53392.334105509108</v>
      </c>
      <c r="AW78">
        <f t="shared" si="88"/>
        <v>52384.39709210724</v>
      </c>
      <c r="AX78">
        <f t="shared" si="88"/>
        <v>52520.776867001099</v>
      </c>
      <c r="AY78">
        <f t="shared" si="88"/>
        <v>51938.471373672321</v>
      </c>
      <c r="AZ78">
        <f t="shared" si="88"/>
        <v>51072.436360189226</v>
      </c>
      <c r="BA78">
        <f t="shared" si="88"/>
        <v>50680.192939252236</v>
      </c>
      <c r="BB78">
        <f t="shared" si="88"/>
        <v>48624.019519341266</v>
      </c>
      <c r="BC78">
        <f t="shared" si="88"/>
        <v>46888.922126562284</v>
      </c>
      <c r="BD78">
        <f t="shared" si="88"/>
        <v>44115.569464883862</v>
      </c>
      <c r="BE78">
        <f t="shared" si="88"/>
        <v>39409.012677280349</v>
      </c>
      <c r="BF78">
        <f t="shared" si="88"/>
        <v>36239.749971440535</v>
      </c>
      <c r="BG78">
        <f t="shared" si="88"/>
        <v>34973.360140414959</v>
      </c>
      <c r="BH78">
        <f t="shared" si="88"/>
        <v>34595.402197157768</v>
      </c>
      <c r="BI78">
        <f t="shared" si="88"/>
        <v>34144.674814823746</v>
      </c>
      <c r="BJ78">
        <f t="shared" si="88"/>
        <v>33980.197992179325</v>
      </c>
      <c r="BK78">
        <f t="shared" si="88"/>
        <v>34133.371894124386</v>
      </c>
      <c r="BL78">
        <f t="shared" si="88"/>
        <v>34258.720521610448</v>
      </c>
      <c r="BM78">
        <f t="shared" si="88"/>
        <v>34556.67405166541</v>
      </c>
      <c r="BN78">
        <f t="shared" si="88"/>
        <v>35356.546760524245</v>
      </c>
      <c r="BO78">
        <f t="shared" si="88"/>
        <v>36913.326591667668</v>
      </c>
      <c r="BP78">
        <f t="shared" si="88"/>
        <v>38816.492424940625</v>
      </c>
      <c r="BQ78">
        <f t="shared" si="88"/>
        <v>41743.292896371946</v>
      </c>
      <c r="BR78">
        <f t="shared" si="88"/>
        <v>44449.327731177669</v>
      </c>
      <c r="BS78">
        <f t="shared" si="88"/>
        <v>44987.048223122998</v>
      </c>
      <c r="BT78">
        <f t="shared" si="88"/>
        <v>44345.865124812728</v>
      </c>
      <c r="BU78">
        <f t="shared" si="77"/>
        <v>42082.716379494894</v>
      </c>
      <c r="BV78">
        <f t="shared" si="77"/>
        <v>40361.947585403861</v>
      </c>
      <c r="BW78">
        <f t="shared" si="77"/>
        <v>40248.735473821012</v>
      </c>
      <c r="BX78">
        <f t="shared" si="77"/>
        <v>40490.871897634468</v>
      </c>
      <c r="BY78">
        <f t="shared" si="77"/>
        <v>41045.561560422604</v>
      </c>
      <c r="BZ78">
        <f t="shared" si="77"/>
        <v>41366.352632134345</v>
      </c>
      <c r="CA78">
        <f t="shared" si="77"/>
        <v>41804.01994496413</v>
      </c>
      <c r="CB78">
        <f t="shared" si="77"/>
        <v>41977.872055024847</v>
      </c>
      <c r="CC78">
        <f t="shared" si="77"/>
        <v>41309.592236203142</v>
      </c>
      <c r="CD78">
        <f t="shared" si="77"/>
        <v>40886.619766654017</v>
      </c>
      <c r="CE78">
        <f t="shared" si="77"/>
        <v>39817.849442871484</v>
      </c>
      <c r="CF78">
        <f t="shared" si="77"/>
        <v>38737.344683177616</v>
      </c>
      <c r="CG78">
        <f t="shared" si="77"/>
        <v>37651.76931230646</v>
      </c>
      <c r="CH78">
        <f t="shared" si="77"/>
        <v>36576.88282942056</v>
      </c>
      <c r="CI78">
        <f t="shared" si="77"/>
        <v>35539.538256492408</v>
      </c>
      <c r="CJ78">
        <f t="shared" si="77"/>
        <v>34571.105832747926</v>
      </c>
      <c r="CK78">
        <f t="shared" si="72"/>
        <v>33703.918444095529</v>
      </c>
      <c r="CL78">
        <f t="shared" si="72"/>
        <v>32957.47347107427</v>
      </c>
      <c r="CM78">
        <f t="shared" si="72"/>
        <v>32343.178330983559</v>
      </c>
      <c r="CN78">
        <f t="shared" si="72"/>
        <v>31868.941922650898</v>
      </c>
      <c r="CO78">
        <f t="shared" si="72"/>
        <v>31540.039430609086</v>
      </c>
      <c r="CP78">
        <f t="shared" si="72"/>
        <v>31357.344596107348</v>
      </c>
      <c r="CQ78">
        <f t="shared" si="72"/>
        <v>31328.329228556991</v>
      </c>
      <c r="CR78">
        <f t="shared" si="72"/>
        <v>31442.046861441835</v>
      </c>
      <c r="CS78">
        <f t="shared" si="72"/>
        <v>31667.962339016314</v>
      </c>
      <c r="CT78">
        <f t="shared" si="72"/>
        <v>31978.882338631622</v>
      </c>
      <c r="CU78">
        <f t="shared" si="72"/>
        <v>32335.082266548437</v>
      </c>
      <c r="CV78">
        <f t="shared" si="72"/>
        <v>32697.794875823551</v>
      </c>
      <c r="CW78">
        <f t="shared" si="72"/>
        <v>33034.926000248801</v>
      </c>
      <c r="CX78">
        <f t="shared" si="83"/>
        <v>33319.258322417358</v>
      </c>
      <c r="CY78">
        <f t="shared" si="83"/>
        <v>33540.624383502807</v>
      </c>
      <c r="CZ78">
        <f t="shared" si="83"/>
        <v>33692.520918380142</v>
      </c>
      <c r="DA78">
        <f t="shared" si="83"/>
        <v>33776.939249070594</v>
      </c>
      <c r="DB78">
        <f t="shared" si="83"/>
        <v>33793.85326237711</v>
      </c>
      <c r="DC78">
        <f t="shared" si="87"/>
        <v>33740.398037608466</v>
      </c>
      <c r="DD78">
        <f t="shared" si="87"/>
        <v>33620.459810313165</v>
      </c>
      <c r="DE78">
        <f t="shared" si="87"/>
        <v>33433.872756463606</v>
      </c>
      <c r="DF78">
        <f t="shared" si="87"/>
        <v>33182.05810698725</v>
      </c>
      <c r="DG78">
        <f t="shared" si="87"/>
        <v>32868.674330856615</v>
      </c>
      <c r="DH78">
        <f t="shared" si="87"/>
        <v>32498.94104046551</v>
      </c>
      <c r="DI78">
        <f t="shared" si="87"/>
        <v>32080.818410348464</v>
      </c>
      <c r="DJ78">
        <f t="shared" si="87"/>
        <v>31623.836253282916</v>
      </c>
      <c r="DK78">
        <f t="shared" si="87"/>
        <v>31140.702798855556</v>
      </c>
      <c r="DL78">
        <f t="shared" si="87"/>
        <v>30640.007369231102</v>
      </c>
      <c r="DM78">
        <f t="shared" si="87"/>
        <v>30130.968585768424</v>
      </c>
      <c r="DN78">
        <f t="shared" si="87"/>
        <v>29626.458782146299</v>
      </c>
      <c r="DO78">
        <f t="shared" si="87"/>
        <v>29138.813765128267</v>
      </c>
      <c r="DP78">
        <f t="shared" si="87"/>
        <v>28680.577994117033</v>
      </c>
      <c r="DQ78">
        <f t="shared" si="87"/>
        <v>28262.319316736583</v>
      </c>
      <c r="DR78">
        <f t="shared" si="87"/>
        <v>27895.008474068138</v>
      </c>
      <c r="DS78">
        <f t="shared" si="87"/>
        <v>27584.756952049051</v>
      </c>
      <c r="DT78">
        <f t="shared" si="87"/>
        <v>27336.003609438456</v>
      </c>
      <c r="DU78">
        <f t="shared" si="87"/>
        <v>27149.989247366815</v>
      </c>
      <c r="DV78">
        <f t="shared" si="87"/>
        <v>27024.071674785286</v>
      </c>
      <c r="DW78">
        <f t="shared" si="87"/>
        <v>26953.000761915493</v>
      </c>
      <c r="DX78">
        <f t="shared" si="87"/>
        <v>26929.308195965812</v>
      </c>
      <c r="DY78">
        <f t="shared" si="87"/>
        <v>26943.822780662354</v>
      </c>
      <c r="DZ78">
        <f t="shared" si="87"/>
        <v>26986.144483594024</v>
      </c>
      <c r="EA78">
        <f t="shared" si="87"/>
        <v>27045.603501449343</v>
      </c>
      <c r="EB78">
        <f t="shared" si="87"/>
        <v>27111.437661489141</v>
      </c>
      <c r="EC78">
        <f t="shared" si="87"/>
        <v>27173.580938640873</v>
      </c>
      <c r="ED78">
        <f t="shared" si="87"/>
        <v>27222.878334865749</v>
      </c>
      <c r="EE78">
        <f t="shared" si="87"/>
        <v>27251.501316723821</v>
      </c>
      <c r="EF78">
        <f t="shared" si="87"/>
        <v>27253.023488190134</v>
      </c>
      <c r="EG78">
        <f t="shared" si="87"/>
        <v>27222.578199580945</v>
      </c>
      <c r="EH78">
        <f t="shared" si="87"/>
        <v>27156.925994061687</v>
      </c>
      <c r="EI78">
        <f t="shared" si="87"/>
        <v>27054.44111507987</v>
      </c>
      <c r="EJ78">
        <f t="shared" si="87"/>
        <v>26915.030478307646</v>
      </c>
      <c r="EK78">
        <f t="shared" si="87"/>
        <v>26740.040455374401</v>
      </c>
      <c r="EL78">
        <f t="shared" si="87"/>
        <v>26532.063588092649</v>
      </c>
      <c r="EM78">
        <f t="shared" si="87"/>
        <v>26294.767579422682</v>
      </c>
      <c r="EN78">
        <f t="shared" si="87"/>
        <v>26032.706093200286</v>
      </c>
      <c r="EO78">
        <f t="shared" si="87"/>
        <v>25751.096166019735</v>
      </c>
      <c r="EP78">
        <f t="shared" si="87"/>
        <v>25455.606203150601</v>
      </c>
      <c r="EQ78">
        <f t="shared" si="87"/>
        <v>25152.159096118645</v>
      </c>
      <c r="ER78">
        <f t="shared" si="87"/>
        <v>24846.758238654555</v>
      </c>
      <c r="ES78">
        <f t="shared" si="87"/>
        <v>24545.274376369303</v>
      </c>
      <c r="ET78">
        <f t="shared" si="87"/>
        <v>24253.250003436049</v>
      </c>
      <c r="EU78">
        <f t="shared" si="87"/>
        <v>23975.725158914789</v>
      </c>
      <c r="EV78">
        <f t="shared" si="87"/>
        <v>23717.043246685233</v>
      </c>
      <c r="EW78">
        <f t="shared" si="87"/>
        <v>23480.701699614856</v>
      </c>
      <c r="EX78">
        <f t="shared" si="87"/>
        <v>23269.233669063797</v>
      </c>
      <c r="EY78">
        <f t="shared" si="87"/>
        <v>23084.127193392404</v>
      </c>
      <c r="EZ78">
        <f t="shared" si="87"/>
        <v>22925.781903880783</v>
      </c>
      <c r="FA78">
        <f t="shared" si="87"/>
        <v>22793.526136918368</v>
      </c>
      <c r="FB78">
        <f t="shared" si="87"/>
        <v>22685.694205931792</v>
      </c>
      <c r="FC78">
        <f t="shared" si="87"/>
        <v>22599.723318783577</v>
      </c>
      <c r="FD78">
        <f t="shared" si="80"/>
        <v>22532.300957863365</v>
      </c>
      <c r="FE78">
        <f t="shared" si="80"/>
        <v>22479.537246336247</v>
      </c>
      <c r="FF78">
        <f t="shared" si="80"/>
        <v>22437.159791579012</v>
      </c>
      <c r="FG78">
        <f t="shared" si="80"/>
        <v>22400.708946774947</v>
      </c>
      <c r="FH78">
        <f t="shared" si="80"/>
        <v>22365.741137382302</v>
      </c>
      <c r="FI78">
        <f t="shared" si="80"/>
        <v>22328.015938292989</v>
      </c>
      <c r="FJ78">
        <f t="shared" si="80"/>
        <v>22283.660155474532</v>
      </c>
      <c r="FK78">
        <f t="shared" si="80"/>
        <v>22229.311199941287</v>
      </c>
      <c r="FL78">
        <f t="shared" si="80"/>
        <v>22162.226445901622</v>
      </c>
      <c r="FM78">
        <f t="shared" si="80"/>
        <v>22080.359108354984</v>
      </c>
      <c r="FN78">
        <f t="shared" si="80"/>
        <v>21982.398970228987</v>
      </c>
      <c r="FO78">
        <f t="shared" si="80"/>
        <v>21867.781696032951</v>
      </c>
      <c r="FP78">
        <f t="shared" si="80"/>
        <v>21736.665365114608</v>
      </c>
      <c r="FQ78">
        <f t="shared" si="80"/>
        <v>21589.881606425239</v>
      </c>
      <c r="FR78">
        <f t="shared" si="80"/>
        <v>21428.863338836942</v>
      </c>
      <c r="FS78">
        <f t="shared" si="80"/>
        <v>21255.554511792838</v>
      </c>
      <c r="FT78">
        <f t="shared" si="74"/>
        <v>21072.306263447976</v>
      </c>
      <c r="FU78">
        <f t="shared" si="74"/>
        <v>20881.764581574575</v>
      </c>
      <c r="FV78">
        <f t="shared" si="74"/>
        <v>20686.75370222723</v>
      </c>
      <c r="FW78">
        <f t="shared" si="74"/>
        <v>20490.159299068655</v>
      </c>
      <c r="FX78">
        <f t="shared" si="74"/>
        <v>20294.815627581818</v>
      </c>
      <c r="FY78">
        <f t="shared" si="74"/>
        <v>20103.400031562836</v>
      </c>
      <c r="FZ78">
        <f t="shared" si="74"/>
        <v>19918.338101275152</v>
      </c>
      <c r="GA78">
        <f t="shared" si="74"/>
        <v>19741.722377918857</v>
      </c>
      <c r="GB78">
        <f t="shared" si="74"/>
        <v>19575.247156195408</v>
      </c>
      <c r="GC78">
        <f t="shared" si="74"/>
        <v>19420.160843346232</v>
      </c>
      <c r="GD78">
        <f t="shared" si="74"/>
        <v>19277.237256004777</v>
      </c>
      <c r="GE78">
        <f t="shared" si="74"/>
        <v>19146.766392672831</v>
      </c>
      <c r="GF78">
        <f t="shared" si="74"/>
        <v>19028.56434411609</v>
      </c>
      <c r="GG78">
        <f t="shared" si="74"/>
        <v>18922.001303055618</v>
      </c>
      <c r="GH78">
        <f t="shared" si="74"/>
        <v>18826.046063312424</v>
      </c>
      <c r="GI78">
        <f t="shared" si="74"/>
        <v>18739.324721174704</v>
      </c>
      <c r="GJ78">
        <f t="shared" si="74"/>
        <v>18660.190591814346</v>
      </c>
      <c r="GK78">
        <f t="shared" si="74"/>
        <v>18586.802188459154</v>
      </c>
      <c r="GL78">
        <f t="shared" si="81"/>
        <v>18517.205744513991</v>
      </c>
      <c r="GM78">
        <f t="shared" si="81"/>
        <v>18449.418591320773</v>
      </c>
      <c r="GN78">
        <f t="shared" si="81"/>
        <v>18381.50989967737</v>
      </c>
      <c r="GO78">
        <f t="shared" si="81"/>
        <v>18311.675538073334</v>
      </c>
      <c r="GP78">
        <f t="shared" si="81"/>
        <v>18238.304204358188</v>
      </c>
      <c r="GQ78">
        <f t="shared" si="81"/>
        <v>18160.032410510419</v>
      </c>
      <c r="GR78">
        <f t="shared" si="81"/>
        <v>18075.786660876864</v>
      </c>
      <c r="GS78">
        <f t="shared" si="81"/>
        <v>17984.811726871882</v>
      </c>
      <c r="GT78">
        <f t="shared" si="81"/>
        <v>17886.684595666418</v>
      </c>
      <c r="GU78">
        <f t="shared" si="81"/>
        <v>17781.314309068654</v>
      </c>
      <c r="GV78">
        <f t="shared" si="81"/>
        <v>17668.928506071097</v>
      </c>
      <c r="GW78">
        <f t="shared" si="81"/>
        <v>17550.047947736351</v>
      </c>
      <c r="GX78">
        <f t="shared" si="81"/>
        <v>17425.450718974746</v>
      </c>
    </row>
    <row r="79" spans="1:206" ht="4.5" customHeight="1">
      <c r="A79">
        <v>77</v>
      </c>
      <c r="B79">
        <v>0.96892271251864204</v>
      </c>
      <c r="E79" s="8">
        <v>45596</v>
      </c>
      <c r="F79">
        <f t="shared" si="84"/>
        <v>49156.355974208265</v>
      </c>
      <c r="G79">
        <f t="shared" si="84"/>
        <v>52645.713620410927</v>
      </c>
      <c r="H79">
        <f t="shared" si="84"/>
        <v>52061.716662259489</v>
      </c>
      <c r="I79">
        <f t="shared" si="84"/>
        <v>56561.723190790035</v>
      </c>
      <c r="J79">
        <f t="shared" si="75"/>
        <v>63082.686643607711</v>
      </c>
      <c r="K79">
        <f t="shared" si="75"/>
        <v>62360.335128141989</v>
      </c>
      <c r="L79">
        <f t="shared" si="75"/>
        <v>59921.416187897135</v>
      </c>
      <c r="M79">
        <f t="shared" si="75"/>
        <v>59453.152980122941</v>
      </c>
      <c r="N79">
        <f t="shared" si="75"/>
        <v>60474.63374735153</v>
      </c>
      <c r="O79">
        <f t="shared" si="75"/>
        <v>60412.04609259362</v>
      </c>
      <c r="P79">
        <f t="shared" si="75"/>
        <v>59142.823498924816</v>
      </c>
      <c r="Q79">
        <f t="shared" si="75"/>
        <v>58046.277452611765</v>
      </c>
      <c r="R79">
        <f t="shared" si="75"/>
        <v>57395.856712979927</v>
      </c>
      <c r="S79">
        <f t="shared" si="75"/>
        <v>56542.789217994061</v>
      </c>
      <c r="T79">
        <f t="shared" si="75"/>
        <v>54839.385626961142</v>
      </c>
      <c r="U79">
        <f t="shared" si="75"/>
        <v>51700.459973436678</v>
      </c>
      <c r="V79">
        <f t="shared" si="75"/>
        <v>47629.783245511615</v>
      </c>
      <c r="W79">
        <f t="shared" si="88"/>
        <v>45565.092321486307</v>
      </c>
      <c r="X79">
        <f t="shared" si="88"/>
        <v>46209.406920438261</v>
      </c>
      <c r="Y79">
        <f t="shared" si="88"/>
        <v>47133.120969022872</v>
      </c>
      <c r="Z79">
        <f t="shared" si="88"/>
        <v>50180.354007086687</v>
      </c>
      <c r="AA79">
        <f t="shared" si="88"/>
        <v>53492.115604305181</v>
      </c>
      <c r="AB79">
        <f t="shared" si="88"/>
        <v>53012.983280385524</v>
      </c>
      <c r="AC79">
        <f t="shared" si="88"/>
        <v>50851.337059590376</v>
      </c>
      <c r="AD79">
        <f t="shared" si="88"/>
        <v>49487.70107002728</v>
      </c>
      <c r="AE79">
        <f t="shared" si="88"/>
        <v>49020.91177983916</v>
      </c>
      <c r="AF79">
        <f t="shared" si="88"/>
        <v>50112.906637902779</v>
      </c>
      <c r="AG79">
        <f t="shared" si="88"/>
        <v>52337.056197687809</v>
      </c>
      <c r="AH79">
        <f t="shared" si="88"/>
        <v>54480.555057222657</v>
      </c>
      <c r="AI79">
        <f t="shared" si="88"/>
        <v>57148.318460143098</v>
      </c>
      <c r="AJ79">
        <f t="shared" si="88"/>
        <v>61613.839953944596</v>
      </c>
      <c r="AK79">
        <f t="shared" si="88"/>
        <v>66796.07966387269</v>
      </c>
      <c r="AL79">
        <f t="shared" si="88"/>
        <v>68969.14474972857</v>
      </c>
      <c r="AM79">
        <f t="shared" si="88"/>
        <v>68038.929542532482</v>
      </c>
      <c r="AN79">
        <f t="shared" si="88"/>
        <v>66499.627634305623</v>
      </c>
      <c r="AO79">
        <f t="shared" si="88"/>
        <v>65232.752286654882</v>
      </c>
      <c r="AP79">
        <f t="shared" si="88"/>
        <v>63686.412121291447</v>
      </c>
      <c r="AQ79">
        <f t="shared" si="88"/>
        <v>59610.780953506321</v>
      </c>
      <c r="AR79">
        <f t="shared" si="88"/>
        <v>55250.934417704622</v>
      </c>
      <c r="AS79">
        <f t="shared" si="88"/>
        <v>53796.099900852452</v>
      </c>
      <c r="AT79">
        <f t="shared" si="88"/>
        <v>53062.93308332099</v>
      </c>
      <c r="AU79">
        <f t="shared" si="88"/>
        <v>52382.716202026138</v>
      </c>
      <c r="AV79">
        <f t="shared" si="88"/>
        <v>52313.254900676155</v>
      </c>
      <c r="AW79">
        <f t="shared" si="88"/>
        <v>51733.045189211487</v>
      </c>
      <c r="AX79">
        <f t="shared" si="88"/>
        <v>50756.432124138213</v>
      </c>
      <c r="AY79">
        <f t="shared" si="88"/>
        <v>50888.573585561055</v>
      </c>
      <c r="AZ79">
        <f t="shared" si="88"/>
        <v>50324.364567450422</v>
      </c>
      <c r="BA79">
        <f t="shared" si="88"/>
        <v>49485.243573050262</v>
      </c>
      <c r="BB79">
        <f t="shared" si="88"/>
        <v>49105.190013668405</v>
      </c>
      <c r="BC79">
        <f t="shared" si="88"/>
        <v>47112.916886239538</v>
      </c>
      <c r="BD79">
        <f t="shared" si="88"/>
        <v>45431.741613944105</v>
      </c>
      <c r="BE79">
        <f t="shared" si="88"/>
        <v>42744.577230219846</v>
      </c>
      <c r="BF79">
        <f t="shared" si="88"/>
        <v>38184.28746095203</v>
      </c>
      <c r="BG79">
        <f t="shared" si="88"/>
        <v>35113.516843325546</v>
      </c>
      <c r="BH79">
        <f t="shared" si="88"/>
        <v>33886.482973142221</v>
      </c>
      <c r="BI79">
        <f t="shared" si="88"/>
        <v>33520.270937543493</v>
      </c>
      <c r="BJ79">
        <f t="shared" si="88"/>
        <v>33083.550939645982</v>
      </c>
      <c r="BK79">
        <f t="shared" si="88"/>
        <v>32924.185610502907</v>
      </c>
      <c r="BL79">
        <f t="shared" si="88"/>
        <v>33072.599283062576</v>
      </c>
      <c r="BM79">
        <f t="shared" si="88"/>
        <v>33194.052415216865</v>
      </c>
      <c r="BN79">
        <f t="shared" si="88"/>
        <v>33482.746357762218</v>
      </c>
      <c r="BO79">
        <f t="shared" si="88"/>
        <v>34257.761192499354</v>
      </c>
      <c r="BP79">
        <f t="shared" si="88"/>
        <v>35766.16052928516</v>
      </c>
      <c r="BQ79">
        <f t="shared" si="88"/>
        <v>37610.181130832789</v>
      </c>
      <c r="BR79">
        <f t="shared" si="88"/>
        <v>40446.024582612867</v>
      </c>
      <c r="BS79">
        <f t="shared" si="88"/>
        <v>43067.963194922762</v>
      </c>
      <c r="BT79">
        <f t="shared" si="88"/>
        <v>43588.972792555294</v>
      </c>
      <c r="BU79">
        <f t="shared" si="77"/>
        <v>42967.7159257194</v>
      </c>
      <c r="BV79">
        <f t="shared" si="77"/>
        <v>40774.899704572883</v>
      </c>
      <c r="BW79">
        <f t="shared" si="77"/>
        <v>39107.607736984763</v>
      </c>
      <c r="BX79">
        <f t="shared" si="77"/>
        <v>38997.913950739945</v>
      </c>
      <c r="BY79">
        <f t="shared" si="77"/>
        <v>39232.525431300841</v>
      </c>
      <c r="BZ79">
        <f t="shared" si="77"/>
        <v>39769.976843975572</v>
      </c>
      <c r="CA79">
        <f t="shared" si="77"/>
        <v>40080.798599330279</v>
      </c>
      <c r="CB79">
        <f t="shared" si="77"/>
        <v>40504.864399258055</v>
      </c>
      <c r="CC79">
        <f t="shared" si="77"/>
        <v>40673.313657315179</v>
      </c>
      <c r="CD79">
        <f t="shared" si="77"/>
        <v>40025.802162540982</v>
      </c>
      <c r="CE79">
        <f t="shared" si="77"/>
        <v>39615.974530024738</v>
      </c>
      <c r="CF79">
        <f t="shared" si="77"/>
        <v>38580.418688845937</v>
      </c>
      <c r="CG79">
        <f t="shared" si="77"/>
        <v>37533.493086194052</v>
      </c>
      <c r="CH79">
        <f t="shared" si="77"/>
        <v>36481.654453206138</v>
      </c>
      <c r="CI79">
        <f t="shared" si="77"/>
        <v>35440.172526558708</v>
      </c>
      <c r="CJ79">
        <f t="shared" si="77"/>
        <v>34435.065809140673</v>
      </c>
      <c r="CK79">
        <f t="shared" si="72"/>
        <v>33496.729638235171</v>
      </c>
      <c r="CL79">
        <f t="shared" si="72"/>
        <v>32656.492081360127</v>
      </c>
      <c r="CM79">
        <f t="shared" si="72"/>
        <v>31933.244593354466</v>
      </c>
      <c r="CN79">
        <f t="shared" si="72"/>
        <v>31338.040079930757</v>
      </c>
      <c r="CO79">
        <f t="shared" si="72"/>
        <v>30878.541652793974</v>
      </c>
      <c r="CP79">
        <f t="shared" si="72"/>
        <v>30559.860558050681</v>
      </c>
      <c r="CQ79">
        <f t="shared" si="72"/>
        <v>30382.843383442112</v>
      </c>
      <c r="CR79">
        <f t="shared" si="72"/>
        <v>30354.729734810495</v>
      </c>
      <c r="CS79">
        <f t="shared" si="72"/>
        <v>30464.913332126478</v>
      </c>
      <c r="CT79">
        <f t="shared" si="72"/>
        <v>30683.807969457888</v>
      </c>
      <c r="CU79">
        <f t="shared" si="72"/>
        <v>30985.065418861446</v>
      </c>
      <c r="CV79">
        <f t="shared" si="72"/>
        <v>31330.195619217553</v>
      </c>
      <c r="CW79">
        <f t="shared" si="72"/>
        <v>31681.636104461108</v>
      </c>
      <c r="CX79">
        <f t="shared" si="83"/>
        <v>32008.290108013683</v>
      </c>
      <c r="CY79">
        <f t="shared" si="83"/>
        <v>32283.786152865963</v>
      </c>
      <c r="CZ79">
        <f t="shared" si="83"/>
        <v>32498.272757232447</v>
      </c>
      <c r="DA79">
        <f t="shared" si="83"/>
        <v>32645.448759827974</v>
      </c>
      <c r="DB79">
        <f t="shared" si="83"/>
        <v>32727.243597786863</v>
      </c>
      <c r="DC79">
        <f t="shared" si="87"/>
        <v>32743.63196943939</v>
      </c>
      <c r="DD79">
        <f t="shared" si="87"/>
        <v>32691.837988058262</v>
      </c>
      <c r="DE79">
        <f t="shared" si="87"/>
        <v>32575.627115532621</v>
      </c>
      <c r="DF79">
        <f t="shared" si="87"/>
        <v>32394.838681195844</v>
      </c>
      <c r="DG79">
        <f t="shared" si="87"/>
        <v>32150.849747973283</v>
      </c>
      <c r="DH79">
        <f t="shared" si="87"/>
        <v>31847.205089545452</v>
      </c>
      <c r="DI79">
        <f t="shared" si="87"/>
        <v>31488.962106911262</v>
      </c>
      <c r="DJ79">
        <f t="shared" si="87"/>
        <v>31083.833593972824</v>
      </c>
      <c r="DK79">
        <f t="shared" si="87"/>
        <v>30641.053202776253</v>
      </c>
      <c r="DL79">
        <f t="shared" si="87"/>
        <v>30172.934225603993</v>
      </c>
      <c r="DM79">
        <f t="shared" si="87"/>
        <v>29687.79905178658</v>
      </c>
      <c r="DN79">
        <f t="shared" si="87"/>
        <v>29194.579812936732</v>
      </c>
      <c r="DO79">
        <f t="shared" si="87"/>
        <v>28705.748805518935</v>
      </c>
      <c r="DP79">
        <f t="shared" si="87"/>
        <v>28233.258472883626</v>
      </c>
      <c r="DQ79">
        <f t="shared" si="87"/>
        <v>27789.26342666235</v>
      </c>
      <c r="DR79">
        <f t="shared" si="87"/>
        <v>27384.003094440424</v>
      </c>
      <c r="DS79">
        <f t="shared" si="87"/>
        <v>27028.107276424606</v>
      </c>
      <c r="DT79">
        <f t="shared" si="87"/>
        <v>26727.497530146833</v>
      </c>
      <c r="DU79">
        <f t="shared" si="87"/>
        <v>26486.4747666765</v>
      </c>
      <c r="DV79">
        <f t="shared" si="87"/>
        <v>26306.241226410621</v>
      </c>
      <c r="DW79">
        <f t="shared" si="87"/>
        <v>26184.23683043116</v>
      </c>
      <c r="DX79">
        <f t="shared" si="87"/>
        <v>26115.374608752187</v>
      </c>
      <c r="DY79">
        <f t="shared" si="87"/>
        <v>26092.418343485693</v>
      </c>
      <c r="DZ79">
        <f t="shared" si="87"/>
        <v>26106.48185426095</v>
      </c>
      <c r="EA79">
        <f t="shared" si="87"/>
        <v>26147.488313463909</v>
      </c>
      <c r="EB79">
        <f t="shared" si="87"/>
        <v>26205.099506327981</v>
      </c>
      <c r="EC79">
        <f t="shared" si="87"/>
        <v>26268.887719250128</v>
      </c>
      <c r="ED79">
        <f t="shared" si="87"/>
        <v>26329.099751912781</v>
      </c>
      <c r="EE79">
        <f t="shared" si="87"/>
        <v>26376.865118783095</v>
      </c>
      <c r="EF79">
        <f t="shared" si="87"/>
        <v>26404.598576005388</v>
      </c>
      <c r="EG79">
        <f t="shared" si="87"/>
        <v>26406.07344251145</v>
      </c>
      <c r="EH79">
        <f t="shared" si="87"/>
        <v>26376.57431088882</v>
      </c>
      <c r="EI79">
        <f t="shared" si="87"/>
        <v>26312.962397834268</v>
      </c>
      <c r="EJ79">
        <f t="shared" si="87"/>
        <v>26213.66247089906</v>
      </c>
      <c r="EK79">
        <f t="shared" si="87"/>
        <v>26078.584338563767</v>
      </c>
      <c r="EL79">
        <f t="shared" si="87"/>
        <v>25909.032530879587</v>
      </c>
      <c r="EM79">
        <f t="shared" si="87"/>
        <v>25707.519020491825</v>
      </c>
      <c r="EN79">
        <f t="shared" si="87"/>
        <v>25477.597528101473</v>
      </c>
      <c r="EO79">
        <f t="shared" si="87"/>
        <v>25223.680202024203</v>
      </c>
      <c r="EP79">
        <f t="shared" si="87"/>
        <v>24950.821947508244</v>
      </c>
      <c r="EQ79">
        <f t="shared" si="87"/>
        <v>24664.51501116305</v>
      </c>
      <c r="ER79">
        <f t="shared" si="87"/>
        <v>24370.498217111712</v>
      </c>
      <c r="ES79">
        <f t="shared" si="87"/>
        <v>24074.588389892087</v>
      </c>
      <c r="ET79">
        <f t="shared" si="87"/>
        <v>23782.473828266066</v>
      </c>
      <c r="EU79">
        <f t="shared" si="87"/>
        <v>23499.524780722022</v>
      </c>
      <c r="EV79">
        <f t="shared" si="87"/>
        <v>23230.624655577169</v>
      </c>
      <c r="EW79">
        <f t="shared" si="87"/>
        <v>22979.981875500198</v>
      </c>
      <c r="EX79">
        <f t="shared" si="87"/>
        <v>22750.985182631914</v>
      </c>
      <c r="EY79">
        <f t="shared" si="87"/>
        <v>22546.089004859408</v>
      </c>
      <c r="EZ79">
        <f t="shared" si="87"/>
        <v>22366.735136347113</v>
      </c>
      <c r="FA79">
        <f t="shared" si="87"/>
        <v>22213.310788918967</v>
      </c>
      <c r="FB79">
        <f t="shared" si="87"/>
        <v>22085.165172447509</v>
      </c>
      <c r="FC79">
        <f t="shared" si="87"/>
        <v>21980.684365379871</v>
      </c>
      <c r="FD79">
        <f t="shared" si="80"/>
        <v>21897.38522020659</v>
      </c>
      <c r="FE79">
        <f t="shared" si="80"/>
        <v>21832.058163379366</v>
      </c>
      <c r="FF79">
        <f t="shared" si="80"/>
        <v>21780.934204883961</v>
      </c>
      <c r="FG79">
        <f t="shared" si="80"/>
        <v>21739.873726470945</v>
      </c>
      <c r="FH79">
        <f t="shared" si="80"/>
        <v>21704.555675049793</v>
      </c>
      <c r="FI79">
        <f t="shared" si="80"/>
        <v>21670.674570322237</v>
      </c>
      <c r="FJ79">
        <f t="shared" si="80"/>
        <v>21634.121768090314</v>
      </c>
      <c r="FK79">
        <f t="shared" si="80"/>
        <v>21591.144442685967</v>
      </c>
      <c r="FL79">
        <f t="shared" si="80"/>
        <v>21538.484505268141</v>
      </c>
      <c r="FM79">
        <f t="shared" si="80"/>
        <v>21473.484563415383</v>
      </c>
      <c r="FN79">
        <f t="shared" si="80"/>
        <v>21394.161440653013</v>
      </c>
      <c r="FO79">
        <f t="shared" si="80"/>
        <v>21299.245637901273</v>
      </c>
      <c r="FP79">
        <f t="shared" si="80"/>
        <v>21188.190357685758</v>
      </c>
      <c r="FQ79">
        <f t="shared" si="80"/>
        <v>21061.148766676866</v>
      </c>
      <c r="FR79">
        <f t="shared" si="80"/>
        <v>20918.926649053879</v>
      </c>
      <c r="FS79">
        <f t="shared" si="80"/>
        <v>20762.912392457172</v>
      </c>
      <c r="FT79">
        <f t="shared" si="74"/>
        <v>20594.989533654178</v>
      </c>
      <c r="FU79">
        <f t="shared" si="74"/>
        <v>20417.436143803581</v>
      </c>
      <c r="FV79">
        <f t="shared" si="74"/>
        <v>20232.815980554944</v>
      </c>
      <c r="FW79">
        <f t="shared" si="74"/>
        <v>20043.865510367068</v>
      </c>
      <c r="FX79">
        <f t="shared" si="74"/>
        <v>19853.380727992677</v>
      </c>
      <c r="FY79">
        <f t="shared" si="74"/>
        <v>19664.107807942302</v>
      </c>
      <c r="FZ79">
        <f t="shared" si="74"/>
        <v>19478.640889429218</v>
      </c>
      <c r="GA79">
        <f t="shared" si="74"/>
        <v>19299.33018195094</v>
      </c>
      <c r="GB79">
        <f t="shared" si="74"/>
        <v>19128.203196203114</v>
      </c>
      <c r="GC79">
        <f t="shared" si="74"/>
        <v>18966.90157280369</v>
      </c>
      <c r="GD79">
        <f t="shared" si="74"/>
        <v>18816.634921883349</v>
      </c>
      <c r="GE79">
        <f t="shared" si="74"/>
        <v>18678.153011953571</v>
      </c>
      <c r="GF79">
        <f t="shared" si="74"/>
        <v>18551.736829149333</v>
      </c>
      <c r="GG79">
        <f t="shared" si="74"/>
        <v>18437.208179636476</v>
      </c>
      <c r="GH79">
        <f t="shared" si="74"/>
        <v>18333.956828837931</v>
      </c>
      <c r="GI79">
        <f t="shared" si="74"/>
        <v>18240.983617665577</v>
      </c>
      <c r="GJ79">
        <f t="shared" si="74"/>
        <v>18156.957339608238</v>
      </c>
      <c r="GK79">
        <f t="shared" si="74"/>
        <v>18080.282484335599</v>
      </c>
      <c r="GL79">
        <f t="shared" si="81"/>
        <v>18009.174793489277</v>
      </c>
      <c r="GM79">
        <f t="shared" si="81"/>
        <v>17941.741218240277</v>
      </c>
      <c r="GN79">
        <f t="shared" si="81"/>
        <v>17876.060705894386</v>
      </c>
      <c r="GO79">
        <f t="shared" si="81"/>
        <v>17810.26243218367</v>
      </c>
      <c r="GP79">
        <f t="shared" si="81"/>
        <v>17742.59833311128</v>
      </c>
      <c r="GQ79">
        <f t="shared" si="81"/>
        <v>17671.507181426889</v>
      </c>
      <c r="GR79">
        <f t="shared" si="81"/>
        <v>17595.667862618207</v>
      </c>
      <c r="GS79">
        <f t="shared" si="81"/>
        <v>17514.040242365099</v>
      </c>
      <c r="GT79">
        <f t="shared" si="81"/>
        <v>17425.892562537785</v>
      </c>
      <c r="GU79">
        <f t="shared" si="81"/>
        <v>17330.814956398517</v>
      </c>
      <c r="GV79">
        <f t="shared" si="81"/>
        <v>17228.719292489342</v>
      </c>
      <c r="GW79">
        <f t="shared" si="81"/>
        <v>17119.826135400366</v>
      </c>
      <c r="GX79">
        <f t="shared" si="81"/>
        <v>17004.640062352933</v>
      </c>
    </row>
    <row r="80" spans="1:206" ht="4.5" customHeight="1">
      <c r="A80">
        <v>78</v>
      </c>
      <c r="B80">
        <v>0.96394779771615013</v>
      </c>
      <c r="E80" s="8">
        <v>42910</v>
      </c>
      <c r="F80">
        <f t="shared" si="84"/>
        <v>43952.163784665579</v>
      </c>
      <c r="G80">
        <f t="shared" si="84"/>
        <v>47384.161085089174</v>
      </c>
      <c r="H80">
        <f t="shared" si="84"/>
        <v>50747.719703590243</v>
      </c>
      <c r="I80">
        <f t="shared" si="84"/>
        <v>50184.777121907231</v>
      </c>
      <c r="J80">
        <f t="shared" si="75"/>
        <v>54522.548504792554</v>
      </c>
      <c r="K80">
        <f t="shared" si="75"/>
        <v>60808.416864123654</v>
      </c>
      <c r="L80">
        <f t="shared" si="75"/>
        <v>60112.107711613542</v>
      </c>
      <c r="M80">
        <f t="shared" si="75"/>
        <v>57761.117170356309</v>
      </c>
      <c r="N80">
        <f t="shared" si="75"/>
        <v>57309.735882470879</v>
      </c>
      <c r="O80">
        <f t="shared" si="75"/>
        <v>58294.390018450278</v>
      </c>
      <c r="P80">
        <f t="shared" si="75"/>
        <v>58234.058786482172</v>
      </c>
      <c r="Q80">
        <f t="shared" si="75"/>
        <v>57010.594462503548</v>
      </c>
      <c r="R80">
        <f t="shared" si="75"/>
        <v>55953.581316065734</v>
      </c>
      <c r="S80">
        <f t="shared" si="75"/>
        <v>55326.609676508713</v>
      </c>
      <c r="T80">
        <f t="shared" si="75"/>
        <v>54504.297143413853</v>
      </c>
      <c r="U80">
        <f t="shared" si="75"/>
        <v>52862.305003215894</v>
      </c>
      <c r="V80">
        <f t="shared" si="75"/>
        <v>49836.544532306259</v>
      </c>
      <c r="W80">
        <f t="shared" si="88"/>
        <v>45912.62466520851</v>
      </c>
      <c r="X80">
        <f t="shared" si="88"/>
        <v>43922.370396029786</v>
      </c>
      <c r="Y80">
        <f t="shared" si="88"/>
        <v>44543.456034725888</v>
      </c>
      <c r="Z80">
        <f t="shared" si="88"/>
        <v>45433.868157578494</v>
      </c>
      <c r="AA80">
        <f t="shared" si="88"/>
        <v>48371.241733748</v>
      </c>
      <c r="AB80">
        <f t="shared" si="88"/>
        <v>51563.607031947686</v>
      </c>
      <c r="AC80">
        <f t="shared" si="88"/>
        <v>51101.748483490715</v>
      </c>
      <c r="AD80">
        <f t="shared" si="88"/>
        <v>49018.034369513793</v>
      </c>
      <c r="AE80">
        <f t="shared" si="88"/>
        <v>47703.560460487963</v>
      </c>
      <c r="AF80">
        <f t="shared" si="88"/>
        <v>47253.599952213641</v>
      </c>
      <c r="AG80">
        <f t="shared" si="88"/>
        <v>48306.225990761428</v>
      </c>
      <c r="AH80">
        <f t="shared" si="88"/>
        <v>50450.190060707551</v>
      </c>
      <c r="AI80">
        <f t="shared" si="88"/>
        <v>52516.411065763248</v>
      </c>
      <c r="AJ80">
        <f t="shared" si="88"/>
        <v>55087.995722836145</v>
      </c>
      <c r="AK80">
        <f t="shared" si="88"/>
        <v>59392.525332440237</v>
      </c>
      <c r="AL80">
        <f t="shared" si="88"/>
        <v>64387.933888062602</v>
      </c>
      <c r="AM80">
        <f t="shared" si="88"/>
        <v>66482.655191867234</v>
      </c>
      <c r="AN80">
        <f t="shared" si="88"/>
        <v>65585.976291488492</v>
      </c>
      <c r="AO80">
        <f t="shared" si="88"/>
        <v>64102.169607032942</v>
      </c>
      <c r="AP80">
        <f t="shared" si="88"/>
        <v>62880.967905684134</v>
      </c>
      <c r="AQ80">
        <f t="shared" si="88"/>
        <v>61390.376708762022</v>
      </c>
      <c r="AR80">
        <f t="shared" si="88"/>
        <v>57461.681020272248</v>
      </c>
      <c r="AS80">
        <f t="shared" si="88"/>
        <v>53259.016553705813</v>
      </c>
      <c r="AT80">
        <f t="shared" si="88"/>
        <v>51856.632025144725</v>
      </c>
      <c r="AU80">
        <f t="shared" si="88"/>
        <v>51149.897486026712</v>
      </c>
      <c r="AV80">
        <f t="shared" si="88"/>
        <v>50494.203921333195</v>
      </c>
      <c r="AW80">
        <f t="shared" si="88"/>
        <v>50427.246852870376</v>
      </c>
      <c r="AX80">
        <f t="shared" si="88"/>
        <v>49867.954979290487</v>
      </c>
      <c r="AY80">
        <f t="shared" si="88"/>
        <v>48926.55096599229</v>
      </c>
      <c r="AZ80">
        <f t="shared" si="88"/>
        <v>49053.928436717826</v>
      </c>
      <c r="BA80">
        <f t="shared" si="88"/>
        <v>48510.060396258494</v>
      </c>
      <c r="BB80">
        <f t="shared" si="88"/>
        <v>47701.191561689069</v>
      </c>
      <c r="BC80">
        <f t="shared" si="88"/>
        <v>47334.839770108745</v>
      </c>
      <c r="BD80">
        <f t="shared" si="88"/>
        <v>45414.392476474626</v>
      </c>
      <c r="BE80">
        <f t="shared" si="88"/>
        <v>43793.827275170595</v>
      </c>
      <c r="BF80">
        <f t="shared" si="88"/>
        <v>41203.541085378318</v>
      </c>
      <c r="BG80">
        <f t="shared" si="88"/>
        <v>36807.659805345116</v>
      </c>
      <c r="BH80">
        <f t="shared" si="88"/>
        <v>33847.597231192602</v>
      </c>
      <c r="BI80">
        <f t="shared" si="88"/>
        <v>32664.800634306263</v>
      </c>
      <c r="BJ80">
        <f t="shared" si="88"/>
        <v>32311.791349093721</v>
      </c>
      <c r="BK80">
        <f t="shared" si="88"/>
        <v>31890.816068901815</v>
      </c>
      <c r="BL80">
        <f t="shared" si="88"/>
        <v>31737.196210842038</v>
      </c>
      <c r="BM80">
        <f t="shared" si="88"/>
        <v>31880.259243656896</v>
      </c>
      <c r="BN80">
        <f t="shared" si="88"/>
        <v>31997.333722922751</v>
      </c>
      <c r="BO80">
        <f t="shared" si="88"/>
        <v>32275.619613053339</v>
      </c>
      <c r="BP80">
        <f t="shared" si="88"/>
        <v>33022.693456195542</v>
      </c>
      <c r="BQ80">
        <f t="shared" si="88"/>
        <v>34476.711674966726</v>
      </c>
      <c r="BR80">
        <f t="shared" si="88"/>
        <v>36254.251272771769</v>
      </c>
      <c r="BS80">
        <f t="shared" si="88"/>
        <v>38987.856322782944</v>
      </c>
      <c r="BT80">
        <f t="shared" si="88"/>
        <v>41515.268273866008</v>
      </c>
      <c r="BU80">
        <f t="shared" si="77"/>
        <v>42017.494328092864</v>
      </c>
      <c r="BV80">
        <f t="shared" si="77"/>
        <v>41418.635139490369</v>
      </c>
      <c r="BW80">
        <f t="shared" si="77"/>
        <v>39304.874772319934</v>
      </c>
      <c r="BX80">
        <f t="shared" si="77"/>
        <v>37697.692352013539</v>
      </c>
      <c r="BY80">
        <f t="shared" si="77"/>
        <v>37591.953268339697</v>
      </c>
      <c r="BZ80">
        <f t="shared" si="77"/>
        <v>37818.1064883453</v>
      </c>
      <c r="CA80">
        <f t="shared" si="77"/>
        <v>38336.181593972542</v>
      </c>
      <c r="CB80">
        <f t="shared" si="77"/>
        <v>38635.797540528976</v>
      </c>
      <c r="CC80">
        <f t="shared" si="77"/>
        <v>39044.574834456093</v>
      </c>
      <c r="CD80">
        <f t="shared" si="77"/>
        <v>39206.951125787178</v>
      </c>
      <c r="CE80">
        <f t="shared" si="77"/>
        <v>38582.783846403698</v>
      </c>
      <c r="CF80">
        <f t="shared" si="77"/>
        <v>38187.731402596444</v>
      </c>
      <c r="CG80">
        <f t="shared" si="77"/>
        <v>37189.509630080043</v>
      </c>
      <c r="CH80">
        <f t="shared" si="77"/>
        <v>36180.328001031106</v>
      </c>
      <c r="CI80">
        <f t="shared" si="77"/>
        <v>35166.410467209636</v>
      </c>
      <c r="CJ80">
        <f t="shared" si="77"/>
        <v>34162.476257656672</v>
      </c>
      <c r="CK80">
        <f t="shared" si="72"/>
        <v>33193.605850931854</v>
      </c>
      <c r="CL80">
        <f t="shared" si="72"/>
        <v>32289.098765470088</v>
      </c>
      <c r="CM80">
        <f t="shared" si="72"/>
        <v>31479.153622961992</v>
      </c>
      <c r="CN80">
        <f t="shared" si="72"/>
        <v>30781.980799695197</v>
      </c>
      <c r="CO80">
        <f t="shared" si="72"/>
        <v>30208.2347197897</v>
      </c>
      <c r="CP80">
        <f t="shared" si="72"/>
        <v>29765.30222289716</v>
      </c>
      <c r="CQ80">
        <f t="shared" si="72"/>
        <v>29458.110283445592</v>
      </c>
      <c r="CR80">
        <f t="shared" si="72"/>
        <v>29287.474967823728</v>
      </c>
      <c r="CS80">
        <f t="shared" si="72"/>
        <v>29260.374878139515</v>
      </c>
      <c r="CT80">
        <f t="shared" si="72"/>
        <v>29366.586114116701</v>
      </c>
      <c r="CU80">
        <f t="shared" si="72"/>
        <v>29577.589117704189</v>
      </c>
      <c r="CV80">
        <f t="shared" si="72"/>
        <v>29867.985572602331</v>
      </c>
      <c r="CW80">
        <f t="shared" si="72"/>
        <v>30200.673069160934</v>
      </c>
      <c r="CX80">
        <f t="shared" si="83"/>
        <v>30539.443350939753</v>
      </c>
      <c r="CY80">
        <f t="shared" si="83"/>
        <v>30854.320758279424</v>
      </c>
      <c r="CZ80">
        <f t="shared" si="83"/>
        <v>31119.884563994288</v>
      </c>
      <c r="DA80">
        <f t="shared" si="83"/>
        <v>31326.638453912976</v>
      </c>
      <c r="DB80">
        <f t="shared" si="83"/>
        <v>31468.5084374916</v>
      </c>
      <c r="DC80">
        <f t="shared" si="87"/>
        <v>31547.354391406621</v>
      </c>
      <c r="DD80">
        <f t="shared" si="87"/>
        <v>31563.151926169226</v>
      </c>
      <c r="DE80">
        <f t="shared" si="87"/>
        <v>31513.225231881937</v>
      </c>
      <c r="DF80">
        <f t="shared" si="87"/>
        <v>31401.204017240176</v>
      </c>
      <c r="DG80">
        <f t="shared" si="87"/>
        <v>31226.933404108688</v>
      </c>
      <c r="DH80">
        <f t="shared" si="87"/>
        <v>30991.740809261686</v>
      </c>
      <c r="DI80">
        <f t="shared" si="87"/>
        <v>30699.043209481908</v>
      </c>
      <c r="DJ80">
        <f t="shared" si="87"/>
        <v>30353.715675324413</v>
      </c>
      <c r="DK80">
        <f t="shared" si="87"/>
        <v>29963.192937485386</v>
      </c>
      <c r="DL80">
        <f t="shared" si="87"/>
        <v>29536.375754519559</v>
      </c>
      <c r="DM80">
        <f t="shared" si="87"/>
        <v>29085.133497405222</v>
      </c>
      <c r="DN80">
        <f t="shared" si="87"/>
        <v>28617.488515009285</v>
      </c>
      <c r="DO80">
        <f t="shared" si="87"/>
        <v>28142.050915928736</v>
      </c>
      <c r="DP80">
        <f t="shared" si="87"/>
        <v>27670.843342872984</v>
      </c>
      <c r="DQ80">
        <f t="shared" si="87"/>
        <v>27215.387327287008</v>
      </c>
      <c r="DR80">
        <f t="shared" si="87"/>
        <v>26787.399280285128</v>
      </c>
      <c r="DS80">
        <f t="shared" si="87"/>
        <v>26396.749475538087</v>
      </c>
      <c r="DT80">
        <f t="shared" si="87"/>
        <v>26053.684485545353</v>
      </c>
      <c r="DU80">
        <f t="shared" si="87"/>
        <v>25763.912382648883</v>
      </c>
      <c r="DV80">
        <f t="shared" si="87"/>
        <v>25531.579020602192</v>
      </c>
      <c r="DW80">
        <f t="shared" si="87"/>
        <v>25357.843296388313</v>
      </c>
      <c r="DX80">
        <f t="shared" si="87"/>
        <v>25240.237427572225</v>
      </c>
      <c r="DY80">
        <f t="shared" si="87"/>
        <v>25173.857840638935</v>
      </c>
      <c r="DZ80">
        <f t="shared" si="87"/>
        <v>25151.729199291512</v>
      </c>
      <c r="EA80">
        <f t="shared" si="87"/>
        <v>25165.28568953148</v>
      </c>
      <c r="EB80">
        <f t="shared" si="87"/>
        <v>25204.813775572307</v>
      </c>
      <c r="EC80">
        <f t="shared" si="87"/>
        <v>25260.347958057431</v>
      </c>
      <c r="ED80">
        <f t="shared" si="87"/>
        <v>25321.836465423981</v>
      </c>
      <c r="EE80">
        <f t="shared" si="87"/>
        <v>25379.877721705161</v>
      </c>
      <c r="EF80">
        <f t="shared" si="87"/>
        <v>25425.921041906902</v>
      </c>
      <c r="EG80">
        <f t="shared" si="87"/>
        <v>25452.654646919389</v>
      </c>
      <c r="EH80">
        <f t="shared" si="87"/>
        <v>25454.07634123983</v>
      </c>
      <c r="EI80">
        <f t="shared" si="87"/>
        <v>25425.64071827766</v>
      </c>
      <c r="EJ80">
        <f t="shared" si="87"/>
        <v>25364.322154780213</v>
      </c>
      <c r="EK80">
        <f t="shared" si="87"/>
        <v>25268.602208897642</v>
      </c>
      <c r="EL80">
        <f t="shared" si="87"/>
        <v>25138.393940713428</v>
      </c>
      <c r="EM80">
        <f t="shared" si="87"/>
        <v>24974.95484909747</v>
      </c>
      <c r="EN80">
        <f t="shared" si="87"/>
        <v>24780.706344549137</v>
      </c>
      <c r="EO80">
        <f t="shared" si="87"/>
        <v>24559.074028311847</v>
      </c>
      <c r="EP80">
        <f t="shared" si="87"/>
        <v>24314.310981037688</v>
      </c>
      <c r="EQ80">
        <f t="shared" si="87"/>
        <v>24051.289867508356</v>
      </c>
      <c r="ER80">
        <f t="shared" si="87"/>
        <v>23775.304926747547</v>
      </c>
      <c r="ES80">
        <f t="shared" si="87"/>
        <v>23491.888085630198</v>
      </c>
      <c r="ET80">
        <f t="shared" si="87"/>
        <v>23206.646459359275</v>
      </c>
      <c r="EU80">
        <f t="shared" si="87"/>
        <v>22925.063270999053</v>
      </c>
      <c r="EV80">
        <f t="shared" si="87"/>
        <v>22652.315159753089</v>
      </c>
      <c r="EW80">
        <f t="shared" si="87"/>
        <v>22393.109476314112</v>
      </c>
      <c r="EX80">
        <f t="shared" si="87"/>
        <v>22151.502920445462</v>
      </c>
      <c r="EY80">
        <f t="shared" si="87"/>
        <v>21930.762062670798</v>
      </c>
      <c r="EZ80">
        <f t="shared" si="87"/>
        <v>21733.252843346534</v>
      </c>
      <c r="FA80">
        <f t="shared" si="87"/>
        <v>21560.365076782236</v>
      </c>
      <c r="FB80">
        <f t="shared" si="87"/>
        <v>21412.472014962837</v>
      </c>
      <c r="FC80">
        <f t="shared" si="87"/>
        <v>21288.946330178194</v>
      </c>
      <c r="FD80">
        <f t="shared" si="80"/>
        <v>21188.23228630174</v>
      </c>
      <c r="FE80">
        <f t="shared" si="80"/>
        <v>21107.936258760317</v>
      </c>
      <c r="FF80">
        <f t="shared" si="80"/>
        <v>21044.964386200438</v>
      </c>
      <c r="FG80">
        <f t="shared" si="80"/>
        <v>20995.683558998258</v>
      </c>
      <c r="FH80">
        <f t="shared" si="80"/>
        <v>20956.103401258861</v>
      </c>
      <c r="FI80">
        <f t="shared" si="80"/>
        <v>20922.058643371816</v>
      </c>
      <c r="FJ80">
        <f t="shared" si="80"/>
        <v>20889.399027085499</v>
      </c>
      <c r="FK80">
        <f t="shared" si="80"/>
        <v>20854.164033873683</v>
      </c>
      <c r="FL80">
        <f t="shared" si="80"/>
        <v>20812.736135698433</v>
      </c>
      <c r="FM80">
        <f t="shared" si="80"/>
        <v>20761.97470499665</v>
      </c>
      <c r="FN80">
        <f t="shared" si="80"/>
        <v>20699.318154196004</v>
      </c>
      <c r="FO80">
        <f t="shared" si="80"/>
        <v>20622.854804701252</v>
      </c>
      <c r="FP80">
        <f t="shared" si="80"/>
        <v>20531.360925670248</v>
      </c>
      <c r="FQ80">
        <f t="shared" si="80"/>
        <v>20424.309432881753</v>
      </c>
      <c r="FR80">
        <f t="shared" si="80"/>
        <v>20301.847971010378</v>
      </c>
      <c r="FS80">
        <f t="shared" si="80"/>
        <v>20164.753273941173</v>
      </c>
      <c r="FT80">
        <f t="shared" si="74"/>
        <v>20014.363674882454</v>
      </c>
      <c r="FU80">
        <f t="shared" si="74"/>
        <v>19852.494804953105</v>
      </c>
      <c r="FV80">
        <f t="shared" si="74"/>
        <v>19681.342605829588</v>
      </c>
      <c r="FW80">
        <f t="shared" si="74"/>
        <v>19503.378406052067</v>
      </c>
      <c r="FX80">
        <f t="shared" si="74"/>
        <v>19321.240016437034</v>
      </c>
      <c r="FY80">
        <f t="shared" si="74"/>
        <v>19137.622629968799</v>
      </c>
      <c r="FZ80">
        <f t="shared" si="74"/>
        <v>18955.173415518933</v>
      </c>
      <c r="GA80">
        <f t="shared" si="74"/>
        <v>18776.392987869047</v>
      </c>
      <c r="GB80">
        <f t="shared" si="74"/>
        <v>18603.546826288435</v>
      </c>
      <c r="GC80">
        <f t="shared" si="74"/>
        <v>18438.589345247015</v>
      </c>
      <c r="GD80">
        <f t="shared" si="74"/>
        <v>18283.1030006031</v>
      </c>
      <c r="GE80">
        <f t="shared" si="74"/>
        <v>18138.253793378259</v>
      </c>
      <c r="GF80">
        <f t="shared" si="74"/>
        <v>18004.764461277922</v>
      </c>
      <c r="GG80">
        <f t="shared" si="74"/>
        <v>17882.905860268093</v>
      </c>
      <c r="GH80">
        <f t="shared" si="74"/>
        <v>17772.50622079477</v>
      </c>
      <c r="GI80">
        <f t="shared" si="74"/>
        <v>17672.977308581296</v>
      </c>
      <c r="GJ80">
        <f t="shared" si="74"/>
        <v>17583.355986425107</v>
      </c>
      <c r="GK80">
        <f t="shared" si="74"/>
        <v>17502.359040741449</v>
      </c>
      <c r="GL80">
        <f t="shared" si="81"/>
        <v>17428.448482861186</v>
      </c>
      <c r="GM80">
        <f t="shared" si="81"/>
        <v>17359.904380869193</v>
      </c>
      <c r="GN80">
        <f t="shared" si="81"/>
        <v>17294.90193451579</v>
      </c>
      <c r="GO80">
        <f t="shared" si="81"/>
        <v>17231.5893492871</v>
      </c>
      <c r="GP80">
        <f t="shared" si="81"/>
        <v>17168.163248250134</v>
      </c>
      <c r="GQ80">
        <f t="shared" si="81"/>
        <v>17102.938588964855</v>
      </c>
      <c r="GR80">
        <f t="shared" si="81"/>
        <v>17034.410429861582</v>
      </c>
      <c r="GS80">
        <f t="shared" si="81"/>
        <v>16961.30528551566</v>
      </c>
      <c r="GT80">
        <f t="shared" si="81"/>
        <v>16882.620520739867</v>
      </c>
      <c r="GU80">
        <f t="shared" si="81"/>
        <v>16797.65075889654</v>
      </c>
      <c r="GV80">
        <f t="shared" si="81"/>
        <v>16706.000909846469</v>
      </c>
      <c r="GW80">
        <f t="shared" si="81"/>
        <v>16607.586019464849</v>
      </c>
      <c r="GX80">
        <f t="shared" si="81"/>
        <v>16502.618700502571</v>
      </c>
    </row>
    <row r="81" spans="1:206" ht="4.5" customHeight="1">
      <c r="A81">
        <v>79</v>
      </c>
      <c r="B81">
        <v>0.95838269379345864</v>
      </c>
      <c r="E81" s="8">
        <v>38830</v>
      </c>
      <c r="F81">
        <f t="shared" si="84"/>
        <v>41124.201390677314</v>
      </c>
      <c r="G81">
        <f t="shared" si="84"/>
        <v>42122.993125999092</v>
      </c>
      <c r="H81">
        <f t="shared" si="84"/>
        <v>45412.159943870938</v>
      </c>
      <c r="I81">
        <f t="shared" si="84"/>
        <v>48635.736313402194</v>
      </c>
      <c r="J81">
        <f t="shared" si="75"/>
        <v>48096.221885517785</v>
      </c>
      <c r="K81">
        <f t="shared" si="75"/>
        <v>52253.466908507602</v>
      </c>
      <c r="L81">
        <f t="shared" si="75"/>
        <v>58277.734359554408</v>
      </c>
      <c r="M81">
        <f t="shared" si="75"/>
        <v>57610.403718258727</v>
      </c>
      <c r="N81">
        <f t="shared" si="75"/>
        <v>55357.255070245679</v>
      </c>
      <c r="O81">
        <f t="shared" si="75"/>
        <v>54924.659055634074</v>
      </c>
      <c r="P81">
        <f t="shared" si="75"/>
        <v>55868.334538928888</v>
      </c>
      <c r="Q81">
        <f t="shared" si="75"/>
        <v>55810.514130315416</v>
      </c>
      <c r="R81">
        <f t="shared" si="75"/>
        <v>54637.967095740583</v>
      </c>
      <c r="S81">
        <f t="shared" si="75"/>
        <v>53624.943989082414</v>
      </c>
      <c r="T81">
        <f t="shared" si="75"/>
        <v>53024.065220231656</v>
      </c>
      <c r="U81">
        <f t="shared" si="75"/>
        <v>52235.975119624083</v>
      </c>
      <c r="V81">
        <f t="shared" si="75"/>
        <v>50662.318269113472</v>
      </c>
      <c r="W81">
        <f t="shared" si="88"/>
        <v>47762.481798229339</v>
      </c>
      <c r="X81">
        <f t="shared" si="88"/>
        <v>44001.864905770526</v>
      </c>
      <c r="Y81">
        <f t="shared" si="88"/>
        <v>42094.43965794109</v>
      </c>
      <c r="Z81">
        <f t="shared" si="88"/>
        <v>42689.677385431089</v>
      </c>
      <c r="AA81">
        <f t="shared" si="88"/>
        <v>43543.032954316921</v>
      </c>
      <c r="AB81">
        <f t="shared" si="88"/>
        <v>46358.16095492398</v>
      </c>
      <c r="AC81">
        <f t="shared" si="88"/>
        <v>49417.668608985347</v>
      </c>
      <c r="AD81">
        <f t="shared" si="88"/>
        <v>48975.031369163618</v>
      </c>
      <c r="AE81">
        <f t="shared" si="88"/>
        <v>46978.035823514969</v>
      </c>
      <c r="AF81">
        <f t="shared" si="88"/>
        <v>45718.266777661578</v>
      </c>
      <c r="AG81">
        <f t="shared" si="88"/>
        <v>45287.032413640954</v>
      </c>
      <c r="AH81">
        <f t="shared" si="88"/>
        <v>46295.850992021522</v>
      </c>
      <c r="AI81">
        <f t="shared" si="88"/>
        <v>48350.589052772877</v>
      </c>
      <c r="AJ81">
        <f t="shared" si="88"/>
        <v>50330.819505570784</v>
      </c>
      <c r="AK81">
        <f t="shared" si="88"/>
        <v>52795.381736534233</v>
      </c>
      <c r="AL81">
        <f t="shared" si="88"/>
        <v>56920.768419300308</v>
      </c>
      <c r="AM81">
        <f t="shared" si="88"/>
        <v>61708.281527436557</v>
      </c>
      <c r="AN81">
        <f t="shared" si="88"/>
        <v>63715.826173323389</v>
      </c>
      <c r="AO81">
        <f t="shared" si="88"/>
        <v>62856.46463331065</v>
      </c>
      <c r="AP81">
        <f t="shared" si="88"/>
        <v>61434.409985993399</v>
      </c>
      <c r="AQ81">
        <f t="shared" si="88"/>
        <v>60264.031409789575</v>
      </c>
      <c r="AR81">
        <f t="shared" si="88"/>
        <v>58835.474603138551</v>
      </c>
      <c r="AS81">
        <f t="shared" si="88"/>
        <v>55070.280646108971</v>
      </c>
      <c r="AT81">
        <f t="shared" si="88"/>
        <v>51042.519753530985</v>
      </c>
      <c r="AU81">
        <f t="shared" si="88"/>
        <v>49698.498691314337</v>
      </c>
      <c r="AV81">
        <f t="shared" si="88"/>
        <v>49021.176539917535</v>
      </c>
      <c r="AW81">
        <f t="shared" si="88"/>
        <v>48392.77117508353</v>
      </c>
      <c r="AX81">
        <f t="shared" si="88"/>
        <v>48328.600679441617</v>
      </c>
      <c r="AY81">
        <f t="shared" si="88"/>
        <v>47792.585027023335</v>
      </c>
      <c r="AZ81">
        <f t="shared" si="88"/>
        <v>46890.359712810634</v>
      </c>
      <c r="BA81">
        <f t="shared" si="88"/>
        <v>47012.436076333172</v>
      </c>
      <c r="BB81">
        <f t="shared" si="88"/>
        <v>46491.202358649592</v>
      </c>
      <c r="BC81">
        <f t="shared" si="88"/>
        <v>45715.996466049372</v>
      </c>
      <c r="BD81">
        <f t="shared" si="88"/>
        <v>45364.891249158558</v>
      </c>
      <c r="BE81">
        <f t="shared" si="88"/>
        <v>43524.36779859713</v>
      </c>
      <c r="BF81">
        <f t="shared" si="88"/>
        <v>41971.246155503439</v>
      </c>
      <c r="BG81">
        <f t="shared" si="88"/>
        <v>39488.760699234321</v>
      </c>
      <c r="BH81">
        <f t="shared" si="88"/>
        <v>35275.824156479866</v>
      </c>
      <c r="BI81">
        <f t="shared" si="88"/>
        <v>32438.951412866376</v>
      </c>
      <c r="BJ81">
        <f t="shared" si="88"/>
        <v>31305.379624132711</v>
      </c>
      <c r="BK81">
        <f t="shared" si="88"/>
        <v>30967.061634436614</v>
      </c>
      <c r="BL81">
        <f t="shared" si="88"/>
        <v>30563.606211385839</v>
      </c>
      <c r="BM81">
        <f t="shared" si="88"/>
        <v>30416.379597998341</v>
      </c>
      <c r="BN81">
        <f t="shared" si="88"/>
        <v>30553.488732769707</v>
      </c>
      <c r="BO81">
        <f t="shared" si="88"/>
        <v>30665.690887582983</v>
      </c>
      <c r="BP81">
        <f t="shared" si="88"/>
        <v>30932.395268611046</v>
      </c>
      <c r="BQ81">
        <f t="shared" si="88"/>
        <v>31648.377910864303</v>
      </c>
      <c r="BR81">
        <f t="shared" si="88"/>
        <v>33041.883808194994</v>
      </c>
      <c r="BS81">
        <f t="shared" si="88"/>
        <v>34745.446996263934</v>
      </c>
      <c r="BT81">
        <f t="shared" si="88"/>
        <v>37365.286767861049</v>
      </c>
      <c r="BU81">
        <f t="shared" si="77"/>
        <v>39787.514641865811</v>
      </c>
      <c r="BV81">
        <f t="shared" si="77"/>
        <v>40268.839400609009</v>
      </c>
      <c r="BW81">
        <f t="shared" si="77"/>
        <v>39694.903118233182</v>
      </c>
      <c r="BX81">
        <f t="shared" si="77"/>
        <v>37669.111763510533</v>
      </c>
      <c r="BY81">
        <f t="shared" si="77"/>
        <v>36128.815946119801</v>
      </c>
      <c r="BZ81">
        <f t="shared" si="77"/>
        <v>36027.477438269212</v>
      </c>
      <c r="CA81">
        <f t="shared" si="77"/>
        <v>36244.218770468244</v>
      </c>
      <c r="CB81">
        <f t="shared" si="77"/>
        <v>36740.732985786613</v>
      </c>
      <c r="CC81">
        <f t="shared" si="77"/>
        <v>37027.879723750841</v>
      </c>
      <c r="CD81">
        <f t="shared" si="77"/>
        <v>37419.644807866316</v>
      </c>
      <c r="CE81">
        <f t="shared" si="77"/>
        <v>37575.263435360393</v>
      </c>
      <c r="CF81">
        <f t="shared" si="77"/>
        <v>36977.072316767117</v>
      </c>
      <c r="CG81">
        <f t="shared" si="77"/>
        <v>36598.460891481431</v>
      </c>
      <c r="CH81">
        <f t="shared" si="77"/>
        <v>35641.782420133881</v>
      </c>
      <c r="CI81">
        <f t="shared" si="77"/>
        <v>34674.600211959092</v>
      </c>
      <c r="CJ81">
        <f t="shared" si="77"/>
        <v>33702.879194610854</v>
      </c>
      <c r="CK81">
        <f t="shared" si="72"/>
        <v>32740.726022468076</v>
      </c>
      <c r="CL81">
        <f t="shared" si="72"/>
        <v>31812.177392134381</v>
      </c>
      <c r="CM81">
        <f t="shared" si="72"/>
        <v>30945.313455014264</v>
      </c>
      <c r="CN81">
        <f t="shared" si="72"/>
        <v>30169.076047512426</v>
      </c>
      <c r="CO81">
        <f t="shared" si="72"/>
        <v>29500.917679110404</v>
      </c>
      <c r="CP81">
        <f t="shared" si="72"/>
        <v>28951.049365497136</v>
      </c>
      <c r="CQ81">
        <f t="shared" si="72"/>
        <v>28526.550525956602</v>
      </c>
      <c r="CR81">
        <f t="shared" si="72"/>
        <v>28232.143087513374</v>
      </c>
      <c r="CS81">
        <f t="shared" si="72"/>
        <v>28068.609154071393</v>
      </c>
      <c r="CT81">
        <f t="shared" si="72"/>
        <v>28042.636897117794</v>
      </c>
      <c r="CU81">
        <f t="shared" si="72"/>
        <v>28144.427907564739</v>
      </c>
      <c r="CV81">
        <f t="shared" si="72"/>
        <v>28346.64953454143</v>
      </c>
      <c r="CW81">
        <f t="shared" si="72"/>
        <v>28624.960471254781</v>
      </c>
      <c r="CX81">
        <f t="shared" si="83"/>
        <v>28943.802410398017</v>
      </c>
      <c r="CY81">
        <f t="shared" si="83"/>
        <v>29268.47398562637</v>
      </c>
      <c r="CZ81">
        <f t="shared" si="83"/>
        <v>29570.247043487263</v>
      </c>
      <c r="DA81">
        <f t="shared" si="83"/>
        <v>29824.758798982319</v>
      </c>
      <c r="DB81">
        <f t="shared" si="83"/>
        <v>30022.908148954866</v>
      </c>
      <c r="DC81">
        <f t="shared" si="87"/>
        <v>30158.873885985384</v>
      </c>
      <c r="DD81">
        <f t="shared" si="87"/>
        <v>30234.438483693175</v>
      </c>
      <c r="DE81">
        <f t="shared" si="87"/>
        <v>30249.578567614255</v>
      </c>
      <c r="DF81">
        <f t="shared" si="87"/>
        <v>30201.729687851002</v>
      </c>
      <c r="DG81">
        <f t="shared" si="87"/>
        <v>30094.370494400613</v>
      </c>
      <c r="DH81">
        <f t="shared" si="87"/>
        <v>29927.35255473862</v>
      </c>
      <c r="DI81">
        <f t="shared" si="87"/>
        <v>29701.948042128879</v>
      </c>
      <c r="DJ81">
        <f t="shared" si="87"/>
        <v>29421.431727985055</v>
      </c>
      <c r="DK81">
        <f t="shared" si="87"/>
        <v>29090.475795558141</v>
      </c>
      <c r="DL81">
        <f t="shared" si="87"/>
        <v>28716.20556208038</v>
      </c>
      <c r="DM81">
        <f t="shared" si="87"/>
        <v>28307.151360512253</v>
      </c>
      <c r="DN81">
        <f t="shared" si="87"/>
        <v>27874.688590585574</v>
      </c>
      <c r="DO81">
        <f t="shared" si="87"/>
        <v>27426.505732617963</v>
      </c>
      <c r="DP81">
        <f t="shared" si="87"/>
        <v>26970.854565680453</v>
      </c>
      <c r="DQ81">
        <f t="shared" si="87"/>
        <v>26519.257382479402</v>
      </c>
      <c r="DR81">
        <f t="shared" si="87"/>
        <v>26082.756219357678</v>
      </c>
      <c r="DS81">
        <f t="shared" si="87"/>
        <v>25672.579881960617</v>
      </c>
      <c r="DT81">
        <f t="shared" si="87"/>
        <v>25298.187869757257</v>
      </c>
      <c r="DU81">
        <f t="shared" si="87"/>
        <v>24969.400320501794</v>
      </c>
      <c r="DV81">
        <f t="shared" si="87"/>
        <v>24691.687751941681</v>
      </c>
      <c r="DW81">
        <f t="shared" si="87"/>
        <v>24469.023478565283</v>
      </c>
      <c r="DX81">
        <f t="shared" si="87"/>
        <v>24302.51816718503</v>
      </c>
      <c r="DY81">
        <f t="shared" si="87"/>
        <v>24189.806737823146</v>
      </c>
      <c r="DZ81">
        <f t="shared" si="87"/>
        <v>24126.189690485124</v>
      </c>
      <c r="EA81">
        <f t="shared" si="87"/>
        <v>24104.98198358059</v>
      </c>
      <c r="EB81">
        <f t="shared" si="87"/>
        <v>24117.974289215155</v>
      </c>
      <c r="EC81">
        <f t="shared" si="87"/>
        <v>24155.857322795462</v>
      </c>
      <c r="ED81">
        <f t="shared" si="87"/>
        <v>24209.080322203172</v>
      </c>
      <c r="EE81">
        <f t="shared" si="87"/>
        <v>24268.009843530468</v>
      </c>
      <c r="EF81">
        <f t="shared" si="87"/>
        <v>24323.635579076381</v>
      </c>
      <c r="EG81">
        <f t="shared" si="87"/>
        <v>24367.762700322521</v>
      </c>
      <c r="EH81">
        <f t="shared" si="87"/>
        <v>24393.383724709198</v>
      </c>
      <c r="EI81">
        <f t="shared" si="87"/>
        <v>24394.746251941771</v>
      </c>
      <c r="EJ81">
        <f t="shared" si="87"/>
        <v>24367.494043007591</v>
      </c>
      <c r="EK81">
        <f t="shared" ref="DC81:FC86" si="89">EJ80*$B81</f>
        <v>24308.727392943365</v>
      </c>
      <c r="EL81">
        <f t="shared" si="89"/>
        <v>24216.991053358663</v>
      </c>
      <c r="EM81">
        <f t="shared" si="89"/>
        <v>24092.201702542094</v>
      </c>
      <c r="EN81">
        <f t="shared" si="89"/>
        <v>23935.564505648035</v>
      </c>
      <c r="EO81">
        <f t="shared" si="89"/>
        <v>23749.400100593652</v>
      </c>
      <c r="EP81">
        <f t="shared" si="89"/>
        <v>23536.991524326477</v>
      </c>
      <c r="EQ81">
        <f t="shared" si="89"/>
        <v>23302.414855738771</v>
      </c>
      <c r="ER81">
        <f t="shared" si="89"/>
        <v>23050.339972429974</v>
      </c>
      <c r="ES81">
        <f t="shared" si="89"/>
        <v>22785.840781457202</v>
      </c>
      <c r="ET81">
        <f t="shared" si="89"/>
        <v>22514.218985800726</v>
      </c>
      <c r="EU81">
        <f t="shared" si="89"/>
        <v>22240.848347633171</v>
      </c>
      <c r="EV81">
        <f t="shared" si="89"/>
        <v>21970.983893045552</v>
      </c>
      <c r="EW81">
        <f t="shared" si="89"/>
        <v>21709.586823462567</v>
      </c>
      <c r="EX81">
        <f t="shared" si="89"/>
        <v>21461.168582321745</v>
      </c>
      <c r="EY81">
        <f t="shared" si="89"/>
        <v>21229.617040470188</v>
      </c>
      <c r="EZ81">
        <f t="shared" si="89"/>
        <v>21018.062822565826</v>
      </c>
      <c r="FA81">
        <f t="shared" si="89"/>
        <v>20828.773404900796</v>
      </c>
      <c r="FB81">
        <f t="shared" si="89"/>
        <v>20663.080761456971</v>
      </c>
      <c r="FC81">
        <f t="shared" si="89"/>
        <v>20521.342610477132</v>
      </c>
      <c r="FD81">
        <f t="shared" si="80"/>
        <v>20402.957731940543</v>
      </c>
      <c r="FE81">
        <f t="shared" si="80"/>
        <v>20306.435135267395</v>
      </c>
      <c r="FF81">
        <f t="shared" si="80"/>
        <v>20229.480812091333</v>
      </c>
      <c r="FG81">
        <f t="shared" si="80"/>
        <v>20169.129659234175</v>
      </c>
      <c r="FH81">
        <f t="shared" si="80"/>
        <v>20121.899767307783</v>
      </c>
      <c r="FI81">
        <f t="shared" si="80"/>
        <v>20083.966829112727</v>
      </c>
      <c r="FJ81">
        <f t="shared" si="80"/>
        <v>20051.338922339397</v>
      </c>
      <c r="FK81">
        <f t="shared" si="80"/>
        <v>20020.038511304654</v>
      </c>
      <c r="FL81">
        <f t="shared" si="80"/>
        <v>19986.269903594519</v>
      </c>
      <c r="FM81">
        <f t="shared" si="80"/>
        <v>19946.566122943124</v>
      </c>
      <c r="FN81">
        <f t="shared" si="80"/>
        <v>19897.917246246339</v>
      </c>
      <c r="FO81">
        <f t="shared" si="80"/>
        <v>19837.868292306208</v>
      </c>
      <c r="FP81">
        <f t="shared" si="80"/>
        <v>19764.587141440956</v>
      </c>
      <c r="FQ81">
        <f t="shared" si="80"/>
        <v>19676.90099118961</v>
      </c>
      <c r="FR81">
        <f t="shared" si="80"/>
        <v>19574.304693156362</v>
      </c>
      <c r="FS81">
        <f t="shared" si="80"/>
        <v>19456.939747442189</v>
      </c>
      <c r="FT81">
        <f t="shared" ref="FT81:GL81" si="90">FS80*$B81</f>
        <v>19325.550562360204</v>
      </c>
      <c r="FU81">
        <f t="shared" si="90"/>
        <v>19181.419773295791</v>
      </c>
      <c r="FV81">
        <f t="shared" si="90"/>
        <v>19026.287449691601</v>
      </c>
      <c r="FW81">
        <f t="shared" si="90"/>
        <v>18862.258144046929</v>
      </c>
      <c r="FX81">
        <f t="shared" si="90"/>
        <v>18691.700334865352</v>
      </c>
      <c r="FY81">
        <f t="shared" si="90"/>
        <v>18517.142054382894</v>
      </c>
      <c r="FZ81">
        <f t="shared" si="90"/>
        <v>18341.166328912153</v>
      </c>
      <c r="GA81">
        <f t="shared" si="90"/>
        <v>18166.31015928719</v>
      </c>
      <c r="GB81">
        <f t="shared" si="90"/>
        <v>17994.970091438543</v>
      </c>
      <c r="GC81">
        <f t="shared" si="90"/>
        <v>17829.31732149106</v>
      </c>
      <c r="GD81">
        <f t="shared" si="90"/>
        <v>17671.224926449198</v>
      </c>
      <c r="GE81">
        <f t="shared" si="90"/>
        <v>17522.209504621267</v>
      </c>
      <c r="GF81">
        <f t="shared" si="90"/>
        <v>17383.388531207274</v>
      </c>
      <c r="GG81">
        <f t="shared" si="90"/>
        <v>17255.454665516267</v>
      </c>
      <c r="GH81">
        <f t="shared" si="90"/>
        <v>17138.667491218563</v>
      </c>
      <c r="GI81">
        <f t="shared" si="90"/>
        <v>17032.862387346293</v>
      </c>
      <c r="GJ81">
        <f t="shared" si="90"/>
        <v>16937.475600348811</v>
      </c>
      <c r="GK81">
        <f t="shared" si="90"/>
        <v>16851.584076199433</v>
      </c>
      <c r="GL81">
        <f t="shared" si="90"/>
        <v>16773.958005206085</v>
      </c>
      <c r="GM81">
        <f t="shared" si="81"/>
        <v>16703.123405645019</v>
      </c>
      <c r="GN81">
        <f t="shared" si="81"/>
        <v>16637.431924534281</v>
      </c>
      <c r="GO81">
        <f t="shared" si="81"/>
        <v>16575.134704894943</v>
      </c>
      <c r="GP81">
        <f t="shared" si="81"/>
        <v>16514.457018912442</v>
      </c>
      <c r="GQ81">
        <f t="shared" si="81"/>
        <v>16453.670541343818</v>
      </c>
      <c r="GR81">
        <f t="shared" si="81"/>
        <v>16391.160356676231</v>
      </c>
      <c r="GS81">
        <f t="shared" si="81"/>
        <v>16325.484154954131</v>
      </c>
      <c r="GT81">
        <f t="shared" si="81"/>
        <v>16255.421449785727</v>
      </c>
      <c r="GU81">
        <f t="shared" si="81"/>
        <v>16180.011332959397</v>
      </c>
      <c r="GV81">
        <f t="shared" si="81"/>
        <v>16098.577783713001</v>
      </c>
      <c r="GW81">
        <f t="shared" si="81"/>
        <v>16010.74215449463</v>
      </c>
      <c r="GX81">
        <f t="shared" si="81"/>
        <v>15916.423026741304</v>
      </c>
    </row>
    <row r="82" spans="1:206" ht="4.5" customHeight="1">
      <c r="A82">
        <v>80</v>
      </c>
      <c r="B82">
        <v>0.95667420158812955</v>
      </c>
      <c r="E82" s="8">
        <v>34506</v>
      </c>
      <c r="F82">
        <f t="shared" si="84"/>
        <v>37147.65924766707</v>
      </c>
      <c r="G82">
        <f t="shared" si="84"/>
        <v>39342.462531375662</v>
      </c>
      <c r="H82">
        <f t="shared" si="84"/>
        <v>40297.980817317453</v>
      </c>
      <c r="I82">
        <f t="shared" si="84"/>
        <v>43444.641856695169</v>
      </c>
      <c r="J82">
        <f t="shared" si="75"/>
        <v>46528.554206274843</v>
      </c>
      <c r="K82">
        <f t="shared" si="75"/>
        <v>46012.414671733248</v>
      </c>
      <c r="L82">
        <f t="shared" si="75"/>
        <v>49989.543734908257</v>
      </c>
      <c r="M82">
        <f t="shared" si="75"/>
        <v>55752.804988791817</v>
      </c>
      <c r="N82">
        <f t="shared" si="75"/>
        <v>55114.386980334981</v>
      </c>
      <c r="O82">
        <f t="shared" si="75"/>
        <v>52958.857796437718</v>
      </c>
      <c r="P82">
        <f t="shared" si="75"/>
        <v>52545.004349548959</v>
      </c>
      <c r="Q82">
        <f t="shared" si="75"/>
        <v>53447.794339088316</v>
      </c>
      <c r="R82">
        <f t="shared" si="75"/>
        <v>53392.47904584252</v>
      </c>
      <c r="S82">
        <f t="shared" si="75"/>
        <v>52270.733547716118</v>
      </c>
      <c r="T82">
        <f t="shared" si="75"/>
        <v>51301.600475963583</v>
      </c>
      <c r="U82">
        <f t="shared" si="75"/>
        <v>50726.755259522026</v>
      </c>
      <c r="V82">
        <f t="shared" si="75"/>
        <v>49972.80979174377</v>
      </c>
      <c r="W82">
        <f t="shared" si="88"/>
        <v>48467.332880707843</v>
      </c>
      <c r="X82">
        <f t="shared" si="88"/>
        <v>45693.134140188624</v>
      </c>
      <c r="Y82">
        <f t="shared" si="88"/>
        <v>42095.448977116757</v>
      </c>
      <c r="Z82">
        <f t="shared" si="88"/>
        <v>40270.664451060489</v>
      </c>
      <c r="AA82">
        <f t="shared" si="88"/>
        <v>40840.11302876212</v>
      </c>
      <c r="AB82">
        <f t="shared" si="88"/>
        <v>41656.496286296751</v>
      </c>
      <c r="AC82">
        <f t="shared" si="88"/>
        <v>44349.656618645902</v>
      </c>
      <c r="AD82">
        <f t="shared" si="88"/>
        <v>47276.608660847829</v>
      </c>
      <c r="AE82">
        <f t="shared" si="88"/>
        <v>46853.149032848203</v>
      </c>
      <c r="AF82">
        <f t="shared" si="88"/>
        <v>44942.674913639734</v>
      </c>
      <c r="AG82">
        <f t="shared" si="88"/>
        <v>43737.486367512502</v>
      </c>
      <c r="AH82">
        <f t="shared" si="88"/>
        <v>43324.935576615702</v>
      </c>
      <c r="AI82">
        <f t="shared" si="88"/>
        <v>44290.046284635202</v>
      </c>
      <c r="AJ82">
        <f t="shared" si="88"/>
        <v>46255.761178377252</v>
      </c>
      <c r="AK82">
        <f t="shared" si="88"/>
        <v>48150.196565768187</v>
      </c>
      <c r="AL82">
        <f t="shared" si="88"/>
        <v>50507.979670339402</v>
      </c>
      <c r="AM82">
        <f t="shared" si="88"/>
        <v>54454.630681316943</v>
      </c>
      <c r="AN82">
        <f t="shared" ref="AN82:BT82" si="91">AM81*$B82</f>
        <v>59034.720961635889</v>
      </c>
      <c r="AO82">
        <f t="shared" si="91"/>
        <v>60955.287132892197</v>
      </c>
      <c r="AP82">
        <f t="shared" si="91"/>
        <v>60133.158117724968</v>
      </c>
      <c r="AQ82">
        <f t="shared" si="91"/>
        <v>58772.71512338805</v>
      </c>
      <c r="AR82">
        <f t="shared" si="91"/>
        <v>57653.044133442403</v>
      </c>
      <c r="AS82">
        <f t="shared" si="91"/>
        <v>56286.380691016246</v>
      </c>
      <c r="AT82">
        <f t="shared" si="91"/>
        <v>52684.316768350523</v>
      </c>
      <c r="AU82">
        <f t="shared" si="91"/>
        <v>48831.061832255589</v>
      </c>
      <c r="AV82">
        <f t="shared" si="91"/>
        <v>47545.271555641841</v>
      </c>
      <c r="AW82">
        <f t="shared" si="91"/>
        <v>46897.294927236355</v>
      </c>
      <c r="AX82">
        <f t="shared" si="91"/>
        <v>46296.115726560085</v>
      </c>
      <c r="AY82">
        <f t="shared" si="91"/>
        <v>46234.725468876342</v>
      </c>
      <c r="AZ82">
        <f t="shared" si="91"/>
        <v>45721.933122560346</v>
      </c>
      <c r="BA82">
        <f t="shared" si="91"/>
        <v>44858.797440433307</v>
      </c>
      <c r="BB82">
        <f t="shared" si="91"/>
        <v>44975.584748039015</v>
      </c>
      <c r="BC82">
        <f t="shared" si="91"/>
        <v>44476.933897333263</v>
      </c>
      <c r="BD82">
        <f t="shared" si="91"/>
        <v>43735.314418963535</v>
      </c>
      <c r="BE82">
        <f t="shared" si="91"/>
        <v>43399.42111592109</v>
      </c>
      <c r="BF82">
        <f t="shared" si="91"/>
        <v>41638.639813351008</v>
      </c>
      <c r="BG82">
        <f t="shared" si="91"/>
        <v>40152.808405475102</v>
      </c>
      <c r="BH82">
        <f t="shared" si="91"/>
        <v>37777.878613644702</v>
      </c>
      <c r="BI82">
        <f t="shared" si="91"/>
        <v>33747.470910263626</v>
      </c>
      <c r="BJ82">
        <f t="shared" si="91"/>
        <v>31033.507943260069</v>
      </c>
      <c r="BK82">
        <f t="shared" si="91"/>
        <v>29949.04905733046</v>
      </c>
      <c r="BL82">
        <f t="shared" si="91"/>
        <v>29625.388964655045</v>
      </c>
      <c r="BM82">
        <f t="shared" si="91"/>
        <v>29239.413569931545</v>
      </c>
      <c r="BN82">
        <f t="shared" si="91"/>
        <v>29098.565667116534</v>
      </c>
      <c r="BO82">
        <f t="shared" si="91"/>
        <v>29229.73443915437</v>
      </c>
      <c r="BP82">
        <f t="shared" si="91"/>
        <v>29337.075346026832</v>
      </c>
      <c r="BQ82">
        <f t="shared" si="91"/>
        <v>29592.224546806909</v>
      </c>
      <c r="BR82">
        <f t="shared" si="91"/>
        <v>30277.186669435501</v>
      </c>
      <c r="BS82">
        <f t="shared" si="91"/>
        <v>31610.317811172692</v>
      </c>
      <c r="BT82">
        <f t="shared" si="91"/>
        <v>33240.072763973476</v>
      </c>
      <c r="BU82">
        <f t="shared" si="77"/>
        <v>35746.405885754968</v>
      </c>
      <c r="BV82">
        <f t="shared" si="77"/>
        <v>38063.688803182988</v>
      </c>
      <c r="BW82">
        <f t="shared" si="77"/>
        <v>38524.159782458235</v>
      </c>
      <c r="BX82">
        <f t="shared" si="77"/>
        <v>37975.089747753882</v>
      </c>
      <c r="BY82">
        <f t="shared" si="77"/>
        <v>36037.06742089046</v>
      </c>
      <c r="BZ82">
        <f t="shared" si="77"/>
        <v>34563.506149578643</v>
      </c>
      <c r="CA82">
        <f t="shared" si="77"/>
        <v>34466.558213490549</v>
      </c>
      <c r="CB82">
        <f t="shared" si="77"/>
        <v>34673.909054423202</v>
      </c>
      <c r="CC82">
        <f t="shared" si="77"/>
        <v>35148.911394940063</v>
      </c>
      <c r="CD82">
        <f t="shared" si="77"/>
        <v>35423.617271220624</v>
      </c>
      <c r="CE82">
        <f t="shared" si="77"/>
        <v>35798.408820276905</v>
      </c>
      <c r="CF82">
        <f t="shared" si="77"/>
        <v>35947.28514648704</v>
      </c>
      <c r="CG82">
        <f t="shared" si="77"/>
        <v>35375.011135709712</v>
      </c>
      <c r="CH82">
        <f t="shared" si="77"/>
        <v>35012.803352712384</v>
      </c>
      <c r="CI82">
        <f t="shared" si="77"/>
        <v>34097.573739959415</v>
      </c>
      <c r="CJ82">
        <f t="shared" ref="CJ82:CY97" si="92">CI81*$B82</f>
        <v>33172.295473163555</v>
      </c>
      <c r="CK82">
        <f t="shared" si="92"/>
        <v>32242.675044725522</v>
      </c>
      <c r="CL82">
        <f t="shared" si="92"/>
        <v>31322.207926960342</v>
      </c>
      <c r="CM82">
        <f t="shared" si="92"/>
        <v>30433.889407400104</v>
      </c>
      <c r="CN82">
        <f t="shared" si="92"/>
        <v>29604.583042470174</v>
      </c>
      <c r="CO82">
        <f t="shared" si="92"/>
        <v>28861.976740405513</v>
      </c>
      <c r="CP82">
        <f t="shared" si="92"/>
        <v>28222.766866780083</v>
      </c>
      <c r="CQ82">
        <f t="shared" si="92"/>
        <v>27696.722036875497</v>
      </c>
      <c r="CR82">
        <f t="shared" si="92"/>
        <v>27290.614948482969</v>
      </c>
      <c r="CS82">
        <f t="shared" si="92"/>
        <v>27008.962947368687</v>
      </c>
      <c r="CT82">
        <f t="shared" si="92"/>
        <v>26852.514252160516</v>
      </c>
      <c r="CU82">
        <f t="shared" si="92"/>
        <v>26827.667263975989</v>
      </c>
      <c r="CV82">
        <f t="shared" si="92"/>
        <v>26925.048097624167</v>
      </c>
      <c r="CW82">
        <f t="shared" si="92"/>
        <v>27118.508311155947</v>
      </c>
      <c r="CX82">
        <f t="shared" si="83"/>
        <v>27384.761204329436</v>
      </c>
      <c r="CY82">
        <f t="shared" si="83"/>
        <v>27689.789061892101</v>
      </c>
      <c r="CZ82">
        <f t="shared" si="83"/>
        <v>28000.393981902045</v>
      </c>
      <c r="DA82">
        <f t="shared" si="83"/>
        <v>28289.092481091924</v>
      </c>
      <c r="DB82">
        <f t="shared" si="83"/>
        <v>28532.577311574951</v>
      </c>
      <c r="DC82">
        <f t="shared" si="89"/>
        <v>28722.141682755144</v>
      </c>
      <c r="DD82">
        <f t="shared" si="89"/>
        <v>28852.216595672158</v>
      </c>
      <c r="DE82">
        <f t="shared" si="89"/>
        <v>28924.507296852586</v>
      </c>
      <c r="DF82">
        <f t="shared" si="89"/>
        <v>28938.991424549764</v>
      </c>
      <c r="DG82">
        <f t="shared" si="89"/>
        <v>28893.215635705368</v>
      </c>
      <c r="DH82">
        <f t="shared" si="89"/>
        <v>28790.50786502807</v>
      </c>
      <c r="DI82">
        <f t="shared" si="89"/>
        <v>28630.726110951036</v>
      </c>
      <c r="DJ82">
        <f t="shared" si="89"/>
        <v>28415.087428815754</v>
      </c>
      <c r="DK82">
        <f t="shared" si="89"/>
        <v>28146.724707949765</v>
      </c>
      <c r="DL82">
        <f t="shared" si="89"/>
        <v>27830.107705534392</v>
      </c>
      <c r="DM82">
        <f t="shared" si="89"/>
        <v>27472.053028743852</v>
      </c>
      <c r="DN82">
        <f t="shared" si="89"/>
        <v>27080.721427052395</v>
      </c>
      <c r="DO82">
        <f t="shared" si="89"/>
        <v>26666.995451916198</v>
      </c>
      <c r="DP82">
        <f t="shared" si="89"/>
        <v>26238.230474104548</v>
      </c>
      <c r="DQ82">
        <f t="shared" si="89"/>
        <v>25802.320757771904</v>
      </c>
      <c r="DR82">
        <f t="shared" si="89"/>
        <v>25370.289383093594</v>
      </c>
      <c r="DS82">
        <f t="shared" si="89"/>
        <v>24952.699981371828</v>
      </c>
      <c r="DT82">
        <f t="shared" si="89"/>
        <v>24560.294861282149</v>
      </c>
      <c r="DU82">
        <f t="shared" si="89"/>
        <v>24202.123681926529</v>
      </c>
      <c r="DV82">
        <f t="shared" si="89"/>
        <v>23887.581115750439</v>
      </c>
      <c r="DW82">
        <f t="shared" si="89"/>
        <v>23621.900665952206</v>
      </c>
      <c r="DX82">
        <f t="shared" si="89"/>
        <v>23408.883499997639</v>
      </c>
      <c r="DY82">
        <f t="shared" si="89"/>
        <v>23249.592164172751</v>
      </c>
      <c r="DZ82">
        <f t="shared" si="89"/>
        <v>23141.764047478115</v>
      </c>
      <c r="EA82">
        <f t="shared" si="89"/>
        <v>23080.903259508617</v>
      </c>
      <c r="EB82">
        <f t="shared" si="89"/>
        <v>23060.614393438209</v>
      </c>
      <c r="EC82">
        <f t="shared" si="89"/>
        <v>23073.043797057944</v>
      </c>
      <c r="ED82">
        <f t="shared" si="89"/>
        <v>23109.285517962122</v>
      </c>
      <c r="EE82">
        <f t="shared" si="89"/>
        <v>23160.202588426619</v>
      </c>
      <c r="EF82">
        <f t="shared" si="89"/>
        <v>23216.57894119238</v>
      </c>
      <c r="EG82">
        <f t="shared" si="89"/>
        <v>23269.794647333518</v>
      </c>
      <c r="EH82">
        <f t="shared" si="89"/>
        <v>23312.00992582005</v>
      </c>
      <c r="EI82">
        <f t="shared" si="89"/>
        <v>23336.520898869047</v>
      </c>
      <c r="EJ82">
        <f t="shared" si="89"/>
        <v>23337.824393521409</v>
      </c>
      <c r="EK82">
        <f t="shared" si="89"/>
        <v>23311.752908297789</v>
      </c>
      <c r="EL82">
        <f t="shared" si="89"/>
        <v>23255.532370267589</v>
      </c>
      <c r="EM82">
        <f t="shared" si="89"/>
        <v>23167.770580838776</v>
      </c>
      <c r="EN82">
        <f t="shared" si="89"/>
        <v>23048.387828279632</v>
      </c>
      <c r="EO82">
        <f t="shared" si="89"/>
        <v>22898.537063002008</v>
      </c>
      <c r="EP82">
        <f t="shared" si="89"/>
        <v>22720.438379432475</v>
      </c>
      <c r="EQ82">
        <f t="shared" si="89"/>
        <v>22517.232574321606</v>
      </c>
      <c r="ER82">
        <f t="shared" si="89"/>
        <v>22292.819127189257</v>
      </c>
      <c r="ES82">
        <f t="shared" si="89"/>
        <v>22051.665589459393</v>
      </c>
      <c r="ET82">
        <f t="shared" si="89"/>
        <v>21798.626037114809</v>
      </c>
      <c r="EU82">
        <f t="shared" si="89"/>
        <v>21538.772472621218</v>
      </c>
      <c r="EV82">
        <f t="shared" si="89"/>
        <v>21277.245835614634</v>
      </c>
      <c r="EW82">
        <f t="shared" si="89"/>
        <v>21019.073473985009</v>
      </c>
      <c r="EX82">
        <f t="shared" si="89"/>
        <v>20769.00164114423</v>
      </c>
      <c r="EY82">
        <f t="shared" si="89"/>
        <v>20531.346318640906</v>
      </c>
      <c r="EZ82">
        <f t="shared" si="89"/>
        <v>20309.826932213567</v>
      </c>
      <c r="FA82">
        <f t="shared" si="89"/>
        <v>20107.438469707311</v>
      </c>
      <c r="FB82">
        <f t="shared" si="89"/>
        <v>19926.350167193534</v>
      </c>
      <c r="FC82">
        <f t="shared" si="89"/>
        <v>19767.836289817889</v>
      </c>
      <c r="FD82">
        <f t="shared" si="80"/>
        <v>19632.239057394672</v>
      </c>
      <c r="FE82">
        <f t="shared" si="80"/>
        <v>19518.983298240575</v>
      </c>
      <c r="FF82">
        <f t="shared" si="80"/>
        <v>19426.642620133076</v>
      </c>
      <c r="FG82">
        <f t="shared" si="80"/>
        <v>19353.022404449861</v>
      </c>
      <c r="FH82">
        <f t="shared" si="80"/>
        <v>19295.286013475317</v>
      </c>
      <c r="FI82">
        <f t="shared" si="80"/>
        <v>19250.102394325542</v>
      </c>
      <c r="FJ82">
        <f t="shared" si="80"/>
        <v>19213.812930963897</v>
      </c>
      <c r="FK82">
        <f t="shared" si="80"/>
        <v>19182.59865430203</v>
      </c>
      <c r="FL82">
        <f t="shared" si="80"/>
        <v>19152.654358565986</v>
      </c>
      <c r="FM82">
        <f t="shared" si="80"/>
        <v>19120.34880274615</v>
      </c>
      <c r="FN82">
        <f t="shared" si="80"/>
        <v>19082.365220091448</v>
      </c>
      <c r="FO82">
        <f t="shared" si="80"/>
        <v>19035.824094819389</v>
      </c>
      <c r="FP82">
        <f t="shared" si="80"/>
        <v>18978.376809752514</v>
      </c>
      <c r="FQ82">
        <f t="shared" si="80"/>
        <v>18908.270623257038</v>
      </c>
      <c r="FR82">
        <f t="shared" si="80"/>
        <v>18824.383545474993</v>
      </c>
      <c r="FS82">
        <f t="shared" ref="FS82:GK96" si="93">FR81*$B82</f>
        <v>18726.232313968139</v>
      </c>
      <c r="FT82">
        <f t="shared" si="93"/>
        <v>18613.952298232598</v>
      </c>
      <c r="FU82">
        <f t="shared" si="93"/>
        <v>18488.255654496978</v>
      </c>
      <c r="FV82">
        <f t="shared" si="93"/>
        <v>18350.369446944511</v>
      </c>
      <c r="FW82">
        <f t="shared" si="93"/>
        <v>18201.958355119961</v>
      </c>
      <c r="FX82">
        <f t="shared" si="93"/>
        <v>18045.035750105289</v>
      </c>
      <c r="FY82">
        <f t="shared" si="93"/>
        <v>17881.867494181886</v>
      </c>
      <c r="FZ82">
        <f t="shared" si="93"/>
        <v>17714.872090570731</v>
      </c>
      <c r="GA82">
        <f t="shared" si="93"/>
        <v>17546.520653907119</v>
      </c>
      <c r="GB82">
        <f t="shared" si="93"/>
        <v>17379.240267438399</v>
      </c>
      <c r="GC82">
        <f t="shared" si="93"/>
        <v>17215.323644829237</v>
      </c>
      <c r="GD82">
        <f t="shared" si="93"/>
        <v>17056.847913398869</v>
      </c>
      <c r="GE82">
        <f t="shared" si="93"/>
        <v>16905.604997595041</v>
      </c>
      <c r="GF82">
        <f t="shared" si="93"/>
        <v>16763.045787893487</v>
      </c>
      <c r="GG82">
        <f t="shared" si="93"/>
        <v>16630.239343988967</v>
      </c>
      <c r="GH82">
        <f t="shared" si="93"/>
        <v>16507.848315172938</v>
      </c>
      <c r="GI82">
        <f t="shared" si="93"/>
        <v>16396.121038445948</v>
      </c>
      <c r="GJ82">
        <f t="shared" si="93"/>
        <v>16294.900025174997</v>
      </c>
      <c r="GK82">
        <f t="shared" si="93"/>
        <v>16203.645946882123</v>
      </c>
      <c r="GL82">
        <f>GK81*$B82</f>
        <v>16121.475741593331</v>
      </c>
      <c r="GM82">
        <f t="shared" si="81"/>
        <v>16047.212882103346</v>
      </c>
      <c r="GN82">
        <f t="shared" si="81"/>
        <v>15979.447248123448</v>
      </c>
      <c r="GO82">
        <f t="shared" si="81"/>
        <v>15916.601902880691</v>
      </c>
      <c r="GP82">
        <f t="shared" si="81"/>
        <v>15857.003760021067</v>
      </c>
      <c r="GQ82">
        <f t="shared" si="81"/>
        <v>15798.954983229543</v>
      </c>
      <c r="GR82">
        <f t="shared" si="81"/>
        <v>15740.802128334224</v>
      </c>
      <c r="GS82">
        <f t="shared" si="81"/>
        <v>15681.000247326234</v>
      </c>
      <c r="GT82">
        <f t="shared" si="81"/>
        <v>15618.169519480403</v>
      </c>
      <c r="GU82">
        <f t="shared" si="81"/>
        <v>15551.142336952315</v>
      </c>
      <c r="GV82">
        <f t="shared" si="81"/>
        <v>15478.999423645819</v>
      </c>
      <c r="GW82">
        <f t="shared" si="81"/>
        <v>15401.094047938035</v>
      </c>
      <c r="GX82">
        <f t="shared" si="81"/>
        <v>15317.063967484559</v>
      </c>
    </row>
    <row r="83" spans="1:206" ht="4.5" customHeight="1">
      <c r="A83">
        <v>81</v>
      </c>
      <c r="B83">
        <v>0.94559643255295434</v>
      </c>
      <c r="E83" s="8">
        <v>31395</v>
      </c>
      <c r="F83">
        <f t="shared" si="84"/>
        <v>32628.750501672243</v>
      </c>
      <c r="G83">
        <f t="shared" si="84"/>
        <v>35126.694062286748</v>
      </c>
      <c r="H83">
        <f t="shared" si="84"/>
        <v>37202.0922175171</v>
      </c>
      <c r="I83">
        <f t="shared" si="84"/>
        <v>38105.62689994277</v>
      </c>
      <c r="J83">
        <f t="shared" ref="J83:Y98" si="94">I82*$B83</f>
        <v>41081.098353231711</v>
      </c>
      <c r="K83">
        <f t="shared" si="94"/>
        <v>43997.23486930025</v>
      </c>
      <c r="L83">
        <f t="shared" si="94"/>
        <v>43509.175166738176</v>
      </c>
      <c r="M83">
        <f t="shared" si="94"/>
        <v>47269.934220679133</v>
      </c>
      <c r="N83">
        <f t="shared" si="94"/>
        <v>52719.6535022221</v>
      </c>
      <c r="O83">
        <f t="shared" si="94"/>
        <v>52115.967710947749</v>
      </c>
      <c r="P83">
        <f t="shared" si="94"/>
        <v>50077.707004390715</v>
      </c>
      <c r="Q83">
        <f t="shared" si="94"/>
        <v>49686.368661412962</v>
      </c>
      <c r="R83">
        <f t="shared" si="94"/>
        <v>50540.043654865898</v>
      </c>
      <c r="S83">
        <f t="shared" si="94"/>
        <v>50487.737710907051</v>
      </c>
      <c r="T83">
        <f t="shared" si="94"/>
        <v>49427.019169646388</v>
      </c>
      <c r="U83">
        <f t="shared" si="94"/>
        <v>48510.610394328112</v>
      </c>
      <c r="V83">
        <f t="shared" si="94"/>
        <v>47967.03880839084</v>
      </c>
      <c r="W83">
        <f t="shared" si="94"/>
        <v>47254.110663720254</v>
      </c>
      <c r="X83">
        <f t="shared" si="94"/>
        <v>45830.537067353842</v>
      </c>
      <c r="Y83">
        <f t="shared" si="94"/>
        <v>43207.264635125968</v>
      </c>
      <c r="Z83">
        <f t="shared" ref="W83:BT88" si="95">Y82*$B83</f>
        <v>39805.306379476518</v>
      </c>
      <c r="AA83">
        <f t="shared" si="95"/>
        <v>38079.796641459878</v>
      </c>
      <c r="AB83">
        <f t="shared" si="95"/>
        <v>38618.265185056895</v>
      </c>
      <c r="AC83">
        <f t="shared" si="95"/>
        <v>39390.234280977602</v>
      </c>
      <c r="AD83">
        <f t="shared" si="95"/>
        <v>41936.877083540086</v>
      </c>
      <c r="AE83">
        <f t="shared" si="95"/>
        <v>44704.592492899814</v>
      </c>
      <c r="AF83">
        <f t="shared" si="95"/>
        <v>44304.170579333164</v>
      </c>
      <c r="AG83">
        <f t="shared" si="95"/>
        <v>42497.633067724884</v>
      </c>
      <c r="AH83">
        <f t="shared" si="95"/>
        <v>41358.011077953292</v>
      </c>
      <c r="AI83">
        <f t="shared" si="95"/>
        <v>40967.904521834382</v>
      </c>
      <c r="AJ83">
        <f t="shared" si="95"/>
        <v>41880.509764356277</v>
      </c>
      <c r="AK83">
        <f t="shared" si="95"/>
        <v>43739.282755294968</v>
      </c>
      <c r="AL83">
        <f t="shared" si="95"/>
        <v>45530.654099313913</v>
      </c>
      <c r="AM83">
        <f t="shared" si="95"/>
        <v>47760.165391730079</v>
      </c>
      <c r="AN83">
        <f t="shared" si="95"/>
        <v>51492.104508241951</v>
      </c>
      <c r="AO83">
        <f t="shared" si="95"/>
        <v>55823.021538082008</v>
      </c>
      <c r="AP83">
        <f t="shared" si="95"/>
        <v>57639.102058103861</v>
      </c>
      <c r="AQ83">
        <f t="shared" si="95"/>
        <v>56861.699794263455</v>
      </c>
      <c r="AR83">
        <f t="shared" si="95"/>
        <v>55575.269752126806</v>
      </c>
      <c r="AS83">
        <f t="shared" si="95"/>
        <v>54516.512858401169</v>
      </c>
      <c r="AT83">
        <f t="shared" si="95"/>
        <v>53224.200782742453</v>
      </c>
      <c r="AU83">
        <f t="shared" si="95"/>
        <v>49818.101987642047</v>
      </c>
      <c r="AV83">
        <f t="shared" si="95"/>
        <v>46174.477866353613</v>
      </c>
      <c r="AW83">
        <f t="shared" si="95"/>
        <v>44958.639167776375</v>
      </c>
      <c r="AX83">
        <f t="shared" si="95"/>
        <v>44345.914779578459</v>
      </c>
      <c r="AY83">
        <f t="shared" si="95"/>
        <v>43777.441872093943</v>
      </c>
      <c r="AZ83">
        <f t="shared" si="95"/>
        <v>43719.391463434687</v>
      </c>
      <c r="BA83">
        <f t="shared" si="95"/>
        <v>43234.496850117823</v>
      </c>
      <c r="BB83">
        <f t="shared" si="95"/>
        <v>42418.318828289332</v>
      </c>
      <c r="BC83">
        <f t="shared" si="95"/>
        <v>42528.752489728759</v>
      </c>
      <c r="BD83">
        <f t="shared" si="95"/>
        <v>42057.230024211902</v>
      </c>
      <c r="BE83">
        <f t="shared" si="95"/>
        <v>41355.957291153703</v>
      </c>
      <c r="BF83">
        <f t="shared" si="95"/>
        <v>41038.337782078343</v>
      </c>
      <c r="BG83">
        <f t="shared" si="95"/>
        <v>39373.349263862125</v>
      </c>
      <c r="BH83">
        <f t="shared" si="95"/>
        <v>37968.352385199534</v>
      </c>
      <c r="BI83">
        <f t="shared" si="95"/>
        <v>35722.627246480981</v>
      </c>
      <c r="BJ83">
        <f t="shared" si="95"/>
        <v>31911.488100429888</v>
      </c>
      <c r="BK83">
        <f t="shared" si="95"/>
        <v>29345.174400750493</v>
      </c>
      <c r="BL83">
        <f t="shared" si="95"/>
        <v>28319.713946965101</v>
      </c>
      <c r="BM83">
        <f t="shared" si="95"/>
        <v>28013.662117971471</v>
      </c>
      <c r="BN83">
        <f t="shared" si="95"/>
        <v>27648.685161667712</v>
      </c>
      <c r="BO83">
        <f t="shared" si="95"/>
        <v>27515.499887233273</v>
      </c>
      <c r="BP83">
        <f t="shared" si="95"/>
        <v>27639.532610134604</v>
      </c>
      <c r="BQ83">
        <f t="shared" si="95"/>
        <v>27741.033788740202</v>
      </c>
      <c r="BR83">
        <f t="shared" si="95"/>
        <v>27982.301962766578</v>
      </c>
      <c r="BS83">
        <f t="shared" si="95"/>
        <v>28629.999702358076</v>
      </c>
      <c r="BT83">
        <f t="shared" si="95"/>
        <v>29890.603754110009</v>
      </c>
      <c r="BU83">
        <f t="shared" ref="BU83:CJ98" si="96">BT82*$B83</f>
        <v>31431.694223413939</v>
      </c>
      <c r="BV83">
        <f t="shared" si="96"/>
        <v>33801.673882159826</v>
      </c>
      <c r="BW83">
        <f t="shared" si="96"/>
        <v>35992.888342095663</v>
      </c>
      <c r="BX83">
        <f t="shared" si="96"/>
        <v>36428.308057392504</v>
      </c>
      <c r="BY83">
        <f t="shared" si="96"/>
        <v>35909.109391354345</v>
      </c>
      <c r="BZ83">
        <f t="shared" si="96"/>
        <v>34076.522392864317</v>
      </c>
      <c r="CA83">
        <f t="shared" si="96"/>
        <v>32683.128111563663</v>
      </c>
      <c r="CB83">
        <f t="shared" si="96"/>
        <v>32591.454489055392</v>
      </c>
      <c r="CC83">
        <f t="shared" si="96"/>
        <v>32787.524704528165</v>
      </c>
      <c r="CD83">
        <f t="shared" si="96"/>
        <v>33236.685223175213</v>
      </c>
      <c r="CE83">
        <f t="shared" si="96"/>
        <v>33496.446119787441</v>
      </c>
      <c r="CF83">
        <f t="shared" si="96"/>
        <v>33850.847671526055</v>
      </c>
      <c r="CG83">
        <f t="shared" si="96"/>
        <v>33991.624594481953</v>
      </c>
      <c r="CH83">
        <f t="shared" si="96"/>
        <v>33450.48433144814</v>
      </c>
      <c r="CI83">
        <f t="shared" si="96"/>
        <v>33107.981944002946</v>
      </c>
      <c r="CJ83">
        <f t="shared" si="96"/>
        <v>32242.54408721692</v>
      </c>
      <c r="CK83">
        <f t="shared" si="92"/>
        <v>31367.604259015974</v>
      </c>
      <c r="CL83">
        <f t="shared" si="92"/>
        <v>30488.558498256622</v>
      </c>
      <c r="CM83">
        <f t="shared" si="92"/>
        <v>29618.168075415568</v>
      </c>
      <c r="CN83">
        <f t="shared" si="92"/>
        <v>28778.177252348683</v>
      </c>
      <c r="CO83">
        <f t="shared" si="92"/>
        <v>27993.988112177485</v>
      </c>
      <c r="CP83">
        <f t="shared" si="92"/>
        <v>27291.782242153797</v>
      </c>
      <c r="CQ83">
        <f t="shared" si="92"/>
        <v>26687.347666000966</v>
      </c>
      <c r="CR83">
        <f t="shared" si="92"/>
        <v>26189.921551480264</v>
      </c>
      <c r="CS83">
        <f t="shared" si="92"/>
        <v>25805.908137461822</v>
      </c>
      <c r="CT83">
        <f t="shared" si="92"/>
        <v>25539.579009986759</v>
      </c>
      <c r="CU83">
        <f t="shared" si="92"/>
        <v>25391.641681920348</v>
      </c>
      <c r="CV83">
        <f t="shared" si="92"/>
        <v>25368.146458533371</v>
      </c>
      <c r="CW83">
        <f t="shared" si="92"/>
        <v>25460.22942743012</v>
      </c>
      <c r="CX83">
        <f t="shared" si="92"/>
        <v>25643.164715186707</v>
      </c>
      <c r="CY83">
        <f t="shared" si="92"/>
        <v>25894.93250112846</v>
      </c>
      <c r="CZ83">
        <f t="shared" ref="CZ83:DL83" si="97">CY82*$B83</f>
        <v>26183.365755068986</v>
      </c>
      <c r="DA83">
        <f t="shared" si="97"/>
        <v>26477.072659363785</v>
      </c>
      <c r="DB83">
        <f t="shared" si="97"/>
        <v>26750.064930281129</v>
      </c>
      <c r="DC83">
        <f t="shared" si="97"/>
        <v>26980.303317366637</v>
      </c>
      <c r="DD83">
        <f t="shared" si="97"/>
        <v>27159.554710493772</v>
      </c>
      <c r="DE83">
        <f t="shared" si="97"/>
        <v>27282.553084112737</v>
      </c>
      <c r="DF83">
        <f t="shared" si="97"/>
        <v>27350.910913255702</v>
      </c>
      <c r="DG83">
        <f t="shared" si="97"/>
        <v>27364.607052734795</v>
      </c>
      <c r="DH83">
        <f t="shared" si="97"/>
        <v>27321.321630106238</v>
      </c>
      <c r="DI83">
        <f t="shared" si="97"/>
        <v>27224.201528558318</v>
      </c>
      <c r="DJ83">
        <f t="shared" si="97"/>
        <v>27073.112471916022</v>
      </c>
      <c r="DK83">
        <f t="shared" si="97"/>
        <v>26869.205303368475</v>
      </c>
      <c r="DL83">
        <f t="shared" si="97"/>
        <v>26615.442471887392</v>
      </c>
      <c r="DM83">
        <f t="shared" si="89"/>
        <v>26316.050563917808</v>
      </c>
      <c r="DN83">
        <f t="shared" si="89"/>
        <v>25977.475338885772</v>
      </c>
      <c r="DO83">
        <f t="shared" si="89"/>
        <v>25607.433572381095</v>
      </c>
      <c r="DP83">
        <f t="shared" si="89"/>
        <v>25216.215766237816</v>
      </c>
      <c r="DQ83">
        <f t="shared" si="89"/>
        <v>24810.777132815474</v>
      </c>
      <c r="DR83">
        <f t="shared" si="89"/>
        <v>24398.582460136153</v>
      </c>
      <c r="DS83">
        <f t="shared" si="89"/>
        <v>23990.055133489393</v>
      </c>
      <c r="DT83">
        <f t="shared" si="89"/>
        <v>23595.184084949371</v>
      </c>
      <c r="DU83">
        <f t="shared" si="89"/>
        <v>23224.127203277058</v>
      </c>
      <c r="DV83">
        <f t="shared" si="89"/>
        <v>22885.441813835099</v>
      </c>
      <c r="DW83">
        <f t="shared" si="89"/>
        <v>22588.011485372936</v>
      </c>
      <c r="DX83">
        <f t="shared" si="89"/>
        <v>22336.784999844662</v>
      </c>
      <c r="DY83">
        <f t="shared" si="89"/>
        <v>22135.356727645481</v>
      </c>
      <c r="DZ83">
        <f t="shared" si="89"/>
        <v>21984.731408752876</v>
      </c>
      <c r="EA83">
        <f t="shared" si="89"/>
        <v>21882.769526277523</v>
      </c>
      <c r="EB83">
        <f t="shared" si="89"/>
        <v>21825.219782291206</v>
      </c>
      <c r="EC83">
        <f t="shared" si="89"/>
        <v>21806.03470291448</v>
      </c>
      <c r="ED83">
        <f t="shared" si="89"/>
        <v>21817.787902636064</v>
      </c>
      <c r="EE83">
        <f t="shared" si="89"/>
        <v>21852.057944632634</v>
      </c>
      <c r="EF83">
        <f t="shared" si="89"/>
        <v>21900.20494481991</v>
      </c>
      <c r="EG83">
        <f t="shared" si="89"/>
        <v>21953.514222875561</v>
      </c>
      <c r="EH83">
        <f t="shared" si="89"/>
        <v>22003.834804758408</v>
      </c>
      <c r="EI83">
        <f t="shared" si="89"/>
        <v>22043.753421494501</v>
      </c>
      <c r="EJ83">
        <f t="shared" si="89"/>
        <v>22066.930910168034</v>
      </c>
      <c r="EK83">
        <f t="shared" si="89"/>
        <v>22068.163490061161</v>
      </c>
      <c r="EL83">
        <f t="shared" si="89"/>
        <v>22043.510386642349</v>
      </c>
      <c r="EM83">
        <f t="shared" si="89"/>
        <v>21990.348446444783</v>
      </c>
      <c r="EN83">
        <f t="shared" si="89"/>
        <v>21907.361211446434</v>
      </c>
      <c r="EO83">
        <f t="shared" si="89"/>
        <v>21794.473306518154</v>
      </c>
      <c r="EP83">
        <f t="shared" si="89"/>
        <v>21652.774957456302</v>
      </c>
      <c r="EQ83">
        <f t="shared" si="89"/>
        <v>21484.365477630574</v>
      </c>
      <c r="ER83">
        <f t="shared" si="89"/>
        <v>21292.214793243686</v>
      </c>
      <c r="ES83">
        <f t="shared" si="89"/>
        <v>21080.010238218427</v>
      </c>
      <c r="ET83">
        <f t="shared" si="89"/>
        <v>20851.976313243544</v>
      </c>
      <c r="EU83">
        <f t="shared" si="89"/>
        <v>20612.703015251707</v>
      </c>
      <c r="EV83">
        <f t="shared" si="89"/>
        <v>20366.986411680398</v>
      </c>
      <c r="EW83">
        <f t="shared" si="89"/>
        <v>20119.687756709402</v>
      </c>
      <c r="EX83">
        <f t="shared" si="89"/>
        <v>19875.560892568657</v>
      </c>
      <c r="EY83">
        <f t="shared" si="89"/>
        <v>19639.093859552439</v>
      </c>
      <c r="EZ83">
        <f t="shared" si="89"/>
        <v>19414.367834416073</v>
      </c>
      <c r="FA83">
        <f t="shared" si="89"/>
        <v>19204.899892869063</v>
      </c>
      <c r="FB83">
        <f t="shared" si="89"/>
        <v>19013.522084733268</v>
      </c>
      <c r="FC83">
        <f t="shared" si="89"/>
        <v>18842.285631899169</v>
      </c>
      <c r="FD83">
        <f t="shared" ref="FD83:FS98" si="98">FC82*$B83</f>
        <v>18692.395474942627</v>
      </c>
      <c r="FE83">
        <f t="shared" si="98"/>
        <v>18564.175215699179</v>
      </c>
      <c r="FF83">
        <f t="shared" si="98"/>
        <v>18457.080973876986</v>
      </c>
      <c r="FG83">
        <f t="shared" si="98"/>
        <v>18369.763958079013</v>
      </c>
      <c r="FH83">
        <f t="shared" si="98"/>
        <v>18300.148944765187</v>
      </c>
      <c r="FI83">
        <f t="shared" si="98"/>
        <v>18245.553619431175</v>
      </c>
      <c r="FJ83">
        <f t="shared" si="98"/>
        <v>18202.828150353318</v>
      </c>
      <c r="FK83">
        <f t="shared" si="98"/>
        <v>18168.512963259283</v>
      </c>
      <c r="FL83">
        <f t="shared" si="98"/>
        <v>18138.996854603101</v>
      </c>
      <c r="FM83">
        <f t="shared" si="98"/>
        <v>18110.681635379788</v>
      </c>
      <c r="FN83">
        <f t="shared" si="98"/>
        <v>18080.13361704491</v>
      </c>
      <c r="FO83">
        <f t="shared" si="98"/>
        <v>18044.216476791044</v>
      </c>
      <c r="FP83">
        <f t="shared" si="98"/>
        <v>18000.207354766786</v>
      </c>
      <c r="FQ83">
        <f t="shared" si="98"/>
        <v>17945.885406947695</v>
      </c>
      <c r="FR83">
        <f t="shared" si="98"/>
        <v>17879.59324709768</v>
      </c>
      <c r="FS83">
        <f t="shared" si="98"/>
        <v>17800.269925609689</v>
      </c>
      <c r="FT83">
        <f t="shared" si="93"/>
        <v>17707.458471246129</v>
      </c>
      <c r="FU83">
        <f t="shared" si="93"/>
        <v>17601.286888919611</v>
      </c>
      <c r="FV83">
        <f t="shared" si="93"/>
        <v>17482.428591019328</v>
      </c>
      <c r="FW83">
        <f t="shared" si="93"/>
        <v>17352.043885059458</v>
      </c>
      <c r="FX83">
        <f t="shared" si="93"/>
        <v>17211.706886078875</v>
      </c>
      <c r="FY83">
        <f t="shared" si="93"/>
        <v>17063.321430590087</v>
      </c>
      <c r="FZ83">
        <f t="shared" si="93"/>
        <v>16909.030109883028</v>
      </c>
      <c r="GA83">
        <f t="shared" si="93"/>
        <v>16751.119851975578</v>
      </c>
      <c r="GB83">
        <f t="shared" si="93"/>
        <v>16591.927334051303</v>
      </c>
      <c r="GC83">
        <f t="shared" si="93"/>
        <v>16433.747597370402</v>
      </c>
      <c r="GD83">
        <f t="shared" si="93"/>
        <v>16278.748623795051</v>
      </c>
      <c r="GE83">
        <f t="shared" si="93"/>
        <v>16128.894537508273</v>
      </c>
      <c r="GF83">
        <f t="shared" si="93"/>
        <v>15985.879775875266</v>
      </c>
      <c r="GG83">
        <f t="shared" si="93"/>
        <v>15851.076295753908</v>
      </c>
      <c r="GH83">
        <f t="shared" si="93"/>
        <v>15725.494996177751</v>
      </c>
      <c r="GI83">
        <f t="shared" si="93"/>
        <v>15609.762475952828</v>
      </c>
      <c r="GJ83">
        <f t="shared" si="93"/>
        <v>15504.11356166093</v>
      </c>
      <c r="GK83">
        <f t="shared" si="93"/>
        <v>15408.399332612522</v>
      </c>
      <c r="GL83">
        <f>GK82*$B83</f>
        <v>15322.109801722874</v>
      </c>
      <c r="GM83">
        <f t="shared" ref="GL83:GX98" si="99">GL82*$B83</f>
        <v>15244.409948739647</v>
      </c>
      <c r="GN83">
        <f t="shared" si="99"/>
        <v>15174.187253734737</v>
      </c>
      <c r="GO83">
        <f t="shared" si="99"/>
        <v>15110.108311993656</v>
      </c>
      <c r="GP83">
        <f t="shared" si="99"/>
        <v>15050.681977729546</v>
      </c>
      <c r="GQ83">
        <f t="shared" si="99"/>
        <v>14994.326186454704</v>
      </c>
      <c r="GR83">
        <f t="shared" si="99"/>
        <v>14939.435470206578</v>
      </c>
      <c r="GS83">
        <f t="shared" si="99"/>
        <v>14884.446338074793</v>
      </c>
      <c r="GT83">
        <f t="shared" si="99"/>
        <v>14827.897892733681</v>
      </c>
      <c r="GU83">
        <f t="shared" si="99"/>
        <v>14768.485380627959</v>
      </c>
      <c r="GV83">
        <f t="shared" si="99"/>
        <v>14705.104715945323</v>
      </c>
      <c r="GW83">
        <f t="shared" si="99"/>
        <v>14636.886634488723</v>
      </c>
      <c r="GX83">
        <f t="shared" si="99"/>
        <v>14563.219589142745</v>
      </c>
    </row>
    <row r="84" spans="1:206" ht="4.5" customHeight="1">
      <c r="A84">
        <v>82</v>
      </c>
      <c r="B84">
        <v>0.9412193344668448</v>
      </c>
      <c r="E84" s="8">
        <v>28819</v>
      </c>
      <c r="F84">
        <f t="shared" si="84"/>
        <v>29549.581005586591</v>
      </c>
      <c r="G84">
        <f t="shared" si="84"/>
        <v>30710.810831668678</v>
      </c>
      <c r="H84">
        <f t="shared" si="84"/>
        <v>33061.923607326004</v>
      </c>
      <c r="I84">
        <f t="shared" si="84"/>
        <v>35015.328477745628</v>
      </c>
      <c r="J84">
        <f t="shared" si="94"/>
        <v>35865.752790206032</v>
      </c>
      <c r="K84">
        <f t="shared" si="94"/>
        <v>38666.324051195748</v>
      </c>
      <c r="L84">
        <f t="shared" si="94"/>
        <v>41411.04812206424</v>
      </c>
      <c r="M84">
        <f t="shared" si="94"/>
        <v>40951.67689363868</v>
      </c>
      <c r="N84">
        <f t="shared" si="94"/>
        <v>44491.376027479149</v>
      </c>
      <c r="O84">
        <f t="shared" si="94"/>
        <v>49620.757182684145</v>
      </c>
      <c r="P84">
        <f t="shared" si="94"/>
        <v>49052.55644399381</v>
      </c>
      <c r="Q84">
        <f t="shared" si="94"/>
        <v>47134.106058298283</v>
      </c>
      <c r="R84">
        <f t="shared" si="94"/>
        <v>46765.7708435694</v>
      </c>
      <c r="S84">
        <f t="shared" si="94"/>
        <v>47569.266252758163</v>
      </c>
      <c r="T84">
        <f t="shared" si="94"/>
        <v>47520.03488699656</v>
      </c>
      <c r="U84">
        <f t="shared" si="94"/>
        <v>46521.666087534555</v>
      </c>
      <c r="V84">
        <f t="shared" si="94"/>
        <v>45659.124429929907</v>
      </c>
      <c r="W84">
        <f t="shared" si="95"/>
        <v>45147.504343578941</v>
      </c>
      <c r="X84">
        <f t="shared" si="95"/>
        <v>44476.482589729414</v>
      </c>
      <c r="Y84">
        <f t="shared" si="95"/>
        <v>43136.587596792844</v>
      </c>
      <c r="Z84">
        <f t="shared" si="95"/>
        <v>40667.512864006101</v>
      </c>
      <c r="AA84">
        <f t="shared" si="95"/>
        <v>37465.523978739744</v>
      </c>
      <c r="AB84">
        <f t="shared" si="95"/>
        <v>35841.440851507657</v>
      </c>
      <c r="AC84">
        <f t="shared" si="95"/>
        <v>36348.257855743374</v>
      </c>
      <c r="AD84">
        <f t="shared" si="95"/>
        <v>37074.850094434834</v>
      </c>
      <c r="AE84">
        <f t="shared" si="95"/>
        <v>39471.799538187479</v>
      </c>
      <c r="AF84">
        <f t="shared" si="95"/>
        <v>42076.826793778666</v>
      </c>
      <c r="AG84">
        <f t="shared" si="95"/>
        <v>41699.941946785526</v>
      </c>
      <c r="AH84">
        <f t="shared" si="95"/>
        <v>39999.59391242019</v>
      </c>
      <c r="AI84">
        <f t="shared" si="95"/>
        <v>38926.95966166359</v>
      </c>
      <c r="AJ84">
        <f t="shared" si="95"/>
        <v>38559.783828542197</v>
      </c>
      <c r="AK84">
        <f t="shared" si="95"/>
        <v>39418.745527539613</v>
      </c>
      <c r="AL84">
        <f t="shared" si="95"/>
        <v>41168.25860499587</v>
      </c>
      <c r="AM84">
        <f t="shared" si="95"/>
        <v>42854.331949196363</v>
      </c>
      <c r="AN84">
        <f t="shared" si="95"/>
        <v>44952.791084030621</v>
      </c>
      <c r="AO84">
        <f t="shared" si="95"/>
        <v>48465.364335544706</v>
      </c>
      <c r="AP84">
        <f t="shared" si="95"/>
        <v>52541.707180001889</v>
      </c>
      <c r="AQ84">
        <f t="shared" si="95"/>
        <v>54251.037278395059</v>
      </c>
      <c r="AR84">
        <f t="shared" si="95"/>
        <v>53519.331237010178</v>
      </c>
      <c r="AS84">
        <f t="shared" si="95"/>
        <v>52308.518408912161</v>
      </c>
      <c r="AT84">
        <f t="shared" si="95"/>
        <v>51311.995950037533</v>
      </c>
      <c r="AU84">
        <f t="shared" si="95"/>
        <v>50095.646838262575</v>
      </c>
      <c r="AV84">
        <f t="shared" si="95"/>
        <v>46889.760797209849</v>
      </c>
      <c r="AW84">
        <f t="shared" si="95"/>
        <v>43460.3113267234</v>
      </c>
      <c r="AX84">
        <f t="shared" si="95"/>
        <v>42315.940436029501</v>
      </c>
      <c r="AY84">
        <f t="shared" si="95"/>
        <v>41739.232395158251</v>
      </c>
      <c r="AZ84">
        <f t="shared" si="95"/>
        <v>41204.174703513243</v>
      </c>
      <c r="BA84">
        <f t="shared" si="95"/>
        <v>41149.536536509455</v>
      </c>
      <c r="BB84">
        <f t="shared" si="95"/>
        <v>40693.144351276795</v>
      </c>
      <c r="BC84">
        <f t="shared" si="95"/>
        <v>39924.94181676492</v>
      </c>
      <c r="BD84">
        <f t="shared" si="95"/>
        <v>40028.884114087668</v>
      </c>
      <c r="BE84">
        <f t="shared" si="95"/>
        <v>39585.078052907731</v>
      </c>
      <c r="BF84">
        <f t="shared" si="95"/>
        <v>38925.026597818949</v>
      </c>
      <c r="BG84">
        <f t="shared" si="95"/>
        <v>38626.076974873351</v>
      </c>
      <c r="BH84">
        <f t="shared" si="95"/>
        <v>37058.957589862941</v>
      </c>
      <c r="BI84">
        <f t="shared" si="95"/>
        <v>35736.547362800142</v>
      </c>
      <c r="BJ84">
        <f t="shared" si="95"/>
        <v>33622.827442340007</v>
      </c>
      <c r="BK84">
        <f t="shared" si="95"/>
        <v>30035.709591733255</v>
      </c>
      <c r="BL84">
        <f t="shared" si="95"/>
        <v>27620.24551928787</v>
      </c>
      <c r="BM84">
        <f t="shared" si="95"/>
        <v>26655.062313453916</v>
      </c>
      <c r="BN84">
        <f t="shared" si="95"/>
        <v>26367.00041465617</v>
      </c>
      <c r="BO84">
        <f t="shared" si="95"/>
        <v>26023.477046748212</v>
      </c>
      <c r="BP84">
        <f t="shared" si="95"/>
        <v>25898.120491384245</v>
      </c>
      <c r="BQ84">
        <f t="shared" si="95"/>
        <v>26014.862488285544</v>
      </c>
      <c r="BR84">
        <f t="shared" si="95"/>
        <v>26110.397360060306</v>
      </c>
      <c r="BS84">
        <f t="shared" si="95"/>
        <v>26337.483630245442</v>
      </c>
      <c r="BT84">
        <f t="shared" si="95"/>
        <v>26947.109265639432</v>
      </c>
      <c r="BU84">
        <f t="shared" si="96"/>
        <v>28133.614172255595</v>
      </c>
      <c r="BV84">
        <f t="shared" si="96"/>
        <v>29584.118318127039</v>
      </c>
      <c r="BW84">
        <f t="shared" si="96"/>
        <v>31814.788995231804</v>
      </c>
      <c r="BX84">
        <f t="shared" si="96"/>
        <v>33877.202410886734</v>
      </c>
      <c r="BY84">
        <f t="shared" si="96"/>
        <v>34287.027865532174</v>
      </c>
      <c r="BZ84">
        <f t="shared" si="96"/>
        <v>33798.348042627666</v>
      </c>
      <c r="CA84">
        <f t="shared" si="96"/>
        <v>32073.481727556285</v>
      </c>
      <c r="CB84">
        <f t="shared" si="96"/>
        <v>30761.992089460578</v>
      </c>
      <c r="CC84">
        <f t="shared" si="96"/>
        <v>30675.707103495177</v>
      </c>
      <c r="CD84">
        <f t="shared" si="96"/>
        <v>30860.252181211232</v>
      </c>
      <c r="CE84">
        <f t="shared" si="96"/>
        <v>31283.01074564099</v>
      </c>
      <c r="CF84">
        <f t="shared" si="96"/>
        <v>31527.502723870861</v>
      </c>
      <c r="CG84">
        <f t="shared" si="96"/>
        <v>31861.072316532296</v>
      </c>
      <c r="CH84">
        <f t="shared" si="96"/>
        <v>31993.574278265136</v>
      </c>
      <c r="CI84">
        <f t="shared" si="96"/>
        <v>31484.242600039237</v>
      </c>
      <c r="CJ84">
        <f t="shared" si="96"/>
        <v>31161.872730874766</v>
      </c>
      <c r="CK84">
        <f t="shared" si="92"/>
        <v>30347.30588728821</v>
      </c>
      <c r="CL84">
        <f t="shared" si="92"/>
        <v>29523.79560449038</v>
      </c>
      <c r="CM84">
        <f t="shared" si="92"/>
        <v>28696.420738582561</v>
      </c>
      <c r="CN84">
        <f t="shared" si="92"/>
        <v>27877.192444069791</v>
      </c>
      <c r="CO84">
        <f t="shared" si="92"/>
        <v>27086.576840624519</v>
      </c>
      <c r="CP84">
        <f t="shared" si="92"/>
        <v>26348.482860016458</v>
      </c>
      <c r="CQ84">
        <f t="shared" si="92"/>
        <v>25687.55311837405</v>
      </c>
      <c r="CR84">
        <f t="shared" si="92"/>
        <v>25118.647608878731</v>
      </c>
      <c r="CS84">
        <f t="shared" si="92"/>
        <v>24650.460532423131</v>
      </c>
      <c r="CT84">
        <f t="shared" si="92"/>
        <v>24289.019682454349</v>
      </c>
      <c r="CU84">
        <f t="shared" si="92"/>
        <v>24038.345558343135</v>
      </c>
      <c r="CV84">
        <f t="shared" si="92"/>
        <v>23899.104084877665</v>
      </c>
      <c r="CW84">
        <f t="shared" ref="CW84:DB98" si="100">CV83*$B84</f>
        <v>23876.989926358227</v>
      </c>
      <c r="CX84">
        <f t="shared" si="100"/>
        <v>23963.660197058955</v>
      </c>
      <c r="CY84">
        <f t="shared" si="100"/>
        <v>24135.842426851712</v>
      </c>
      <c r="CZ84">
        <f t="shared" si="100"/>
        <v>24372.811134775999</v>
      </c>
      <c r="DA84">
        <f t="shared" si="100"/>
        <v>24644.290090088005</v>
      </c>
      <c r="DB84">
        <f t="shared" si="100"/>
        <v>24920.732707076673</v>
      </c>
      <c r="DC84">
        <f t="shared" si="89"/>
        <v>25177.678310624091</v>
      </c>
      <c r="DD84">
        <f t="shared" si="89"/>
        <v>25394.38313208543</v>
      </c>
      <c r="DE84">
        <f t="shared" si="89"/>
        <v>25563.098009026809</v>
      </c>
      <c r="DF84">
        <f t="shared" si="89"/>
        <v>25678.866456384952</v>
      </c>
      <c r="DG84">
        <f t="shared" si="89"/>
        <v>25743.206166836495</v>
      </c>
      <c r="DH84">
        <f t="shared" si="89"/>
        <v>25756.097238121773</v>
      </c>
      <c r="DI84">
        <f t="shared" si="89"/>
        <v>25715.356161443204</v>
      </c>
      <c r="DJ84">
        <f t="shared" si="89"/>
        <v>25623.944844100919</v>
      </c>
      <c r="DK84">
        <f t="shared" si="89"/>
        <v>25481.736902762834</v>
      </c>
      <c r="DL84">
        <f t="shared" si="89"/>
        <v>25289.815533289493</v>
      </c>
      <c r="DM84">
        <f t="shared" si="89"/>
        <v>25050.969049930445</v>
      </c>
      <c r="DN84">
        <f t="shared" si="89"/>
        <v>24769.175597566555</v>
      </c>
      <c r="DO84">
        <f t="shared" si="89"/>
        <v>24450.502049594939</v>
      </c>
      <c r="DP84">
        <f t="shared" si="89"/>
        <v>24102.211584400473</v>
      </c>
      <c r="DQ84">
        <f t="shared" si="89"/>
        <v>23733.989821270716</v>
      </c>
      <c r="DR84">
        <f t="shared" si="89"/>
        <v>23352.383140553793</v>
      </c>
      <c r="DS84">
        <f t="shared" si="89"/>
        <v>22964.417545063781</v>
      </c>
      <c r="DT84">
        <f t="shared" si="89"/>
        <v>22579.903726565801</v>
      </c>
      <c r="DU84">
        <f t="shared" si="89"/>
        <v>22208.243461058737</v>
      </c>
      <c r="DV84">
        <f t="shared" si="89"/>
        <v>21858.997549841777</v>
      </c>
      <c r="DW84">
        <f t="shared" si="89"/>
        <v>21540.220312997575</v>
      </c>
      <c r="DX84">
        <f t="shared" si="89"/>
        <v>21260.273137192162</v>
      </c>
      <c r="DY84">
        <f t="shared" si="89"/>
        <v>21023.813911682795</v>
      </c>
      <c r="DZ84">
        <f t="shared" si="89"/>
        <v>20834.225727380675</v>
      </c>
      <c r="EA84">
        <f t="shared" si="89"/>
        <v>20692.454264978722</v>
      </c>
      <c r="EB84">
        <f t="shared" si="89"/>
        <v>20596.485769814284</v>
      </c>
      <c r="EC84">
        <f t="shared" si="89"/>
        <v>20542.318838080744</v>
      </c>
      <c r="ED84">
        <f t="shared" si="89"/>
        <v>20524.261470438087</v>
      </c>
      <c r="EE84">
        <f t="shared" si="89"/>
        <v>20535.323809257894</v>
      </c>
      <c r="EF84">
        <f t="shared" si="89"/>
        <v>20567.579435378055</v>
      </c>
      <c r="EG84">
        <f t="shared" si="89"/>
        <v>20612.896322850898</v>
      </c>
      <c r="EH84">
        <f t="shared" si="89"/>
        <v>20663.072046063346</v>
      </c>
      <c r="EI84">
        <f t="shared" si="89"/>
        <v>20710.434750653105</v>
      </c>
      <c r="EJ84">
        <f t="shared" si="89"/>
        <v>20748.006924530288</v>
      </c>
      <c r="EK84">
        <f t="shared" si="89"/>
        <v>20769.822024994202</v>
      </c>
      <c r="EL84">
        <f t="shared" si="89"/>
        <v>20770.98215302089</v>
      </c>
      <c r="EM84">
        <f t="shared" si="89"/>
        <v>20747.778175428492</v>
      </c>
      <c r="EN84">
        <f t="shared" si="89"/>
        <v>20697.741129456772</v>
      </c>
      <c r="EO84">
        <f t="shared" si="89"/>
        <v>20619.631939362385</v>
      </c>
      <c r="EP84">
        <f t="shared" si="89"/>
        <v>20513.379660616432</v>
      </c>
      <c r="EQ84">
        <f t="shared" si="89"/>
        <v>20380.010434817385</v>
      </c>
      <c r="ER84">
        <f t="shared" si="89"/>
        <v>20221.500176297905</v>
      </c>
      <c r="ES84">
        <f t="shared" si="89"/>
        <v>20040.64423702193</v>
      </c>
      <c r="ET84">
        <f t="shared" si="89"/>
        <v>19840.913206970221</v>
      </c>
      <c r="EU84">
        <f t="shared" si="89"/>
        <v>19626.283267869501</v>
      </c>
      <c r="EV84">
        <f t="shared" si="89"/>
        <v>19401.074613577937</v>
      </c>
      <c r="EW84">
        <f t="shared" si="89"/>
        <v>19169.801395497096</v>
      </c>
      <c r="EX84">
        <f t="shared" si="89"/>
        <v>18937.039120050747</v>
      </c>
      <c r="EY84">
        <f t="shared" si="89"/>
        <v>18707.262195458719</v>
      </c>
      <c r="EZ84">
        <f t="shared" si="89"/>
        <v>18484.694852019846</v>
      </c>
      <c r="FA84">
        <f t="shared" si="89"/>
        <v>18273.178372203616</v>
      </c>
      <c r="FB84">
        <f t="shared" si="89"/>
        <v>18076.023095668599</v>
      </c>
      <c r="FC84">
        <f t="shared" si="89"/>
        <v>17895.894602463301</v>
      </c>
      <c r="FD84">
        <f t="shared" si="98"/>
        <v>17734.723542290329</v>
      </c>
      <c r="FE84">
        <f t="shared" si="98"/>
        <v>17593.644028516559</v>
      </c>
      <c r="FF84">
        <f t="shared" si="98"/>
        <v>17472.960641446276</v>
      </c>
      <c r="FG84">
        <f t="shared" si="98"/>
        <v>17372.161470433159</v>
      </c>
      <c r="FH84">
        <f t="shared" si="98"/>
        <v>17289.977006936162</v>
      </c>
      <c r="FI84">
        <f t="shared" si="98"/>
        <v>17224.45401043602</v>
      </c>
      <c r="FJ84">
        <f t="shared" si="98"/>
        <v>17173.067834660142</v>
      </c>
      <c r="FK84">
        <f t="shared" si="98"/>
        <v>17132.853797089898</v>
      </c>
      <c r="FL84">
        <f t="shared" si="98"/>
        <v>17100.555679531146</v>
      </c>
      <c r="FM84">
        <f t="shared" si="98"/>
        <v>17072.774547385721</v>
      </c>
      <c r="FN84">
        <f t="shared" si="98"/>
        <v>17046.123715593072</v>
      </c>
      <c r="FO84">
        <f t="shared" si="98"/>
        <v>17017.371330106638</v>
      </c>
      <c r="FP84">
        <f t="shared" si="98"/>
        <v>16983.565423260941</v>
      </c>
      <c r="FQ84">
        <f t="shared" si="98"/>
        <v>16942.1431867188</v>
      </c>
      <c r="FR84">
        <f t="shared" si="98"/>
        <v>16891.014319145572</v>
      </c>
      <c r="FS84">
        <f t="shared" si="98"/>
        <v>16828.618856571171</v>
      </c>
      <c r="FT84">
        <f t="shared" si="93"/>
        <v>16753.958212712543</v>
      </c>
      <c r="FU84">
        <f t="shared" si="93"/>
        <v>16666.602277405575</v>
      </c>
      <c r="FV84">
        <f t="shared" si="93"/>
        <v>16566.671531348919</v>
      </c>
      <c r="FW84">
        <f t="shared" si="93"/>
        <v>16454.799803303351</v>
      </c>
      <c r="FX84">
        <f t="shared" si="93"/>
        <v>16332.079197135148</v>
      </c>
      <c r="FY84">
        <f t="shared" si="93"/>
        <v>16199.991300353569</v>
      </c>
      <c r="FZ84">
        <f t="shared" si="93"/>
        <v>16060.328040693852</v>
      </c>
      <c r="GA84">
        <f t="shared" si="93"/>
        <v>15915.106066503942</v>
      </c>
      <c r="GB84">
        <f t="shared" si="93"/>
        <v>15766.477878650805</v>
      </c>
      <c r="GC84">
        <f t="shared" si="93"/>
        <v>15616.642802878017</v>
      </c>
      <c r="GD84">
        <f t="shared" si="93"/>
        <v>15467.76097639308</v>
      </c>
      <c r="GE84">
        <f t="shared" si="93"/>
        <v>15321.872945641444</v>
      </c>
      <c r="GF84">
        <f t="shared" si="93"/>
        <v>15180.827382279465</v>
      </c>
      <c r="GG84">
        <f t="shared" si="93"/>
        <v>15046.219123516312</v>
      </c>
      <c r="GH84">
        <f t="shared" si="93"/>
        <v>14919.339481672672</v>
      </c>
      <c r="GI84">
        <f t="shared" si="93"/>
        <v>14801.139934464121</v>
      </c>
      <c r="GJ84">
        <f t="shared" si="93"/>
        <v>14692.210248801848</v>
      </c>
      <c r="GK84">
        <f t="shared" si="93"/>
        <v>14592.771448004883</v>
      </c>
      <c r="GL84">
        <f t="shared" si="99"/>
        <v>14502.683365040933</v>
      </c>
      <c r="GM84">
        <f t="shared" si="99"/>
        <v>14421.465990205523</v>
      </c>
      <c r="GN84">
        <f t="shared" si="99"/>
        <v>14348.333386292477</v>
      </c>
      <c r="GO84">
        <f t="shared" si="99"/>
        <v>14282.238428035489</v>
      </c>
      <c r="GP84">
        <f t="shared" si="99"/>
        <v>14221.926089136608</v>
      </c>
      <c r="GQ84">
        <f t="shared" si="99"/>
        <v>14165.992874350739</v>
      </c>
      <c r="GR84">
        <f t="shared" si="99"/>
        <v>14112.949713993679</v>
      </c>
      <c r="GS84">
        <f t="shared" si="99"/>
        <v>14061.285510578209</v>
      </c>
      <c r="GT84">
        <f t="shared" si="99"/>
        <v>14009.528676230222</v>
      </c>
      <c r="GU84">
        <f t="shared" si="99"/>
        <v>13956.304186141126</v>
      </c>
      <c r="GV84">
        <f t="shared" si="99"/>
        <v>13900.383981037974</v>
      </c>
      <c r="GW84">
        <f t="shared" si="99"/>
        <v>13840.728874007318</v>
      </c>
      <c r="GX84">
        <f t="shared" si="99"/>
        <v>13776.520696780131</v>
      </c>
    </row>
    <row r="85" spans="1:206" ht="4.5" customHeight="1">
      <c r="A85">
        <v>83</v>
      </c>
      <c r="B85">
        <v>0.93077381395695236</v>
      </c>
      <c r="E85" s="8">
        <v>26854</v>
      </c>
      <c r="F85">
        <f t="shared" si="84"/>
        <v>26823.97054442541</v>
      </c>
      <c r="G85">
        <f t="shared" si="84"/>
        <v>27503.976213399746</v>
      </c>
      <c r="H85">
        <f t="shared" si="84"/>
        <v>28584.818527502739</v>
      </c>
      <c r="I85">
        <f t="shared" si="84"/>
        <v>30773.172732744224</v>
      </c>
      <c r="J85">
        <f t="shared" si="94"/>
        <v>32591.350834186786</v>
      </c>
      <c r="K85">
        <f t="shared" si="94"/>
        <v>33382.903514977275</v>
      </c>
      <c r="L85">
        <f t="shared" si="94"/>
        <v>35989.601908826902</v>
      </c>
      <c r="M85">
        <f t="shared" si="94"/>
        <v>38544.319200528618</v>
      </c>
      <c r="N85">
        <f t="shared" si="94"/>
        <v>38116.748490224876</v>
      </c>
      <c r="O85">
        <f t="shared" si="94"/>
        <v>41411.407753289684</v>
      </c>
      <c r="P85">
        <f t="shared" si="94"/>
        <v>46185.701414358758</v>
      </c>
      <c r="Q85">
        <f t="shared" si="94"/>
        <v>45656.835045714797</v>
      </c>
      <c r="R85">
        <f t="shared" si="94"/>
        <v>43871.19166333379</v>
      </c>
      <c r="S85">
        <f t="shared" si="94"/>
        <v>43528.35489070593</v>
      </c>
      <c r="T85">
        <f t="shared" si="94"/>
        <v>44276.227377213458</v>
      </c>
      <c r="U85">
        <f t="shared" si="94"/>
        <v>44230.404111137221</v>
      </c>
      <c r="V85">
        <f t="shared" si="94"/>
        <v>43301.148575926345</v>
      </c>
      <c r="W85">
        <f t="shared" si="95"/>
        <v>42498.317387580915</v>
      </c>
      <c r="X85">
        <f t="shared" si="95"/>
        <v>42022.114808511047</v>
      </c>
      <c r="Y85">
        <f t="shared" si="95"/>
        <v>41397.545331432433</v>
      </c>
      <c r="Z85">
        <f t="shared" si="95"/>
        <v>40150.406158555044</v>
      </c>
      <c r="AA85">
        <f t="shared" si="95"/>
        <v>37852.256052574383</v>
      </c>
      <c r="AB85">
        <f t="shared" si="95"/>
        <v>34871.928645587242</v>
      </c>
      <c r="AC85">
        <f t="shared" si="95"/>
        <v>33360.274599070297</v>
      </c>
      <c r="AD85">
        <f t="shared" si="95"/>
        <v>33832.006595081017</v>
      </c>
      <c r="AE85">
        <f t="shared" si="95"/>
        <v>34508.299624279389</v>
      </c>
      <c r="AF85">
        <f t="shared" si="95"/>
        <v>36739.317399903033</v>
      </c>
      <c r="AG85">
        <f t="shared" si="95"/>
        <v>39164.008554051456</v>
      </c>
      <c r="AH85">
        <f t="shared" si="95"/>
        <v>38813.214007593066</v>
      </c>
      <c r="AI85">
        <f t="shared" si="95"/>
        <v>37230.574582592635</v>
      </c>
      <c r="AJ85">
        <f t="shared" si="95"/>
        <v>36232.194710035052</v>
      </c>
      <c r="AK85">
        <f t="shared" si="95"/>
        <v>35890.437059447831</v>
      </c>
      <c r="AL85">
        <f t="shared" si="95"/>
        <v>36689.936116066601</v>
      </c>
      <c r="AM85">
        <f t="shared" si="95"/>
        <v>38318.337075738127</v>
      </c>
      <c r="AN85">
        <f t="shared" si="95"/>
        <v>39887.689992930776</v>
      </c>
      <c r="AO85">
        <f t="shared" si="95"/>
        <v>41840.880805293265</v>
      </c>
      <c r="AP85">
        <f t="shared" si="95"/>
        <v>45110.292007408199</v>
      </c>
      <c r="AQ85">
        <f t="shared" si="95"/>
        <v>48904.445183739743</v>
      </c>
      <c r="AR85">
        <f t="shared" si="95"/>
        <v>50495.444878732567</v>
      </c>
      <c r="AS85">
        <f t="shared" si="95"/>
        <v>49814.392055897421</v>
      </c>
      <c r="AT85">
        <f t="shared" si="95"/>
        <v>48687.399181900626</v>
      </c>
      <c r="AU85">
        <f t="shared" si="95"/>
        <v>47759.86217216013</v>
      </c>
      <c r="AV85">
        <f t="shared" si="95"/>
        <v>46627.716270290199</v>
      </c>
      <c r="AW85">
        <f t="shared" si="95"/>
        <v>43643.761492748199</v>
      </c>
      <c r="AX85">
        <f t="shared" si="95"/>
        <v>40451.719729330878</v>
      </c>
      <c r="AY85">
        <f t="shared" si="95"/>
        <v>39386.5692708184</v>
      </c>
      <c r="AZ85">
        <f t="shared" si="95"/>
        <v>38849.784528077027</v>
      </c>
      <c r="BA85">
        <f t="shared" si="95"/>
        <v>38351.766839737596</v>
      </c>
      <c r="BB85">
        <f t="shared" si="95"/>
        <v>38300.911064647866</v>
      </c>
      <c r="BC85">
        <f t="shared" si="95"/>
        <v>37876.113169738717</v>
      </c>
      <c r="BD85">
        <f t="shared" si="95"/>
        <v>37161.090366799697</v>
      </c>
      <c r="BE85">
        <f t="shared" si="95"/>
        <v>37257.837135310241</v>
      </c>
      <c r="BF85">
        <f t="shared" si="95"/>
        <v>36844.754075088582</v>
      </c>
      <c r="BG85">
        <f t="shared" si="95"/>
        <v>36230.395464827758</v>
      </c>
      <c r="BH85">
        <f t="shared" si="95"/>
        <v>35952.140984097692</v>
      </c>
      <c r="BI85">
        <f t="shared" si="95"/>
        <v>34493.507297185679</v>
      </c>
      <c r="BJ85">
        <f t="shared" si="95"/>
        <v>33262.642486526755</v>
      </c>
      <c r="BK85">
        <f t="shared" si="95"/>
        <v>31295.24733452329</v>
      </c>
      <c r="BL85">
        <f t="shared" si="95"/>
        <v>27956.451971600978</v>
      </c>
      <c r="BM85">
        <f t="shared" si="95"/>
        <v>25708.201264414995</v>
      </c>
      <c r="BN85">
        <f t="shared" si="95"/>
        <v>24809.834010753726</v>
      </c>
      <c r="BO85">
        <f t="shared" si="95"/>
        <v>24541.713538554068</v>
      </c>
      <c r="BP85">
        <f t="shared" si="95"/>
        <v>24221.97098322304</v>
      </c>
      <c r="BQ85">
        <f t="shared" si="95"/>
        <v>24105.292384082415</v>
      </c>
      <c r="BR85">
        <f t="shared" si="95"/>
        <v>24213.952777787188</v>
      </c>
      <c r="BS85">
        <f t="shared" si="95"/>
        <v>24302.874134754871</v>
      </c>
      <c r="BT85">
        <f t="shared" si="95"/>
        <v>24514.240088552349</v>
      </c>
      <c r="BU85">
        <f t="shared" si="96"/>
        <v>25081.663666293945</v>
      </c>
      <c r="BV85">
        <f t="shared" si="96"/>
        <v>26186.031363503706</v>
      </c>
      <c r="BW85">
        <f t="shared" si="96"/>
        <v>27536.122639516841</v>
      </c>
      <c r="BX85">
        <f t="shared" si="96"/>
        <v>29612.372493327581</v>
      </c>
      <c r="BY85">
        <f t="shared" si="96"/>
        <v>31532.012894172705</v>
      </c>
      <c r="BZ85">
        <f t="shared" si="96"/>
        <v>31913.467695649684</v>
      </c>
      <c r="CA85">
        <f t="shared" si="96"/>
        <v>31458.617313081049</v>
      </c>
      <c r="CB85">
        <f t="shared" si="96"/>
        <v>29853.156914436186</v>
      </c>
      <c r="CC85">
        <f t="shared" si="96"/>
        <v>28632.45670202082</v>
      </c>
      <c r="CD85">
        <f t="shared" si="96"/>
        <v>28552.144896546582</v>
      </c>
      <c r="CE85">
        <f t="shared" si="96"/>
        <v>28723.914622379336</v>
      </c>
      <c r="CF85">
        <f t="shared" si="96"/>
        <v>29117.407223776587</v>
      </c>
      <c r="CG85">
        <f t="shared" si="96"/>
        <v>29344.973954835485</v>
      </c>
      <c r="CH85">
        <f t="shared" si="96"/>
        <v>29655.451796817037</v>
      </c>
      <c r="CI85">
        <f t="shared" si="96"/>
        <v>29778.78115309589</v>
      </c>
      <c r="CJ85">
        <f t="shared" si="96"/>
        <v>29304.708564384473</v>
      </c>
      <c r="CK85">
        <f t="shared" si="92"/>
        <v>29004.655131757456</v>
      </c>
      <c r="CL85">
        <f t="shared" si="92"/>
        <v>28246.477644029521</v>
      </c>
      <c r="CM85">
        <f t="shared" si="92"/>
        <v>27479.975837277016</v>
      </c>
      <c r="CN85">
        <f t="shared" si="92"/>
        <v>26709.876977763874</v>
      </c>
      <c r="CO85">
        <f t="shared" si="92"/>
        <v>25947.360733578775</v>
      </c>
      <c r="CP85">
        <f t="shared" si="92"/>
        <v>25211.476432986139</v>
      </c>
      <c r="CQ85">
        <f t="shared" si="92"/>
        <v>24524.477883596908</v>
      </c>
      <c r="CR85">
        <f t="shared" si="92"/>
        <v>23909.301787210818</v>
      </c>
      <c r="CS85">
        <f t="shared" si="92"/>
        <v>23379.779436356737</v>
      </c>
      <c r="CT85">
        <f t="shared" si="92"/>
        <v>22944.003165558803</v>
      </c>
      <c r="CU85">
        <f t="shared" si="92"/>
        <v>22607.583487113519</v>
      </c>
      <c r="CV85">
        <f t="shared" si="92"/>
        <v>22374.262576554203</v>
      </c>
      <c r="CW85">
        <f t="shared" si="100"/>
        <v>22244.660259235763</v>
      </c>
      <c r="CX85">
        <f t="shared" si="100"/>
        <v>22224.076979568177</v>
      </c>
      <c r="CY85">
        <f t="shared" si="100"/>
        <v>22304.747397984975</v>
      </c>
      <c r="CZ85">
        <f t="shared" si="100"/>
        <v>22465.010108704791</v>
      </c>
      <c r="DA85">
        <f t="shared" si="100"/>
        <v>22685.574376767931</v>
      </c>
      <c r="DB85">
        <f t="shared" si="100"/>
        <v>22938.259879412737</v>
      </c>
      <c r="DC85">
        <f t="shared" si="89"/>
        <v>23195.565428367521</v>
      </c>
      <c r="DD85">
        <f t="shared" si="89"/>
        <v>23434.723667760823</v>
      </c>
      <c r="DE85">
        <f t="shared" si="89"/>
        <v>23636.426840935252</v>
      </c>
      <c r="DF85">
        <f t="shared" si="89"/>
        <v>23793.462230417259</v>
      </c>
      <c r="DG85">
        <f t="shared" si="89"/>
        <v>23901.216469700674</v>
      </c>
      <c r="DH85">
        <f t="shared" si="89"/>
        <v>23961.102187386539</v>
      </c>
      <c r="DI85">
        <f t="shared" si="89"/>
        <v>23973.100858972728</v>
      </c>
      <c r="DJ85">
        <f t="shared" si="89"/>
        <v>23935.180131647903</v>
      </c>
      <c r="DK85">
        <f t="shared" si="89"/>
        <v>23850.096871166399</v>
      </c>
      <c r="DL85">
        <f t="shared" si="89"/>
        <v>23717.73344323218</v>
      </c>
      <c r="DM85">
        <f t="shared" si="89"/>
        <v>23539.098058187639</v>
      </c>
      <c r="DN85">
        <f t="shared" si="89"/>
        <v>23316.786005921331</v>
      </c>
      <c r="DO85">
        <f t="shared" si="89"/>
        <v>23054.500039516497</v>
      </c>
      <c r="DP85">
        <f t="shared" si="89"/>
        <v>22757.887045863761</v>
      </c>
      <c r="DQ85">
        <f t="shared" si="89"/>
        <v>22433.707401209867</v>
      </c>
      <c r="DR85">
        <f t="shared" si="89"/>
        <v>22090.976226359631</v>
      </c>
      <c r="DS85">
        <f t="shared" si="89"/>
        <v>21735.786720717286</v>
      </c>
      <c r="DT85">
        <f t="shared" si="89"/>
        <v>21374.678503718969</v>
      </c>
      <c r="DU85">
        <f t="shared" si="89"/>
        <v>21016.783110356453</v>
      </c>
      <c r="DV85">
        <f t="shared" si="89"/>
        <v>20670.85146753419</v>
      </c>
      <c r="DW85">
        <f t="shared" si="89"/>
        <v>20345.782518741908</v>
      </c>
      <c r="DX85">
        <f t="shared" si="89"/>
        <v>20049.073014201771</v>
      </c>
      <c r="DY85">
        <f t="shared" si="89"/>
        <v>19788.505513670891</v>
      </c>
      <c r="DZ85">
        <f t="shared" si="89"/>
        <v>19568.415458498228</v>
      </c>
      <c r="EA85">
        <f t="shared" si="89"/>
        <v>19391.951741114171</v>
      </c>
      <c r="EB85">
        <f t="shared" si="89"/>
        <v>19259.994576344052</v>
      </c>
      <c r="EC85">
        <f t="shared" si="89"/>
        <v>19170.669614080136</v>
      </c>
      <c r="ED85">
        <f t="shared" si="89"/>
        <v>19120.252452440163</v>
      </c>
      <c r="EE85">
        <f t="shared" si="89"/>
        <v>19103.445127489384</v>
      </c>
      <c r="EF85">
        <f t="shared" si="89"/>
        <v>19113.741662783981</v>
      </c>
      <c r="EG85">
        <f t="shared" si="89"/>
        <v>19143.764354929412</v>
      </c>
      <c r="EH85">
        <f t="shared" si="89"/>
        <v>19185.944127119168</v>
      </c>
      <c r="EI85">
        <f t="shared" si="89"/>
        <v>19232.646376381668</v>
      </c>
      <c r="EJ85">
        <f t="shared" si="89"/>
        <v>19276.730341571994</v>
      </c>
      <c r="EK85">
        <f t="shared" si="89"/>
        <v>19311.701537150315</v>
      </c>
      <c r="EL85">
        <f t="shared" si="89"/>
        <v>19332.006461410965</v>
      </c>
      <c r="EM85">
        <f t="shared" si="89"/>
        <v>19333.086278199044</v>
      </c>
      <c r="EN85">
        <f t="shared" si="89"/>
        <v>19311.488623476394</v>
      </c>
      <c r="EO85">
        <f t="shared" si="89"/>
        <v>19264.91545135816</v>
      </c>
      <c r="EP85">
        <f t="shared" si="89"/>
        <v>19192.213462588916</v>
      </c>
      <c r="EQ85">
        <f t="shared" si="89"/>
        <v>19093.316623858929</v>
      </c>
      <c r="ER85">
        <f t="shared" si="89"/>
        <v>18969.180040897463</v>
      </c>
      <c r="ES85">
        <f t="shared" si="89"/>
        <v>18821.642843023987</v>
      </c>
      <c r="ET85">
        <f t="shared" si="89"/>
        <v>18653.30687064732</v>
      </c>
      <c r="EU85">
        <f t="shared" si="89"/>
        <v>18467.402458040538</v>
      </c>
      <c r="EV85">
        <f t="shared" si="89"/>
        <v>18267.630531034414</v>
      </c>
      <c r="EW85">
        <f t="shared" si="89"/>
        <v>18058.012212943344</v>
      </c>
      <c r="EX85">
        <f t="shared" si="89"/>
        <v>17842.749157684138</v>
      </c>
      <c r="EY85">
        <f t="shared" si="89"/>
        <v>17626.100126821642</v>
      </c>
      <c r="EZ85">
        <f t="shared" si="89"/>
        <v>17412.229782359824</v>
      </c>
      <c r="FA85">
        <f t="shared" si="89"/>
        <v>17205.069927244956</v>
      </c>
      <c r="FB85">
        <f t="shared" si="89"/>
        <v>17008.195926611654</v>
      </c>
      <c r="FC85">
        <f t="shared" si="89"/>
        <v>16824.688957929418</v>
      </c>
      <c r="FD85">
        <f t="shared" si="98"/>
        <v>16657.030073306403</v>
      </c>
      <c r="FE85">
        <f t="shared" si="98"/>
        <v>16507.016270929722</v>
      </c>
      <c r="FF85">
        <f t="shared" si="98"/>
        <v>16375.703153823317</v>
      </c>
      <c r="FG85">
        <f t="shared" si="98"/>
        <v>16263.374217358667</v>
      </c>
      <c r="FH85">
        <f t="shared" si="98"/>
        <v>16169.552988511088</v>
      </c>
      <c r="FI85">
        <f t="shared" si="98"/>
        <v>16093.057841973983</v>
      </c>
      <c r="FJ85">
        <f t="shared" si="98"/>
        <v>16032.070752619658</v>
      </c>
      <c r="FK85">
        <f t="shared" si="98"/>
        <v>15984.241845808081</v>
      </c>
      <c r="FL85">
        <f t="shared" si="98"/>
        <v>15946.811672684218</v>
      </c>
      <c r="FM85">
        <f t="shared" si="98"/>
        <v>15916.749430620428</v>
      </c>
      <c r="FN85">
        <f t="shared" si="98"/>
        <v>15890.891480297389</v>
      </c>
      <c r="FO85">
        <f t="shared" si="98"/>
        <v>15866.085583944619</v>
      </c>
      <c r="FP85">
        <f t="shared" si="98"/>
        <v>15839.323616445052</v>
      </c>
      <c r="FQ85">
        <f t="shared" si="98"/>
        <v>15807.857963596009</v>
      </c>
      <c r="FR85">
        <f t="shared" si="98"/>
        <v>15769.303230507052</v>
      </c>
      <c r="FS85">
        <f t="shared" si="98"/>
        <v>15721.713819432618</v>
      </c>
      <c r="FT85">
        <f t="shared" si="93"/>
        <v>15663.637756758635</v>
      </c>
      <c r="FU85">
        <f t="shared" si="93"/>
        <v>15594.145584521859</v>
      </c>
      <c r="FV85">
        <f t="shared" si="93"/>
        <v>15512.836967444415</v>
      </c>
      <c r="FW85">
        <f t="shared" si="93"/>
        <v>15419.824045805697</v>
      </c>
      <c r="FX85">
        <f t="shared" si="93"/>
        <v>15315.696770818769</v>
      </c>
      <c r="FY85">
        <f t="shared" si="93"/>
        <v>15201.471644164481</v>
      </c>
      <c r="FZ85">
        <f t="shared" si="93"/>
        <v>15078.52768869954</v>
      </c>
      <c r="GA85">
        <f t="shared" si="93"/>
        <v>14948.532783836405</v>
      </c>
      <c r="GB85">
        <f t="shared" si="93"/>
        <v>14813.363973049303</v>
      </c>
      <c r="GC85">
        <f t="shared" si="93"/>
        <v>14675.024747779729</v>
      </c>
      <c r="GD85">
        <f t="shared" si="93"/>
        <v>14535.562182838163</v>
      </c>
      <c r="GE85">
        <f t="shared" si="93"/>
        <v>14396.986877371901</v>
      </c>
      <c r="GF85">
        <f t="shared" si="93"/>
        <v>14261.198118578532</v>
      </c>
      <c r="GG85">
        <f t="shared" si="93"/>
        <v>14129.916601626395</v>
      </c>
      <c r="GH85">
        <f t="shared" si="93"/>
        <v>14004.626759227311</v>
      </c>
      <c r="GI85">
        <f t="shared" si="93"/>
        <v>13886.530511075014</v>
      </c>
      <c r="GJ85">
        <f t="shared" si="93"/>
        <v>13776.513467711726</v>
      </c>
      <c r="GK85">
        <f t="shared" si="93"/>
        <v>13675.12456873472</v>
      </c>
      <c r="GL85">
        <f t="shared" si="99"/>
        <v>13582.569536861623</v>
      </c>
      <c r="GM85">
        <f t="shared" si="99"/>
        <v>13498.717908289198</v>
      </c>
      <c r="GN85">
        <f t="shared" si="99"/>
        <v>13423.122902554071</v>
      </c>
      <c r="GO85">
        <f t="shared" si="99"/>
        <v>13355.052989885322</v>
      </c>
      <c r="GP85">
        <f t="shared" si="99"/>
        <v>13293.53353350514</v>
      </c>
      <c r="GQ85">
        <f t="shared" si="99"/>
        <v>13237.396387799565</v>
      </c>
      <c r="GR85">
        <f t="shared" si="99"/>
        <v>13185.335216146448</v>
      </c>
      <c r="GS85">
        <f t="shared" si="99"/>
        <v>13135.964031476577</v>
      </c>
      <c r="GT85">
        <f t="shared" si="99"/>
        <v>13087.876343818512</v>
      </c>
      <c r="GU85">
        <f t="shared" si="99"/>
        <v>13039.702437714097</v>
      </c>
      <c r="GV85">
        <f t="shared" si="99"/>
        <v>12990.162476077956</v>
      </c>
      <c r="GW85">
        <f t="shared" si="99"/>
        <v>12938.11341349684</v>
      </c>
      <c r="GX85">
        <f t="shared" si="99"/>
        <v>12882.588002003906</v>
      </c>
    </row>
    <row r="86" spans="1:206" ht="4.5" customHeight="1">
      <c r="A86">
        <v>84</v>
      </c>
      <c r="B86">
        <v>0.92280436340472971</v>
      </c>
      <c r="E86" s="8">
        <v>25118</v>
      </c>
      <c r="F86">
        <f t="shared" si="84"/>
        <v>24780.988374870612</v>
      </c>
      <c r="G86">
        <f t="shared" si="84"/>
        <v>24753.277062235713</v>
      </c>
      <c r="H86">
        <f t="shared" si="84"/>
        <v>25380.78926070518</v>
      </c>
      <c r="I86">
        <f t="shared" si="84"/>
        <v>26378.195264311889</v>
      </c>
      <c r="J86">
        <f t="shared" si="94"/>
        <v>28397.618073583821</v>
      </c>
      <c r="K86">
        <f t="shared" si="94"/>
        <v>30075.440759041943</v>
      </c>
      <c r="L86">
        <f t="shared" si="94"/>
        <v>30805.889026740118</v>
      </c>
      <c r="M86">
        <f t="shared" si="94"/>
        <v>33211.361678664653</v>
      </c>
      <c r="N86">
        <f t="shared" si="94"/>
        <v>35568.865942712509</v>
      </c>
      <c r="O86">
        <f t="shared" si="94"/>
        <v>35174.301825580158</v>
      </c>
      <c r="P86">
        <f t="shared" si="94"/>
        <v>38214.627769468178</v>
      </c>
      <c r="Q86">
        <f t="shared" si="94"/>
        <v>42620.366792078261</v>
      </c>
      <c r="R86">
        <f t="shared" si="94"/>
        <v>42132.326599435597</v>
      </c>
      <c r="S86">
        <f t="shared" si="94"/>
        <v>40484.52709468962</v>
      </c>
      <c r="T86">
        <f t="shared" si="94"/>
        <v>40168.155824973037</v>
      </c>
      <c r="U86">
        <f t="shared" si="94"/>
        <v>40858.295818792532</v>
      </c>
      <c r="V86">
        <f t="shared" si="94"/>
        <v>40816.009908911925</v>
      </c>
      <c r="W86">
        <f t="shared" si="95"/>
        <v>39958.488846301327</v>
      </c>
      <c r="X86">
        <f t="shared" si="95"/>
        <v>39217.632722618764</v>
      </c>
      <c r="Y86">
        <f t="shared" si="95"/>
        <v>38778.190904788506</v>
      </c>
      <c r="Z86">
        <f t="shared" si="95"/>
        <v>38201.835466090946</v>
      </c>
      <c r="AA86">
        <f t="shared" si="95"/>
        <v>37050.969995586725</v>
      </c>
      <c r="AB86">
        <f t="shared" si="95"/>
        <v>34930.227050028734</v>
      </c>
      <c r="AC86">
        <f t="shared" si="95"/>
        <v>32179.967914486293</v>
      </c>
      <c r="AD86">
        <f t="shared" si="95"/>
        <v>30785.00696440204</v>
      </c>
      <c r="AE86">
        <f t="shared" si="95"/>
        <v>31220.323308678355</v>
      </c>
      <c r="AF86">
        <f t="shared" si="95"/>
        <v>31844.409466962814</v>
      </c>
      <c r="AG86">
        <f t="shared" si="95"/>
        <v>33903.202405141827</v>
      </c>
      <c r="AH86">
        <f t="shared" si="95"/>
        <v>36140.717982098846</v>
      </c>
      <c r="AI86">
        <f t="shared" si="95"/>
        <v>35817.003243968458</v>
      </c>
      <c r="AJ86">
        <f t="shared" si="95"/>
        <v>34356.536676881704</v>
      </c>
      <c r="AK86">
        <f t="shared" si="95"/>
        <v>33435.227374150112</v>
      </c>
      <c r="AL86">
        <f t="shared" si="95"/>
        <v>33119.851922961272</v>
      </c>
      <c r="AM86">
        <f t="shared" si="95"/>
        <v>33857.633140947044</v>
      </c>
      <c r="AN86">
        <f t="shared" si="95"/>
        <v>35360.328651904376</v>
      </c>
      <c r="AO86">
        <f t="shared" si="95"/>
        <v>36808.534371611691</v>
      </c>
      <c r="AP86">
        <f t="shared" si="95"/>
        <v>38610.947375821823</v>
      </c>
      <c r="AQ86">
        <f t="shared" si="95"/>
        <v>41627.974298897789</v>
      </c>
      <c r="AR86">
        <f t="shared" si="95"/>
        <v>45129.23540544245</v>
      </c>
      <c r="AS86">
        <f t="shared" si="95"/>
        <v>46597.416866157422</v>
      </c>
      <c r="AT86">
        <f t="shared" si="95"/>
        <v>45968.938349536045</v>
      </c>
      <c r="AU86">
        <f t="shared" si="95"/>
        <v>44928.944407885763</v>
      </c>
      <c r="AV86">
        <f t="shared" si="95"/>
        <v>44073.009208077863</v>
      </c>
      <c r="AW86">
        <f t="shared" si="95"/>
        <v>43028.260029821504</v>
      </c>
      <c r="AX86">
        <f t="shared" si="95"/>
        <v>40274.65354090336</v>
      </c>
      <c r="AY86">
        <f t="shared" si="95"/>
        <v>37329.023473451729</v>
      </c>
      <c r="AZ86">
        <f t="shared" si="95"/>
        <v>36346.097982653861</v>
      </c>
      <c r="BA86">
        <f t="shared" si="95"/>
        <v>35850.75067984304</v>
      </c>
      <c r="BB86">
        <f t="shared" si="95"/>
        <v>35391.177783990672</v>
      </c>
      <c r="BC86">
        <f t="shared" si="95"/>
        <v>35344.247852833541</v>
      </c>
      <c r="BD86">
        <f t="shared" si="95"/>
        <v>34952.242501846238</v>
      </c>
      <c r="BE86">
        <f t="shared" si="95"/>
        <v>34292.416339360228</v>
      </c>
      <c r="BF86">
        <f t="shared" si="95"/>
        <v>34381.694679487067</v>
      </c>
      <c r="BG86">
        <f t="shared" si="95"/>
        <v>34000.499829065942</v>
      </c>
      <c r="BH86">
        <f t="shared" si="95"/>
        <v>33433.567022821982</v>
      </c>
      <c r="BI86">
        <f t="shared" si="95"/>
        <v>33176.792573867366</v>
      </c>
      <c r="BJ86">
        <f t="shared" si="95"/>
        <v>31830.759042975831</v>
      </c>
      <c r="BK86">
        <f t="shared" si="95"/>
        <v>30694.911624938439</v>
      </c>
      <c r="BL86">
        <f t="shared" si="95"/>
        <v>28879.390794128329</v>
      </c>
      <c r="BM86">
        <f t="shared" si="95"/>
        <v>25798.33586470814</v>
      </c>
      <c r="BN86">
        <f t="shared" si="95"/>
        <v>23723.640302089145</v>
      </c>
      <c r="BO86">
        <f t="shared" si="95"/>
        <v>22894.623080470603</v>
      </c>
      <c r="BP86">
        <f t="shared" si="95"/>
        <v>22647.200338806622</v>
      </c>
      <c r="BQ86">
        <f t="shared" si="95"/>
        <v>22352.140513580973</v>
      </c>
      <c r="BR86">
        <f t="shared" si="95"/>
        <v>22244.468993178052</v>
      </c>
      <c r="BS86">
        <f t="shared" si="95"/>
        <v>22344.741278618094</v>
      </c>
      <c r="BT86">
        <f t="shared" si="95"/>
        <v>22426.798294827739</v>
      </c>
      <c r="BU86">
        <f t="shared" si="96"/>
        <v>22621.847719267254</v>
      </c>
      <c r="BV86">
        <f t="shared" si="96"/>
        <v>23145.468672705923</v>
      </c>
      <c r="BW86">
        <f t="shared" si="96"/>
        <v>24164.584002494325</v>
      </c>
      <c r="BX86">
        <f t="shared" si="96"/>
        <v>25410.454122993906</v>
      </c>
      <c r="BY86">
        <f t="shared" si="96"/>
        <v>27326.426547608888</v>
      </c>
      <c r="BZ86">
        <f t="shared" si="96"/>
        <v>29097.879085676774</v>
      </c>
      <c r="CA86">
        <f t="shared" si="96"/>
        <v>29449.887240921413</v>
      </c>
      <c r="CB86">
        <f t="shared" si="96"/>
        <v>29030.149323190766</v>
      </c>
      <c r="CC86">
        <f t="shared" si="96"/>
        <v>27548.623462047788</v>
      </c>
      <c r="CD86">
        <f t="shared" si="96"/>
        <v>26422.15597962181</v>
      </c>
      <c r="CE86">
        <f t="shared" si="96"/>
        <v>26348.043895097271</v>
      </c>
      <c r="CF86">
        <f t="shared" si="96"/>
        <v>26506.553747596572</v>
      </c>
      <c r="CG86">
        <f t="shared" si="96"/>
        <v>26869.670437133431</v>
      </c>
      <c r="CH86">
        <f t="shared" si="96"/>
        <v>27079.670009520334</v>
      </c>
      <c r="CI86">
        <f t="shared" si="96"/>
        <v>27366.180316841394</v>
      </c>
      <c r="CJ86">
        <f t="shared" si="96"/>
        <v>27479.989184951417</v>
      </c>
      <c r="CK86">
        <f t="shared" si="92"/>
        <v>27042.512931517944</v>
      </c>
      <c r="CL86">
        <f t="shared" si="92"/>
        <v>26765.622314635166</v>
      </c>
      <c r="CM86">
        <f t="shared" si="92"/>
        <v>26065.97282072459</v>
      </c>
      <c r="CN86">
        <f t="shared" si="92"/>
        <v>25358.64160889577</v>
      </c>
      <c r="CO86">
        <f t="shared" si="92"/>
        <v>24647.991021084039</v>
      </c>
      <c r="CP86">
        <f t="shared" si="92"/>
        <v>23944.337703783043</v>
      </c>
      <c r="CQ86">
        <f t="shared" si="92"/>
        <v>23265.26046023512</v>
      </c>
      <c r="CR86">
        <f t="shared" si="92"/>
        <v>22631.29520120602</v>
      </c>
      <c r="CS86">
        <f t="shared" si="92"/>
        <v>22063.608015198646</v>
      </c>
      <c r="CT86">
        <f t="shared" si="92"/>
        <v>21574.962479310168</v>
      </c>
      <c r="CU86">
        <f t="shared" si="92"/>
        <v>21172.826235149594</v>
      </c>
      <c r="CV86">
        <f t="shared" si="92"/>
        <v>20862.37668794507</v>
      </c>
      <c r="CW86">
        <f t="shared" si="100"/>
        <v>20647.067133607368</v>
      </c>
      <c r="CX86">
        <f t="shared" si="100"/>
        <v>20527.46954967855</v>
      </c>
      <c r="CY86">
        <f t="shared" si="100"/>
        <v>20508.475209388122</v>
      </c>
      <c r="CZ86">
        <f t="shared" si="100"/>
        <v>20582.918223500827</v>
      </c>
      <c r="DA86">
        <f t="shared" si="100"/>
        <v>20730.809352244141</v>
      </c>
      <c r="DB86">
        <f t="shared" si="100"/>
        <v>20934.347021223977</v>
      </c>
      <c r="DC86">
        <f t="shared" si="89"/>
        <v>21167.526305633724</v>
      </c>
      <c r="DD86">
        <f t="shared" si="89"/>
        <v>21404.968988937446</v>
      </c>
      <c r="DE86">
        <f t="shared" si="89"/>
        <v>21625.665255793778</v>
      </c>
      <c r="DF86">
        <f t="shared" si="89"/>
        <v>21811.79782411172</v>
      </c>
      <c r="DG86">
        <f t="shared" si="89"/>
        <v>21956.710766734679</v>
      </c>
      <c r="DH86">
        <f t="shared" si="89"/>
        <v>22056.146848920773</v>
      </c>
      <c r="DI86">
        <f t="shared" si="89"/>
        <v>22111.409650506914</v>
      </c>
      <c r="DJ86">
        <f t="shared" si="89"/>
        <v>22122.482077001707</v>
      </c>
      <c r="DK86">
        <f t="shared" si="89"/>
        <v>22087.488664362878</v>
      </c>
      <c r="DL86">
        <f t="shared" si="89"/>
        <v>22008.973460337846</v>
      </c>
      <c r="DM86">
        <f t="shared" si="89"/>
        <v>21886.827911484939</v>
      </c>
      <c r="DN86">
        <f t="shared" si="89"/>
        <v>21721.982398707354</v>
      </c>
      <c r="DO86">
        <f t="shared" si="89"/>
        <v>21516.831866838544</v>
      </c>
      <c r="DP86">
        <f t="shared" si="89"/>
        <v>21274.793232580338</v>
      </c>
      <c r="DQ86">
        <f t="shared" si="89"/>
        <v>21001.077467795054</v>
      </c>
      <c r="DR86">
        <f t="shared" si="89"/>
        <v>20701.923077181444</v>
      </c>
      <c r="DS86">
        <f t="shared" si="89"/>
        <v>20385.649253554817</v>
      </c>
      <c r="DT86">
        <f t="shared" si="89"/>
        <v>20057.878827912493</v>
      </c>
      <c r="DU86">
        <f t="shared" si="89"/>
        <v>19724.646589605145</v>
      </c>
      <c r="DV86">
        <f t="shared" si="89"/>
        <v>19394.37915896776</v>
      </c>
      <c r="DW86">
        <f t="shared" si="89"/>
        <v>19075.15192953161</v>
      </c>
      <c r="DX86">
        <f t="shared" si="89"/>
        <v>18775.176885178706</v>
      </c>
      <c r="DY86">
        <f t="shared" si="89"/>
        <v>18501.372059725411</v>
      </c>
      <c r="DZ86">
        <f t="shared" si="89"/>
        <v>18260.919233274049</v>
      </c>
      <c r="EA86">
        <f t="shared" si="89"/>
        <v>18057.819170018731</v>
      </c>
      <c r="EB86">
        <f t="shared" si="89"/>
        <v>17894.977681634104</v>
      </c>
      <c r="EC86">
        <f t="shared" si="89"/>
        <v>17773.207034201721</v>
      </c>
      <c r="ED86">
        <f t="shared" si="89"/>
        <v>17690.777569263617</v>
      </c>
      <c r="EE86">
        <f t="shared" si="89"/>
        <v>17644.252392511768</v>
      </c>
      <c r="EF86">
        <f t="shared" si="89"/>
        <v>17628.742519710027</v>
      </c>
      <c r="EG86">
        <f t="shared" si="89"/>
        <v>17638.244207407832</v>
      </c>
      <c r="EH86">
        <f t="shared" si="89"/>
        <v>17665.949278720793</v>
      </c>
      <c r="EI86">
        <f t="shared" si="89"/>
        <v>17704.872956544918</v>
      </c>
      <c r="EJ86">
        <f t="shared" si="89"/>
        <v>17747.969995945168</v>
      </c>
      <c r="EK86">
        <f t="shared" ref="DC86:FC91" si="101">EJ85*$B86</f>
        <v>17788.650871378981</v>
      </c>
      <c r="EL86">
        <f t="shared" si="101"/>
        <v>17820.922443252137</v>
      </c>
      <c r="EM86">
        <f t="shared" si="101"/>
        <v>17839.659915958466</v>
      </c>
      <c r="EN86">
        <f t="shared" si="101"/>
        <v>17840.656375602182</v>
      </c>
      <c r="EO86">
        <f t="shared" si="101"/>
        <v>17820.725965584814</v>
      </c>
      <c r="EP86">
        <f t="shared" si="101"/>
        <v>17777.748039136506</v>
      </c>
      <c r="EQ86">
        <f t="shared" si="101"/>
        <v>17710.658326672048</v>
      </c>
      <c r="ER86">
        <f t="shared" si="101"/>
        <v>17619.395892365083</v>
      </c>
      <c r="ES86">
        <f t="shared" si="101"/>
        <v>17504.842111950089</v>
      </c>
      <c r="ET86">
        <f t="shared" si="101"/>
        <v>17368.694141987937</v>
      </c>
      <c r="EU86">
        <f t="shared" si="101"/>
        <v>17213.35297216077</v>
      </c>
      <c r="EV86">
        <f t="shared" si="101"/>
        <v>17041.799569031038</v>
      </c>
      <c r="EW86">
        <f t="shared" si="101"/>
        <v>16857.449163104018</v>
      </c>
      <c r="EX86">
        <f t="shared" si="101"/>
        <v>16664.012464520016</v>
      </c>
      <c r="EY86">
        <f t="shared" si="101"/>
        <v>16465.36677784699</v>
      </c>
      <c r="EZ86">
        <f t="shared" si="101"/>
        <v>16265.442106839671</v>
      </c>
      <c r="FA86">
        <f t="shared" si="101"/>
        <v>16068.081619767432</v>
      </c>
      <c r="FB86">
        <f t="shared" si="101"/>
        <v>15876.913601545142</v>
      </c>
      <c r="FC86">
        <f t="shared" si="101"/>
        <v>15695.237414719784</v>
      </c>
      <c r="FD86">
        <f t="shared" si="98"/>
        <v>15525.896383304642</v>
      </c>
      <c r="FE86">
        <f t="shared" si="98"/>
        <v>15371.180033010955</v>
      </c>
      <c r="FF86">
        <f t="shared" si="98"/>
        <v>15232.746641606818</v>
      </c>
      <c r="FG86">
        <f t="shared" si="98"/>
        <v>15111.57032416875</v>
      </c>
      <c r="FH86">
        <f t="shared" si="98"/>
        <v>15007.912691462559</v>
      </c>
      <c r="FI86">
        <f t="shared" si="98"/>
        <v>14921.33405210202</v>
      </c>
      <c r="FJ86">
        <f t="shared" si="98"/>
        <v>14850.743997098294</v>
      </c>
      <c r="FK86">
        <f t="shared" si="98"/>
        <v>14794.46484493077</v>
      </c>
      <c r="FL86">
        <f t="shared" si="98"/>
        <v>14750.328121028168</v>
      </c>
      <c r="FM86">
        <f t="shared" si="98"/>
        <v>14715.787393946473</v>
      </c>
      <c r="FN86">
        <f t="shared" si="98"/>
        <v>14688.045825796278</v>
      </c>
      <c r="FO86">
        <f t="shared" si="98"/>
        <v>14664.183996409474</v>
      </c>
      <c r="FP86">
        <f t="shared" si="98"/>
        <v>14641.293007016973</v>
      </c>
      <c r="FQ86">
        <f t="shared" si="98"/>
        <v>14616.596946635078</v>
      </c>
      <c r="FR86">
        <f t="shared" si="98"/>
        <v>14587.560304888602</v>
      </c>
      <c r="FS86">
        <f t="shared" si="98"/>
        <v>14551.981828964208</v>
      </c>
      <c r="FT86">
        <f t="shared" si="93"/>
        <v>14508.066112772858</v>
      </c>
      <c r="FU86">
        <f t="shared" si="93"/>
        <v>14454.473268727941</v>
      </c>
      <c r="FV86">
        <f t="shared" si="93"/>
        <v>14390.345588965371</v>
      </c>
      <c r="FW86">
        <f t="shared" si="93"/>
        <v>14315.313642343901</v>
      </c>
      <c r="FX86">
        <f t="shared" si="93"/>
        <v>14229.480912402671</v>
      </c>
      <c r="FY86">
        <f t="shared" si="93"/>
        <v>14133.391808695289</v>
      </c>
      <c r="FZ86">
        <f t="shared" si="93"/>
        <v>14027.984363408254</v>
      </c>
      <c r="GA86">
        <f t="shared" si="93"/>
        <v>13914.531144850969</v>
      </c>
      <c r="GB86">
        <f t="shared" si="93"/>
        <v>13794.571279422886</v>
      </c>
      <c r="GC86">
        <f t="shared" si="93"/>
        <v>13669.83691103232</v>
      </c>
      <c r="GD86">
        <f t="shared" si="93"/>
        <v>13542.176870323527</v>
      </c>
      <c r="GE86">
        <f t="shared" si="93"/>
        <v>13413.480206863835</v>
      </c>
      <c r="GF86">
        <f t="shared" si="93"/>
        <v>13285.602310319424</v>
      </c>
      <c r="GG86">
        <f t="shared" si="93"/>
        <v>13160.295851203591</v>
      </c>
      <c r="GH86">
        <f t="shared" si="93"/>
        <v>13039.148694525767</v>
      </c>
      <c r="GI86">
        <f t="shared" si="93"/>
        <v>12923.530681269602</v>
      </c>
      <c r="GJ86">
        <f t="shared" si="93"/>
        <v>12814.550948172935</v>
      </c>
      <c r="GK86">
        <f t="shared" si="93"/>
        <v>12713.026740508405</v>
      </c>
      <c r="GL86">
        <f t="shared" si="99"/>
        <v>12619.464622131622</v>
      </c>
      <c r="GM86">
        <f t="shared" si="99"/>
        <v>12534.054434864065</v>
      </c>
      <c r="GN86">
        <f t="shared" si="99"/>
        <v>12456.675786138838</v>
      </c>
      <c r="GO86">
        <f t="shared" si="99"/>
        <v>12386.916384994856</v>
      </c>
      <c r="GP86">
        <f t="shared" si="99"/>
        <v>12324.101172567556</v>
      </c>
      <c r="GQ86">
        <f t="shared" si="99"/>
        <v>12267.330749785639</v>
      </c>
      <c r="GR86">
        <f t="shared" si="99"/>
        <v>12215.527146779446</v>
      </c>
      <c r="GS86">
        <f t="shared" si="99"/>
        <v>12167.484870413988</v>
      </c>
      <c r="GT86">
        <f t="shared" si="99"/>
        <v>12121.924925774169</v>
      </c>
      <c r="GU86">
        <f t="shared" si="99"/>
        <v>12077.549397777264</v>
      </c>
      <c r="GV86">
        <f t="shared" si="99"/>
        <v>12033.09430702186</v>
      </c>
      <c r="GW86">
        <f t="shared" si="99"/>
        <v>11987.378614261126</v>
      </c>
      <c r="GX86">
        <f t="shared" si="99"/>
        <v>11939.347512200146</v>
      </c>
    </row>
    <row r="87" spans="1:206" ht="4.5" customHeight="1">
      <c r="A87">
        <v>85</v>
      </c>
      <c r="B87">
        <v>0.90979955456570161</v>
      </c>
      <c r="E87" s="8">
        <v>23348</v>
      </c>
      <c r="F87">
        <f t="shared" si="84"/>
        <v>22852.345211581294</v>
      </c>
      <c r="G87">
        <f t="shared" si="84"/>
        <v>22545.732185155113</v>
      </c>
      <c r="H87">
        <f t="shared" si="84"/>
        <v>22520.52044526345</v>
      </c>
      <c r="I87">
        <f t="shared" si="84"/>
        <v>23091.430763915516</v>
      </c>
      <c r="J87">
        <f t="shared" si="94"/>
        <v>23998.870301718056</v>
      </c>
      <c r="K87">
        <f t="shared" si="94"/>
        <v>25836.140274073477</v>
      </c>
      <c r="L87">
        <f t="shared" si="94"/>
        <v>27362.622605943507</v>
      </c>
      <c r="M87">
        <f t="shared" si="94"/>
        <v>28027.184114528594</v>
      </c>
      <c r="N87">
        <f t="shared" si="94"/>
        <v>30215.682061769512</v>
      </c>
      <c r="O87">
        <f t="shared" si="94"/>
        <v>32360.538391086997</v>
      </c>
      <c r="P87">
        <f t="shared" si="94"/>
        <v>32001.564133072374</v>
      </c>
      <c r="Q87">
        <f t="shared" si="94"/>
        <v>34767.651322556238</v>
      </c>
      <c r="R87">
        <f t="shared" si="94"/>
        <v>38775.99072285962</v>
      </c>
      <c r="S87">
        <f t="shared" si="94"/>
        <v>38331.97197298317</v>
      </c>
      <c r="T87">
        <f t="shared" si="94"/>
        <v>36832.804717551691</v>
      </c>
      <c r="U87">
        <f t="shared" si="94"/>
        <v>36544.970277286164</v>
      </c>
      <c r="V87">
        <f t="shared" si="94"/>
        <v>37172.859336251116</v>
      </c>
      <c r="W87">
        <f t="shared" si="95"/>
        <v>37134.387634277329</v>
      </c>
      <c r="X87">
        <f t="shared" si="95"/>
        <v>36354.215353483502</v>
      </c>
      <c r="Y87">
        <f t="shared" si="95"/>
        <v>35680.184782159835</v>
      </c>
      <c r="Z87">
        <f t="shared" si="95"/>
        <v>35280.380812040326</v>
      </c>
      <c r="AA87">
        <f t="shared" si="95"/>
        <v>34756.012890641767</v>
      </c>
      <c r="AB87">
        <f t="shared" si="95"/>
        <v>33708.955998211975</v>
      </c>
      <c r="AC87">
        <f t="shared" si="95"/>
        <v>31779.505010994963</v>
      </c>
      <c r="AD87">
        <f t="shared" si="95"/>
        <v>29277.320474538199</v>
      </c>
      <c r="AE87">
        <f t="shared" si="95"/>
        <v>28008.185623514997</v>
      </c>
      <c r="AF87">
        <f t="shared" si="95"/>
        <v>28404.236239632759</v>
      </c>
      <c r="AG87">
        <f t="shared" si="95"/>
        <v>28972.02954845058</v>
      </c>
      <c r="AH87">
        <f t="shared" si="95"/>
        <v>30845.118446548859</v>
      </c>
      <c r="AI87">
        <f t="shared" si="95"/>
        <v>32880.809121798171</v>
      </c>
      <c r="AJ87">
        <f t="shared" si="95"/>
        <v>32586.293597240794</v>
      </c>
      <c r="AK87">
        <f t="shared" si="95"/>
        <v>31257.561765047165</v>
      </c>
      <c r="AL87">
        <f t="shared" si="95"/>
        <v>30419.354971804725</v>
      </c>
      <c r="AM87">
        <f t="shared" si="95"/>
        <v>30132.426526792162</v>
      </c>
      <c r="AN87">
        <f t="shared" si="95"/>
        <v>30803.659550282558</v>
      </c>
      <c r="AO87">
        <f t="shared" si="95"/>
        <v>32170.811256799418</v>
      </c>
      <c r="AP87">
        <f t="shared" si="95"/>
        <v>33488.388175508633</v>
      </c>
      <c r="AQ87">
        <f t="shared" si="95"/>
        <v>35128.222723882442</v>
      </c>
      <c r="AR87">
        <f t="shared" si="95"/>
        <v>37873.112474609683</v>
      </c>
      <c r="AS87">
        <f t="shared" si="95"/>
        <v>41058.55826976223</v>
      </c>
      <c r="AT87">
        <f t="shared" si="95"/>
        <v>42394.309108742331</v>
      </c>
      <c r="AU87">
        <f t="shared" si="95"/>
        <v>41822.519634266093</v>
      </c>
      <c r="AV87">
        <f t="shared" si="95"/>
        <v>40876.333609401634</v>
      </c>
      <c r="AW87">
        <f t="shared" si="95"/>
        <v>40097.604145879304</v>
      </c>
      <c r="AX87">
        <f t="shared" si="95"/>
        <v>39147.091808868783</v>
      </c>
      <c r="AY87">
        <f t="shared" si="95"/>
        <v>36641.861851801834</v>
      </c>
      <c r="AZ87">
        <f t="shared" si="95"/>
        <v>33961.928928519003</v>
      </c>
      <c r="BA87">
        <f t="shared" si="95"/>
        <v>33067.663754819827</v>
      </c>
      <c r="BB87">
        <f t="shared" si="95"/>
        <v>32616.996999367224</v>
      </c>
      <c r="BC87">
        <f t="shared" si="95"/>
        <v>32198.877783430267</v>
      </c>
      <c r="BD87">
        <f t="shared" si="95"/>
        <v>32156.180952967712</v>
      </c>
      <c r="BE87">
        <f t="shared" si="95"/>
        <v>31799.534659252091</v>
      </c>
      <c r="BF87">
        <f t="shared" si="95"/>
        <v>31199.225110531523</v>
      </c>
      <c r="BG87">
        <f t="shared" si="95"/>
        <v>31280.450504611286</v>
      </c>
      <c r="BH87">
        <f t="shared" si="95"/>
        <v>30933.639599495407</v>
      </c>
      <c r="BI87">
        <f t="shared" si="95"/>
        <v>30417.844384905969</v>
      </c>
      <c r="BJ87">
        <f t="shared" si="95"/>
        <v>30184.231105623207</v>
      </c>
      <c r="BK87">
        <f t="shared" si="95"/>
        <v>28959.61039878759</v>
      </c>
      <c r="BL87">
        <f t="shared" si="95"/>
        <v>27926.216923802567</v>
      </c>
      <c r="BM87">
        <f t="shared" si="95"/>
        <v>26274.456880626778</v>
      </c>
      <c r="BN87">
        <f t="shared" si="95"/>
        <v>23471.31447824783</v>
      </c>
      <c r="BO87">
        <f t="shared" si="95"/>
        <v>21583.757379517632</v>
      </c>
      <c r="BP87">
        <f t="shared" si="95"/>
        <v>20829.517880561787</v>
      </c>
      <c r="BQ87">
        <f t="shared" si="95"/>
        <v>20604.41278040647</v>
      </c>
      <c r="BR87">
        <f t="shared" si="95"/>
        <v>20335.967482845943</v>
      </c>
      <c r="BS87">
        <f t="shared" si="95"/>
        <v>20238.007981543953</v>
      </c>
      <c r="BT87">
        <f t="shared" si="95"/>
        <v>20329.235662172588</v>
      </c>
      <c r="BU87">
        <f t="shared" si="96"/>
        <v>20403.891098969114</v>
      </c>
      <c r="BV87">
        <f t="shared" si="96"/>
        <v>20581.346978442481</v>
      </c>
      <c r="BW87">
        <f t="shared" si="96"/>
        <v>21057.73708864225</v>
      </c>
      <c r="BX87">
        <f t="shared" si="96"/>
        <v>21984.927761734816</v>
      </c>
      <c r="BY87">
        <f t="shared" si="96"/>
        <v>23118.419842412051</v>
      </c>
      <c r="BZ87">
        <f t="shared" si="96"/>
        <v>24861.570700886929</v>
      </c>
      <c r="CA87">
        <f t="shared" si="96"/>
        <v>26473.237430955374</v>
      </c>
      <c r="CB87">
        <f t="shared" si="96"/>
        <v>26793.494293800439</v>
      </c>
      <c r="CC87">
        <f t="shared" si="96"/>
        <v>26411.616923214762</v>
      </c>
      <c r="CD87">
        <f t="shared" si="96"/>
        <v>25063.725354669314</v>
      </c>
      <c r="CE87">
        <f t="shared" si="96"/>
        <v>24038.865740925412</v>
      </c>
      <c r="CF87">
        <f t="shared" si="96"/>
        <v>23971.43859943705</v>
      </c>
      <c r="CG87">
        <f t="shared" si="96"/>
        <v>24115.650792635191</v>
      </c>
      <c r="CH87">
        <f t="shared" si="96"/>
        <v>24446.014195031195</v>
      </c>
      <c r="CI87">
        <f t="shared" si="96"/>
        <v>24637.071712447789</v>
      </c>
      <c r="CJ87">
        <f t="shared" si="96"/>
        <v>24897.738662426971</v>
      </c>
      <c r="CK87">
        <f t="shared" si="92"/>
        <v>25001.281919939098</v>
      </c>
      <c r="CL87">
        <f t="shared" si="92"/>
        <v>24603.266219432251</v>
      </c>
      <c r="CM87">
        <f t="shared" si="92"/>
        <v>24351.351259528878</v>
      </c>
      <c r="CN87">
        <f t="shared" si="92"/>
        <v>23714.810461616915</v>
      </c>
      <c r="CO87">
        <f t="shared" si="92"/>
        <v>23071.28084016464</v>
      </c>
      <c r="CP87">
        <f t="shared" si="92"/>
        <v>22424.731251921672</v>
      </c>
      <c r="CQ87">
        <f t="shared" si="92"/>
        <v>21784.547777272546</v>
      </c>
      <c r="CR87">
        <f t="shared" si="92"/>
        <v>21166.723603576942</v>
      </c>
      <c r="CS87">
        <f t="shared" si="92"/>
        <v>20589.942293302138</v>
      </c>
      <c r="CT87">
        <f t="shared" si="92"/>
        <v>20073.460744339973</v>
      </c>
      <c r="CU87">
        <f t="shared" si="92"/>
        <v>19628.891253448117</v>
      </c>
      <c r="CV87">
        <f t="shared" si="92"/>
        <v>19263.027877636101</v>
      </c>
      <c r="CW87">
        <f t="shared" si="100"/>
        <v>18980.581017874301</v>
      </c>
      <c r="CX87">
        <f t="shared" si="100"/>
        <v>18784.692481244121</v>
      </c>
      <c r="CY87">
        <f t="shared" si="100"/>
        <v>18675.882652658547</v>
      </c>
      <c r="CZ87">
        <f t="shared" si="100"/>
        <v>18658.601610323047</v>
      </c>
      <c r="DA87">
        <f t="shared" si="100"/>
        <v>18726.329831403313</v>
      </c>
      <c r="DB87">
        <f t="shared" si="100"/>
        <v>18860.8811144582</v>
      </c>
      <c r="DC87">
        <f t="shared" si="101"/>
        <v>19046.059595033395</v>
      </c>
      <c r="DD87">
        <f t="shared" si="101"/>
        <v>19258.206004123334</v>
      </c>
      <c r="DE87">
        <f t="shared" si="101"/>
        <v>19474.231251627945</v>
      </c>
      <c r="DF87">
        <f t="shared" si="101"/>
        <v>19675.02061690815</v>
      </c>
      <c r="DG87">
        <f t="shared" si="101"/>
        <v>19844.363944653982</v>
      </c>
      <c r="DH87">
        <f t="shared" si="101"/>
        <v>19976.205675303154</v>
      </c>
      <c r="DI87">
        <f t="shared" si="101"/>
        <v>20066.672578583821</v>
      </c>
      <c r="DJ87">
        <f t="shared" si="101"/>
        <v>20116.950650850948</v>
      </c>
      <c r="DK87">
        <f t="shared" si="101"/>
        <v>20127.02433954387</v>
      </c>
      <c r="DL87">
        <f t="shared" si="101"/>
        <v>20095.187348312331</v>
      </c>
      <c r="DM87">
        <f t="shared" si="101"/>
        <v>20023.754250663722</v>
      </c>
      <c r="DN87">
        <f t="shared" si="101"/>
        <v>19912.626284725164</v>
      </c>
      <c r="DO87">
        <f t="shared" si="101"/>
        <v>19762.649910627963</v>
      </c>
      <c r="DP87">
        <f t="shared" si="101"/>
        <v>19576.004048114803</v>
      </c>
      <c r="DQ87">
        <f t="shared" si="101"/>
        <v>19355.797406478996</v>
      </c>
      <c r="DR87">
        <f t="shared" si="101"/>
        <v>19106.770925599732</v>
      </c>
      <c r="DS87">
        <f t="shared" si="101"/>
        <v>18834.600394273097</v>
      </c>
      <c r="DT87">
        <f t="shared" si="101"/>
        <v>18546.854610416798</v>
      </c>
      <c r="DU87">
        <f t="shared" si="101"/>
        <v>18248.649223167602</v>
      </c>
      <c r="DV87">
        <f t="shared" si="101"/>
        <v>17945.474681188647</v>
      </c>
      <c r="DW87">
        <f t="shared" si="101"/>
        <v>17644.997519907196</v>
      </c>
      <c r="DX87">
        <f t="shared" si="101"/>
        <v>17354.564728760943</v>
      </c>
      <c r="DY87">
        <f t="shared" si="101"/>
        <v>17081.647567027845</v>
      </c>
      <c r="DZ87">
        <f t="shared" si="101"/>
        <v>16832.540058792496</v>
      </c>
      <c r="EA87">
        <f t="shared" si="101"/>
        <v>16613.776184392984</v>
      </c>
      <c r="EB87">
        <f t="shared" si="101"/>
        <v>16428.995837311028</v>
      </c>
      <c r="EC87">
        <f t="shared" si="101"/>
        <v>16280.842723713879</v>
      </c>
      <c r="ED87">
        <f t="shared" si="101"/>
        <v>16170.055842920721</v>
      </c>
      <c r="EE87">
        <f t="shared" si="101"/>
        <v>16095.061552436944</v>
      </c>
      <c r="EF87">
        <f t="shared" si="101"/>
        <v>16052.732967352022</v>
      </c>
      <c r="EG87">
        <f t="shared" si="101"/>
        <v>16038.622091985628</v>
      </c>
      <c r="EH87">
        <f t="shared" si="101"/>
        <v>16047.266723220711</v>
      </c>
      <c r="EI87">
        <f t="shared" si="101"/>
        <v>16072.472784760455</v>
      </c>
      <c r="EJ87">
        <f t="shared" si="101"/>
        <v>16107.885529506902</v>
      </c>
      <c r="EK87">
        <f t="shared" si="101"/>
        <v>16147.095196756351</v>
      </c>
      <c r="EL87">
        <f t="shared" si="101"/>
        <v>16184.106639105377</v>
      </c>
      <c r="EM87">
        <f t="shared" si="101"/>
        <v>16213.467300820708</v>
      </c>
      <c r="EN87">
        <f t="shared" si="101"/>
        <v>16230.514645142614</v>
      </c>
      <c r="EO87">
        <f t="shared" si="101"/>
        <v>16231.42122368261</v>
      </c>
      <c r="EP87">
        <f t="shared" si="101"/>
        <v>16213.288545526497</v>
      </c>
      <c r="EQ87">
        <f t="shared" si="101"/>
        <v>16174.187247187669</v>
      </c>
      <c r="ER87">
        <f t="shared" si="101"/>
        <v>16113.149056671564</v>
      </c>
      <c r="ES87">
        <f t="shared" si="101"/>
        <v>16030.118534590505</v>
      </c>
      <c r="ET87">
        <f t="shared" si="101"/>
        <v>15925.897556195127</v>
      </c>
      <c r="EU87">
        <f t="shared" si="101"/>
        <v>15802.030193768536</v>
      </c>
      <c r="EV87">
        <f t="shared" si="101"/>
        <v>15660.700866654064</v>
      </c>
      <c r="EW87">
        <f t="shared" si="101"/>
        <v>15504.621656902404</v>
      </c>
      <c r="EX87">
        <f t="shared" si="101"/>
        <v>15336.899739705996</v>
      </c>
      <c r="EY87">
        <f t="shared" si="101"/>
        <v>15160.91111749761</v>
      </c>
      <c r="EZ87">
        <f t="shared" si="101"/>
        <v>14980.183360246094</v>
      </c>
      <c r="FA87">
        <f t="shared" si="101"/>
        <v>14798.29198361694</v>
      </c>
      <c r="FB87">
        <f t="shared" si="101"/>
        <v>14618.733500389746</v>
      </c>
      <c r="FC87">
        <f t="shared" si="101"/>
        <v>14444.8089225639</v>
      </c>
      <c r="FD87">
        <f t="shared" si="98"/>
        <v>14279.520008714993</v>
      </c>
      <c r="FE87">
        <f t="shared" si="98"/>
        <v>14125.453613763801</v>
      </c>
      <c r="FF87">
        <f t="shared" si="98"/>
        <v>13984.692747182573</v>
      </c>
      <c r="FG87">
        <f t="shared" si="98"/>
        <v>13858.74610934607</v>
      </c>
      <c r="FH87">
        <f t="shared" si="98"/>
        <v>13748.499949717003</v>
      </c>
      <c r="FI87">
        <f t="shared" si="98"/>
        <v>13654.192281653577</v>
      </c>
      <c r="FJ87">
        <f t="shared" si="98"/>
        <v>13575.423074128454</v>
      </c>
      <c r="FK87">
        <f t="shared" si="98"/>
        <v>13511.200273529295</v>
      </c>
      <c r="FL87">
        <f t="shared" si="98"/>
        <v>13459.997525955945</v>
      </c>
      <c r="FM87">
        <f t="shared" si="98"/>
        <v>13419.841954209369</v>
      </c>
      <c r="FN87">
        <f t="shared" si="98"/>
        <v>13388.416816096069</v>
      </c>
      <c r="FO87">
        <f t="shared" si="98"/>
        <v>13363.177549750068</v>
      </c>
      <c r="FP87">
        <f t="shared" si="98"/>
        <v>13341.46806800283</v>
      </c>
      <c r="FQ87">
        <f t="shared" si="98"/>
        <v>13320.641856049964</v>
      </c>
      <c r="FR87">
        <f t="shared" si="98"/>
        <v>13298.173391314987</v>
      </c>
      <c r="FS87">
        <f t="shared" si="98"/>
        <v>13271.755867587961</v>
      </c>
      <c r="FT87">
        <f t="shared" si="93"/>
        <v>13239.38658603982</v>
      </c>
      <c r="FU87">
        <f t="shared" si="93"/>
        <v>13199.432087010497</v>
      </c>
      <c r="FV87">
        <f t="shared" si="93"/>
        <v>13150.673341370522</v>
      </c>
      <c r="FW87">
        <f t="shared" si="93"/>
        <v>13092.330006887203</v>
      </c>
      <c r="FX87">
        <f t="shared" si="93"/>
        <v>13024.065975272793</v>
      </c>
      <c r="FY87">
        <f t="shared" si="93"/>
        <v>12945.975395805102</v>
      </c>
      <c r="FZ87">
        <f t="shared" si="93"/>
        <v>12858.55357205351</v>
      </c>
      <c r="GA87">
        <f t="shared" si="93"/>
        <v>12762.653925283455</v>
      </c>
      <c r="GB87">
        <f t="shared" si="93"/>
        <v>12659.434237575993</v>
      </c>
      <c r="GC87">
        <f t="shared" si="93"/>
        <v>12550.294805443762</v>
      </c>
      <c r="GD87">
        <f t="shared" si="93"/>
        <v>12436.811532642991</v>
      </c>
      <c r="GE87">
        <f t="shared" si="93"/>
        <v>12320.666484470292</v>
      </c>
      <c r="GF87">
        <f t="shared" si="93"/>
        <v>12203.578317380572</v>
      </c>
      <c r="GG87">
        <f t="shared" si="93"/>
        <v>12087.235064065668</v>
      </c>
      <c r="GH87">
        <f t="shared" si="93"/>
        <v>11973.231303377877</v>
      </c>
      <c r="GI87">
        <f t="shared" si="93"/>
        <v>11863.011674195493</v>
      </c>
      <c r="GJ87">
        <f t="shared" si="93"/>
        <v>11757.822457235261</v>
      </c>
      <c r="GK87">
        <f t="shared" si="93"/>
        <v>11658.672744607225</v>
      </c>
      <c r="GL87">
        <f t="shared" si="99"/>
        <v>11566.306065696401</v>
      </c>
      <c r="GM87">
        <f t="shared" si="99"/>
        <v>11481.183292072979</v>
      </c>
      <c r="GN87">
        <f t="shared" si="99"/>
        <v>11403.477141741583</v>
      </c>
      <c r="GO87">
        <f t="shared" si="99"/>
        <v>11333.078081598476</v>
      </c>
      <c r="GP87">
        <f t="shared" si="99"/>
        <v>11269.611009510911</v>
      </c>
      <c r="GQ87">
        <f t="shared" si="99"/>
        <v>11212.461757224604</v>
      </c>
      <c r="GR87">
        <f t="shared" si="99"/>
        <v>11160.812051865109</v>
      </c>
      <c r="GS87">
        <f t="shared" si="99"/>
        <v>11113.681156925177</v>
      </c>
      <c r="GT87">
        <f t="shared" si="99"/>
        <v>11069.972315287559</v>
      </c>
      <c r="GU87">
        <f t="shared" si="99"/>
        <v>11028.521897948214</v>
      </c>
      <c r="GV87">
        <f t="shared" si="99"/>
        <v>10988.149062343013</v>
      </c>
      <c r="GW87">
        <f t="shared" si="99"/>
        <v>10947.703840575568</v>
      </c>
      <c r="GX87">
        <f t="shared" si="99"/>
        <v>10906.11172366519</v>
      </c>
    </row>
    <row r="88" spans="1:206" ht="4.5" customHeight="1">
      <c r="A88">
        <v>86</v>
      </c>
      <c r="B88">
        <v>0.89577763436894997</v>
      </c>
      <c r="E88" s="8">
        <v>21694</v>
      </c>
      <c r="F88">
        <f t="shared" si="84"/>
        <v>20914.616207246243</v>
      </c>
      <c r="G88">
        <f t="shared" si="84"/>
        <v>20470.619733412892</v>
      </c>
      <c r="H88">
        <f t="shared" si="84"/>
        <v>20195.962641934144</v>
      </c>
      <c r="I88">
        <f t="shared" si="84"/>
        <v>20173.378529215664</v>
      </c>
      <c r="J88">
        <f t="shared" si="94"/>
        <v>20684.787223894637</v>
      </c>
      <c r="K88">
        <f t="shared" si="94"/>
        <v>21497.651266400248</v>
      </c>
      <c r="L88">
        <f t="shared" si="94"/>
        <v>23143.436615933893</v>
      </c>
      <c r="M88">
        <f t="shared" si="94"/>
        <v>24510.825348082428</v>
      </c>
      <c r="N88">
        <f t="shared" si="94"/>
        <v>25106.124684135437</v>
      </c>
      <c r="O88">
        <f t="shared" si="94"/>
        <v>27066.53219813621</v>
      </c>
      <c r="P88">
        <f t="shared" si="94"/>
        <v>28987.846526873498</v>
      </c>
      <c r="Q88">
        <f t="shared" si="94"/>
        <v>28666.28541522981</v>
      </c>
      <c r="R88">
        <f t="shared" si="94"/>
        <v>31144.084454283922</v>
      </c>
      <c r="S88">
        <f t="shared" si="94"/>
        <v>34734.665240035538</v>
      </c>
      <c r="T88">
        <f t="shared" si="94"/>
        <v>34336.923174655756</v>
      </c>
      <c r="U88">
        <f t="shared" si="94"/>
        <v>32994.002677061952</v>
      </c>
      <c r="V88">
        <f t="shared" si="94"/>
        <v>32736.16702307099</v>
      </c>
      <c r="W88">
        <f t="shared" si="95"/>
        <v>33298.61599895676</v>
      </c>
      <c r="X88">
        <f t="shared" si="95"/>
        <v>33264.153908772532</v>
      </c>
      <c r="Y88">
        <f t="shared" si="95"/>
        <v>32565.293028682812</v>
      </c>
      <c r="Z88">
        <f t="shared" si="95"/>
        <v>31961.511518010146</v>
      </c>
      <c r="AA88">
        <f t="shared" si="95"/>
        <v>31603.376063445179</v>
      </c>
      <c r="AB88">
        <f t="shared" si="95"/>
        <v>31133.659007275812</v>
      </c>
      <c r="AC88">
        <f t="shared" si="95"/>
        <v>30195.72886112535</v>
      </c>
      <c r="AD88">
        <f t="shared" si="95"/>
        <v>28467.369820165259</v>
      </c>
      <c r="AE88">
        <f t="shared" ref="W88:BT93" si="102">AD87*$B88</f>
        <v>26225.968875343453</v>
      </c>
      <c r="AF88">
        <f t="shared" si="102"/>
        <v>25089.106260798697</v>
      </c>
      <c r="AG88">
        <f t="shared" si="102"/>
        <v>25443.879544795032</v>
      </c>
      <c r="AH88">
        <f t="shared" si="102"/>
        <v>25952.496091778379</v>
      </c>
      <c r="AI88">
        <f t="shared" si="102"/>
        <v>27630.367233879599</v>
      </c>
      <c r="AJ88">
        <f t="shared" si="102"/>
        <v>29453.893411261357</v>
      </c>
      <c r="AK88">
        <f t="shared" si="102"/>
        <v>29190.072991388421</v>
      </c>
      <c r="AL88">
        <f t="shared" si="102"/>
        <v>27999.82473403529</v>
      </c>
      <c r="AM88">
        <f t="shared" si="102"/>
        <v>27248.977835672595</v>
      </c>
      <c r="AN88">
        <f t="shared" si="102"/>
        <v>26991.953751966077</v>
      </c>
      <c r="AO88">
        <f t="shared" si="102"/>
        <v>27593.229281858625</v>
      </c>
      <c r="AP88">
        <f t="shared" si="102"/>
        <v>28817.893203345768</v>
      </c>
      <c r="AQ88">
        <f t="shared" si="102"/>
        <v>29998.14913868624</v>
      </c>
      <c r="AR88">
        <f t="shared" si="102"/>
        <v>31467.076251185004</v>
      </c>
      <c r="AS88">
        <f t="shared" si="102"/>
        <v>33925.887098695028</v>
      </c>
      <c r="AT88">
        <f t="shared" si="102"/>
        <v>36779.338197487297</v>
      </c>
      <c r="AU88">
        <f t="shared" si="102"/>
        <v>37975.87392413523</v>
      </c>
      <c r="AV88">
        <f t="shared" si="102"/>
        <v>37463.677701331842</v>
      </c>
      <c r="AW88">
        <f t="shared" si="102"/>
        <v>36616.105422305794</v>
      </c>
      <c r="AX88">
        <f t="shared" si="102"/>
        <v>35918.536985658364</v>
      </c>
      <c r="AY88">
        <f t="shared" si="102"/>
        <v>35067.089292972574</v>
      </c>
      <c r="AZ88">
        <f t="shared" si="102"/>
        <v>32822.96032848092</v>
      </c>
      <c r="BA88">
        <f t="shared" si="102"/>
        <v>30422.336354195158</v>
      </c>
      <c r="BB88">
        <f t="shared" si="102"/>
        <v>29621.273612400375</v>
      </c>
      <c r="BC88">
        <f t="shared" si="102"/>
        <v>29217.576412312312</v>
      </c>
      <c r="BD88">
        <f t="shared" si="102"/>
        <v>28843.034570176103</v>
      </c>
      <c r="BE88">
        <f t="shared" si="102"/>
        <v>28804.787704389306</v>
      </c>
      <c r="BF88">
        <f t="shared" si="102"/>
        <v>28485.311931098273</v>
      </c>
      <c r="BG88">
        <f t="shared" si="102"/>
        <v>27947.568063656268</v>
      </c>
      <c r="BH88">
        <f t="shared" si="102"/>
        <v>28020.327955015724</v>
      </c>
      <c r="BI88">
        <f t="shared" si="102"/>
        <v>27709.662502857667</v>
      </c>
      <c r="BJ88">
        <f t="shared" si="102"/>
        <v>27247.624685713916</v>
      </c>
      <c r="BK88">
        <f t="shared" si="102"/>
        <v>27038.359135040831</v>
      </c>
      <c r="BL88">
        <f t="shared" si="102"/>
        <v>25941.371295272391</v>
      </c>
      <c r="BM88">
        <f t="shared" si="102"/>
        <v>25015.680532877999</v>
      </c>
      <c r="BN88">
        <f t="shared" si="102"/>
        <v>23536.070828856835</v>
      </c>
      <c r="BO88">
        <f t="shared" si="102"/>
        <v>21025.078558854526</v>
      </c>
      <c r="BP88">
        <f t="shared" si="102"/>
        <v>19334.24712621767</v>
      </c>
      <c r="BQ88">
        <f t="shared" si="102"/>
        <v>18658.616252095384</v>
      </c>
      <c r="BR88">
        <f t="shared" si="102"/>
        <v>18456.972137993867</v>
      </c>
      <c r="BS88">
        <f t="shared" si="102"/>
        <v>18216.504844387629</v>
      </c>
      <c r="BT88">
        <f t="shared" si="102"/>
        <v>18128.754914047371</v>
      </c>
      <c r="BU88">
        <f t="shared" si="96"/>
        <v>18210.474629989854</v>
      </c>
      <c r="BV88">
        <f t="shared" si="96"/>
        <v>18277.349300556227</v>
      </c>
      <c r="BW88">
        <f t="shared" si="96"/>
        <v>18436.310308475742</v>
      </c>
      <c r="BX88">
        <f t="shared" si="96"/>
        <v>18863.049914427254</v>
      </c>
      <c r="BY88">
        <f t="shared" si="96"/>
        <v>19693.606582179069</v>
      </c>
      <c r="BZ88">
        <f t="shared" si="96"/>
        <v>20708.963436784059</v>
      </c>
      <c r="CA88">
        <f t="shared" si="96"/>
        <v>22270.438989136892</v>
      </c>
      <c r="CB88">
        <f t="shared" si="96"/>
        <v>23714.133999988742</v>
      </c>
      <c r="CC88">
        <f t="shared" si="96"/>
        <v>24001.012934978517</v>
      </c>
      <c r="CD88">
        <f t="shared" si="96"/>
        <v>23658.935727336244</v>
      </c>
      <c r="CE88">
        <f t="shared" si="96"/>
        <v>22451.524606678748</v>
      </c>
      <c r="CF88">
        <f t="shared" si="96"/>
        <v>21533.478286318961</v>
      </c>
      <c r="CG88">
        <f t="shared" si="96"/>
        <v>21473.078561024256</v>
      </c>
      <c r="CH88">
        <f t="shared" si="96"/>
        <v>21602.260618294444</v>
      </c>
      <c r="CI88">
        <f t="shared" si="96"/>
        <v>21898.192765374813</v>
      </c>
      <c r="CJ88">
        <f t="shared" si="96"/>
        <v>22069.337816354655</v>
      </c>
      <c r="CK88">
        <f t="shared" si="92"/>
        <v>22302.837440165178</v>
      </c>
      <c r="CL88">
        <f t="shared" si="92"/>
        <v>22395.589174434244</v>
      </c>
      <c r="CM88">
        <f t="shared" si="92"/>
        <v>22039.055611792523</v>
      </c>
      <c r="CN88">
        <f t="shared" si="92"/>
        <v>21813.395824948129</v>
      </c>
      <c r="CO88">
        <f t="shared" si="92"/>
        <v>21243.196814815226</v>
      </c>
      <c r="CP88">
        <f t="shared" si="92"/>
        <v>20666.737372864362</v>
      </c>
      <c r="CQ88">
        <f t="shared" si="92"/>
        <v>20087.572712205856</v>
      </c>
      <c r="CR88">
        <f t="shared" si="92"/>
        <v>19514.110673722567</v>
      </c>
      <c r="CS88">
        <f t="shared" si="92"/>
        <v>18960.67759695357</v>
      </c>
      <c r="CT88">
        <f t="shared" si="92"/>
        <v>18444.009799287382</v>
      </c>
      <c r="CU88">
        <f t="shared" si="92"/>
        <v>17981.357179162842</v>
      </c>
      <c r="CV88">
        <f t="shared" si="92"/>
        <v>17583.121772299128</v>
      </c>
      <c r="CW88">
        <f t="shared" si="100"/>
        <v>17255.389543012003</v>
      </c>
      <c r="CX88">
        <f t="shared" si="100"/>
        <v>17002.37996313964</v>
      </c>
      <c r="CY88">
        <f t="shared" si="100"/>
        <v>16826.90739319706</v>
      </c>
      <c r="CZ88">
        <f t="shared" si="100"/>
        <v>16729.437982350584</v>
      </c>
      <c r="DA88">
        <f t="shared" si="100"/>
        <v>16713.958011127859</v>
      </c>
      <c r="DB88">
        <f t="shared" si="100"/>
        <v>16774.627436787156</v>
      </c>
      <c r="DC88">
        <f t="shared" si="101"/>
        <v>16895.155466823369</v>
      </c>
      <c r="DD88">
        <f t="shared" si="101"/>
        <v>17061.034208089055</v>
      </c>
      <c r="DE88">
        <f t="shared" si="101"/>
        <v>17251.070216563508</v>
      </c>
      <c r="DF88">
        <f t="shared" si="101"/>
        <v>17444.580801737156</v>
      </c>
      <c r="DG88">
        <f t="shared" si="101"/>
        <v>17624.443424374302</v>
      </c>
      <c r="DH88">
        <f t="shared" si="101"/>
        <v>17776.137389898628</v>
      </c>
      <c r="DI88">
        <f t="shared" si="101"/>
        <v>17894.238263490653</v>
      </c>
      <c r="DJ88">
        <f t="shared" si="101"/>
        <v>17975.276492100093</v>
      </c>
      <c r="DK88">
        <f t="shared" si="101"/>
        <v>18020.31446473617</v>
      </c>
      <c r="DL88">
        <f t="shared" si="101"/>
        <v>18029.338249762885</v>
      </c>
      <c r="DM88">
        <f t="shared" si="101"/>
        <v>18000.819385072071</v>
      </c>
      <c r="DN88">
        <f t="shared" si="101"/>
        <v>17936.831213844755</v>
      </c>
      <c r="DO88">
        <f t="shared" si="101"/>
        <v>17837.285267404081</v>
      </c>
      <c r="DP88">
        <f t="shared" si="101"/>
        <v>17702.939785804057</v>
      </c>
      <c r="DQ88">
        <f t="shared" si="101"/>
        <v>17535.746596617268</v>
      </c>
      <c r="DR88">
        <f t="shared" si="101"/>
        <v>17338.490412100411</v>
      </c>
      <c r="DS88">
        <f t="shared" si="101"/>
        <v>17115.41806016316</v>
      </c>
      <c r="DT88">
        <f t="shared" si="101"/>
        <v>16871.613785466448</v>
      </c>
      <c r="DU88">
        <f t="shared" si="101"/>
        <v>16613.857547904012</v>
      </c>
      <c r="DV88">
        <f t="shared" si="101"/>
        <v>16346.73183155785</v>
      </c>
      <c r="DW88">
        <f t="shared" si="101"/>
        <v>16075.154857543053</v>
      </c>
      <c r="DX88">
        <f t="shared" si="101"/>
        <v>15805.994136828458</v>
      </c>
      <c r="DY88">
        <f t="shared" si="101"/>
        <v>15545.830938232295</v>
      </c>
      <c r="DZ88">
        <f t="shared" si="101"/>
        <v>15301.357848716332</v>
      </c>
      <c r="EA88">
        <f t="shared" si="101"/>
        <v>15078.212914285728</v>
      </c>
      <c r="EB88">
        <f t="shared" si="101"/>
        <v>14882.249128390748</v>
      </c>
      <c r="EC88">
        <f t="shared" si="101"/>
        <v>14716.727026203798</v>
      </c>
      <c r="ED88">
        <f t="shared" si="101"/>
        <v>14584.01478058135</v>
      </c>
      <c r="EE88">
        <f t="shared" si="101"/>
        <v>14484.774370585341</v>
      </c>
      <c r="EF88">
        <f t="shared" si="101"/>
        <v>14417.596162464606</v>
      </c>
      <c r="EG88">
        <f t="shared" si="101"/>
        <v>14379.679162651049</v>
      </c>
      <c r="EH88">
        <f t="shared" si="101"/>
        <v>14367.038956096465</v>
      </c>
      <c r="EI88">
        <f t="shared" si="101"/>
        <v>14374.782623414219</v>
      </c>
      <c r="EJ88">
        <f t="shared" si="101"/>
        <v>14397.361649592051</v>
      </c>
      <c r="EK88">
        <f t="shared" si="101"/>
        <v>14429.083594307534</v>
      </c>
      <c r="EL88">
        <f t="shared" si="101"/>
        <v>14464.206737280638</v>
      </c>
      <c r="EM88">
        <f t="shared" si="101"/>
        <v>14497.360759552632</v>
      </c>
      <c r="EN88">
        <f t="shared" si="101"/>
        <v>14523.661383647499</v>
      </c>
      <c r="EO88">
        <f t="shared" si="101"/>
        <v>14538.932013416448</v>
      </c>
      <c r="EP88">
        <f t="shared" si="101"/>
        <v>14539.744106196375</v>
      </c>
      <c r="EQ88">
        <f t="shared" si="101"/>
        <v>14523.501258652919</v>
      </c>
      <c r="ER88">
        <f t="shared" si="101"/>
        <v>14488.475190126208</v>
      </c>
      <c r="ES88">
        <f t="shared" si="101"/>
        <v>14433.798544219531</v>
      </c>
      <c r="ET88">
        <f t="shared" si="101"/>
        <v>14359.421659569342</v>
      </c>
      <c r="EU88">
        <f t="shared" si="101"/>
        <v>14266.062838090713</v>
      </c>
      <c r="EV88">
        <f t="shared" si="101"/>
        <v>14155.105225200699</v>
      </c>
      <c r="EW88">
        <f t="shared" si="101"/>
        <v>14028.505574891142</v>
      </c>
      <c r="EX88">
        <f t="shared" si="101"/>
        <v>13888.693309605625</v>
      </c>
      <c r="EY88">
        <f t="shared" si="101"/>
        <v>13738.451767387602</v>
      </c>
      <c r="EZ88">
        <f t="shared" si="101"/>
        <v>13580.805095709922</v>
      </c>
      <c r="FA88">
        <f t="shared" si="101"/>
        <v>13418.913212854353</v>
      </c>
      <c r="FB88">
        <f t="shared" si="101"/>
        <v>13255.978985785379</v>
      </c>
      <c r="FC88">
        <f t="shared" si="101"/>
        <v>13095.134512449245</v>
      </c>
      <c r="FD88">
        <f t="shared" si="98"/>
        <v>12939.336765565791</v>
      </c>
      <c r="FE88">
        <f t="shared" si="98"/>
        <v>12791.274653330805</v>
      </c>
      <c r="FF88">
        <f t="shared" si="98"/>
        <v>12653.265422525672</v>
      </c>
      <c r="FG88">
        <f t="shared" si="98"/>
        <v>12527.174986447817</v>
      </c>
      <c r="FH88">
        <f t="shared" si="98"/>
        <v>12414.354805149911</v>
      </c>
      <c r="FI88">
        <f t="shared" si="98"/>
        <v>12315.598761079125</v>
      </c>
      <c r="FJ88">
        <f t="shared" si="98"/>
        <v>12231.120061278416</v>
      </c>
      <c r="FK88">
        <f t="shared" si="98"/>
        <v>12160.560366900445</v>
      </c>
      <c r="FL88">
        <f t="shared" si="98"/>
        <v>12103.031018507181</v>
      </c>
      <c r="FM88">
        <f t="shared" si="98"/>
        <v>12057.164742412735</v>
      </c>
      <c r="FN88">
        <f t="shared" si="98"/>
        <v>12021.194279346855</v>
      </c>
      <c r="FO88">
        <f t="shared" si="98"/>
        <v>11993.044343468006</v>
      </c>
      <c r="FP88">
        <f t="shared" si="98"/>
        <v>11970.435573167377</v>
      </c>
      <c r="FQ88">
        <f t="shared" si="98"/>
        <v>11950.98870496446</v>
      </c>
      <c r="FR88">
        <f t="shared" si="98"/>
        <v>11932.333050088457</v>
      </c>
      <c r="FS88">
        <f t="shared" si="98"/>
        <v>11912.206301900256</v>
      </c>
      <c r="FT88">
        <f t="shared" si="93"/>
        <v>11888.542074990175</v>
      </c>
      <c r="FU88">
        <f t="shared" si="93"/>
        <v>11859.546396538759</v>
      </c>
      <c r="FV88">
        <f t="shared" si="93"/>
        <v>11823.756049915875</v>
      </c>
      <c r="FW88">
        <f t="shared" si="93"/>
        <v>11780.079056091701</v>
      </c>
      <c r="FX88">
        <f t="shared" si="93"/>
        <v>11727.816401947037</v>
      </c>
      <c r="FY88">
        <f t="shared" si="93"/>
        <v>11666.667009194995</v>
      </c>
      <c r="FZ88">
        <f t="shared" si="93"/>
        <v>11596.715214652926</v>
      </c>
      <c r="GA88">
        <f t="shared" si="93"/>
        <v>11518.404700180505</v>
      </c>
      <c r="GB88">
        <f t="shared" si="93"/>
        <v>11432.499941460008</v>
      </c>
      <c r="GC88">
        <f t="shared" si="93"/>
        <v>11340.038053785114</v>
      </c>
      <c r="GD88">
        <f t="shared" si="93"/>
        <v>11242.273391453335</v>
      </c>
      <c r="GE88">
        <f t="shared" si="93"/>
        <v>11140.617613803413</v>
      </c>
      <c r="GF88">
        <f t="shared" si="93"/>
        <v>11036.577477307605</v>
      </c>
      <c r="GG88">
        <f t="shared" si="93"/>
        <v>10931.692515979379</v>
      </c>
      <c r="GH88">
        <f t="shared" si="93"/>
        <v>10827.474831750167</v>
      </c>
      <c r="GI88">
        <f t="shared" si="93"/>
        <v>10725.352812692094</v>
      </c>
      <c r="GJ88">
        <f t="shared" si="93"/>
        <v>10626.620534002075</v>
      </c>
      <c r="GK88">
        <f t="shared" si="93"/>
        <v>10532.394386072316</v>
      </c>
      <c r="GL88">
        <f t="shared" si="99"/>
        <v>10443.578291046013</v>
      </c>
      <c r="GM88">
        <f t="shared" si="99"/>
        <v>10360.83828591676</v>
      </c>
      <c r="GN88">
        <f t="shared" si="99"/>
        <v>10284.587209129446</v>
      </c>
      <c r="GO88">
        <f t="shared" si="99"/>
        <v>10214.979777609671</v>
      </c>
      <c r="GP88">
        <f t="shared" si="99"/>
        <v>10151.917874052881</v>
      </c>
      <c r="GQ88">
        <f t="shared" si="99"/>
        <v>10095.065490357958</v>
      </c>
      <c r="GR88">
        <f t="shared" si="99"/>
        <v>10043.872468338976</v>
      </c>
      <c r="GS88">
        <f t="shared" si="99"/>
        <v>9997.6058174561931</v>
      </c>
      <c r="GT88">
        <f t="shared" si="99"/>
        <v>9955.3870158812097</v>
      </c>
      <c r="GU88">
        <f t="shared" si="99"/>
        <v>9916.2336131180582</v>
      </c>
      <c r="GV88">
        <f t="shared" si="99"/>
        <v>9879.1032563302142</v>
      </c>
      <c r="GW88">
        <f t="shared" si="99"/>
        <v>9842.9381731590202</v>
      </c>
      <c r="GX88">
        <f t="shared" si="99"/>
        <v>9806.7082480826502</v>
      </c>
    </row>
    <row r="89" spans="1:206" ht="4.5" customHeight="1">
      <c r="A89">
        <v>87</v>
      </c>
      <c r="B89">
        <v>0.87527975584944051</v>
      </c>
      <c r="E89" s="8">
        <v>19660</v>
      </c>
      <c r="F89">
        <f t="shared" ref="F89:I107" si="103">E88*$B89</f>
        <v>18988.319023397762</v>
      </c>
      <c r="G89">
        <f t="shared" si="103"/>
        <v>18306.140167563244</v>
      </c>
      <c r="H89">
        <f t="shared" si="103"/>
        <v>17917.519042348376</v>
      </c>
      <c r="I89">
        <f t="shared" si="103"/>
        <v>17677.117250376537</v>
      </c>
      <c r="J89">
        <f t="shared" si="94"/>
        <v>17657.349833710232</v>
      </c>
      <c r="K89">
        <f t="shared" si="94"/>
        <v>18104.975511128123</v>
      </c>
      <c r="L89">
        <f t="shared" si="94"/>
        <v>18816.458951791225</v>
      </c>
      <c r="M89">
        <f t="shared" si="94"/>
        <v>20256.981550711618</v>
      </c>
      <c r="N89">
        <f t="shared" si="94"/>
        <v>21453.829226337864</v>
      </c>
      <c r="O89">
        <f t="shared" si="94"/>
        <v>21974.882683855678</v>
      </c>
      <c r="P89">
        <f t="shared" si="94"/>
        <v>23690.787694075683</v>
      </c>
      <c r="Q89">
        <f t="shared" si="94"/>
        <v>25372.475230642889</v>
      </c>
      <c r="R89">
        <f t="shared" si="94"/>
        <v>25091.019299352723</v>
      </c>
      <c r="S89">
        <f t="shared" si="94"/>
        <v>27259.786637299989</v>
      </c>
      <c r="T89">
        <f t="shared" si="94"/>
        <v>30402.549310810355</v>
      </c>
      <c r="U89">
        <f t="shared" si="94"/>
        <v>30054.413732933685</v>
      </c>
      <c r="V89">
        <f t="shared" si="94"/>
        <v>28878.98260767457</v>
      </c>
      <c r="W89">
        <f t="shared" si="102"/>
        <v>28653.304279400083</v>
      </c>
      <c r="X89">
        <f t="shared" si="102"/>
        <v>29145.604481691145</v>
      </c>
      <c r="Y89">
        <f t="shared" si="102"/>
        <v>29115.440511808636</v>
      </c>
      <c r="Z89">
        <f t="shared" si="102"/>
        <v>28503.74173131098</v>
      </c>
      <c r="AA89">
        <f t="shared" si="102"/>
        <v>27975.263998063001</v>
      </c>
      <c r="AB89">
        <f t="shared" si="102"/>
        <v>27661.79528483035</v>
      </c>
      <c r="AC89">
        <f t="shared" si="102"/>
        <v>27250.661454588106</v>
      </c>
      <c r="AD89">
        <f t="shared" si="102"/>
        <v>26429.710185261702</v>
      </c>
      <c r="AE89">
        <f t="shared" si="102"/>
        <v>24916.912505869979</v>
      </c>
      <c r="AF89">
        <f t="shared" si="102"/>
        <v>22955.059634125642</v>
      </c>
      <c r="AG89">
        <f t="shared" si="102"/>
        <v>21959.986802432551</v>
      </c>
      <c r="AH89">
        <f t="shared" si="102"/>
        <v>22270.512675830771</v>
      </c>
      <c r="AI89">
        <f t="shared" si="102"/>
        <v>22715.694442895339</v>
      </c>
      <c r="AJ89">
        <f t="shared" si="102"/>
        <v>24184.301086500516</v>
      </c>
      <c r="AK89">
        <f t="shared" si="102"/>
        <v>25780.396633824286</v>
      </c>
      <c r="AL89">
        <f t="shared" si="102"/>
        <v>25549.479961129804</v>
      </c>
      <c r="AM89">
        <f t="shared" si="102"/>
        <v>24507.679757033533</v>
      </c>
      <c r="AN89">
        <f t="shared" si="102"/>
        <v>23850.478667154326</v>
      </c>
      <c r="AO89">
        <f t="shared" si="102"/>
        <v>23625.510689920258</v>
      </c>
      <c r="AP89">
        <f t="shared" si="102"/>
        <v>24151.794988922851</v>
      </c>
      <c r="AQ89">
        <f t="shared" si="102"/>
        <v>25223.718527119734</v>
      </c>
      <c r="AR89">
        <f t="shared" si="102"/>
        <v>26256.772654044395</v>
      </c>
      <c r="AS89">
        <f t="shared" si="102"/>
        <v>27542.494818432937</v>
      </c>
      <c r="AT89">
        <f t="shared" si="102"/>
        <v>29694.642176721467</v>
      </c>
      <c r="AU89">
        <f t="shared" si="102"/>
        <v>32192.210157800684</v>
      </c>
      <c r="AV89">
        <f t="shared" si="102"/>
        <v>33239.513656486219</v>
      </c>
      <c r="AW89">
        <f t="shared" si="102"/>
        <v>32791.198671643862</v>
      </c>
      <c r="AX89">
        <f t="shared" si="102"/>
        <v>32049.335814193189</v>
      </c>
      <c r="AY89">
        <f t="shared" si="102"/>
        <v>31438.768283276153</v>
      </c>
      <c r="AZ89">
        <f t="shared" si="102"/>
        <v>30693.513354703566</v>
      </c>
      <c r="BA89">
        <f t="shared" si="102"/>
        <v>28729.272702568651</v>
      </c>
      <c r="BB89">
        <f t="shared" si="102"/>
        <v>26628.055136469495</v>
      </c>
      <c r="BC89">
        <f t="shared" si="102"/>
        <v>25926.901135411274</v>
      </c>
      <c r="BD89">
        <f t="shared" si="102"/>
        <v>25573.553148681091</v>
      </c>
      <c r="BE89">
        <f t="shared" si="102"/>
        <v>25245.72425654071</v>
      </c>
      <c r="BF89">
        <f t="shared" si="102"/>
        <v>25212.247549192838</v>
      </c>
      <c r="BG89">
        <f t="shared" si="102"/>
        <v>24932.616872346851</v>
      </c>
      <c r="BH89">
        <f t="shared" si="102"/>
        <v>24461.940551342679</v>
      </c>
      <c r="BI89">
        <f t="shared" si="102"/>
        <v>24525.625811287417</v>
      </c>
      <c r="BJ89">
        <f t="shared" si="102"/>
        <v>24253.706630171655</v>
      </c>
      <c r="BK89">
        <f t="shared" si="102"/>
        <v>23849.294282388866</v>
      </c>
      <c r="BL89">
        <f t="shared" si="102"/>
        <v>23666.128382288029</v>
      </c>
      <c r="BM89">
        <f t="shared" si="102"/>
        <v>22705.957133725704</v>
      </c>
      <c r="BN89">
        <f t="shared" si="102"/>
        <v>21895.718749225056</v>
      </c>
      <c r="BO89">
        <f t="shared" si="102"/>
        <v>20600.646328736948</v>
      </c>
      <c r="BP89">
        <f t="shared" si="102"/>
        <v>18402.825627709495</v>
      </c>
      <c r="BQ89">
        <f t="shared" si="102"/>
        <v>16922.87510416855</v>
      </c>
      <c r="BR89">
        <f t="shared" si="102"/>
        <v>16331.50907762245</v>
      </c>
      <c r="BS89">
        <f t="shared" si="102"/>
        <v>16155.014066663198</v>
      </c>
      <c r="BT89">
        <f t="shared" si="102"/>
        <v>15944.537912625754</v>
      </c>
      <c r="BU89">
        <f t="shared" si="96"/>
        <v>15867.732175021727</v>
      </c>
      <c r="BV89">
        <f t="shared" si="96"/>
        <v>15939.25978803995</v>
      </c>
      <c r="BW89">
        <f t="shared" si="96"/>
        <v>15997.793833365797</v>
      </c>
      <c r="BX89">
        <f t="shared" si="96"/>
        <v>16136.929185567171</v>
      </c>
      <c r="BY89">
        <f t="shared" si="96"/>
        <v>16510.445723675697</v>
      </c>
      <c r="BZ89">
        <f t="shared" si="96"/>
        <v>17237.415161044632</v>
      </c>
      <c r="CA89">
        <f t="shared" si="96"/>
        <v>18126.136460843343</v>
      </c>
      <c r="CB89">
        <f t="shared" si="96"/>
        <v>19492.864401071598</v>
      </c>
      <c r="CC89">
        <f t="shared" si="96"/>
        <v>20756.501417691063</v>
      </c>
      <c r="CD89">
        <f t="shared" si="96"/>
        <v>21007.60074186726</v>
      </c>
      <c r="CE89">
        <f t="shared" si="96"/>
        <v>20708.187487080471</v>
      </c>
      <c r="CF89">
        <f t="shared" si="96"/>
        <v>19651.364976181481</v>
      </c>
      <c r="CG89">
        <f t="shared" si="96"/>
        <v>18847.81761703849</v>
      </c>
      <c r="CH89">
        <f t="shared" si="96"/>
        <v>18794.950960229166</v>
      </c>
      <c r="CI89">
        <f t="shared" si="96"/>
        <v>18908.021399776746</v>
      </c>
      <c r="CJ89">
        <f t="shared" si="96"/>
        <v>19167.044817221253</v>
      </c>
      <c r="CK89">
        <f t="shared" si="92"/>
        <v>19316.844615657727</v>
      </c>
      <c r="CL89">
        <f t="shared" si="92"/>
        <v>19521.222109377537</v>
      </c>
      <c r="CM89">
        <f t="shared" si="92"/>
        <v>19602.405824703179</v>
      </c>
      <c r="CN89">
        <f t="shared" si="92"/>
        <v>19290.339215042</v>
      </c>
      <c r="CO89">
        <f t="shared" si="92"/>
        <v>19092.823771907802</v>
      </c>
      <c r="CP89">
        <f t="shared" si="92"/>
        <v>18593.740121533083</v>
      </c>
      <c r="CQ89">
        <f t="shared" si="92"/>
        <v>18089.176841925226</v>
      </c>
      <c r="CR89">
        <f t="shared" si="92"/>
        <v>17582.245739147424</v>
      </c>
      <c r="CS89">
        <f t="shared" si="92"/>
        <v>17080.306026114849</v>
      </c>
      <c r="CT89">
        <f t="shared" si="92"/>
        <v>16595.897257801476</v>
      </c>
      <c r="CU89">
        <f t="shared" si="92"/>
        <v>16143.668394004948</v>
      </c>
      <c r="CV89">
        <f t="shared" si="92"/>
        <v>15738.717921619236</v>
      </c>
      <c r="CW89">
        <f t="shared" si="100"/>
        <v>15390.150531928963</v>
      </c>
      <c r="CX89">
        <f t="shared" si="100"/>
        <v>15103.293146294534</v>
      </c>
      <c r="CY89">
        <f t="shared" si="100"/>
        <v>14881.838982996283</v>
      </c>
      <c r="CZ89">
        <f t="shared" si="100"/>
        <v>14728.251394818668</v>
      </c>
      <c r="DA89">
        <f t="shared" si="100"/>
        <v>14642.938392690176</v>
      </c>
      <c r="DB89">
        <f t="shared" si="100"/>
        <v>14629.389087257792</v>
      </c>
      <c r="DC89">
        <f t="shared" si="101"/>
        <v>14682.491807336388</v>
      </c>
      <c r="DD89">
        <f t="shared" si="101"/>
        <v>14787.987552039498</v>
      </c>
      <c r="DE89">
        <f t="shared" si="101"/>
        <v>14933.177856195141</v>
      </c>
      <c r="DF89">
        <f t="shared" si="101"/>
        <v>15099.512527295263</v>
      </c>
      <c r="DG89">
        <f t="shared" si="101"/>
        <v>15268.888425040335</v>
      </c>
      <c r="DH89">
        <f t="shared" si="101"/>
        <v>15426.318537468616</v>
      </c>
      <c r="DI89">
        <f t="shared" si="101"/>
        <v>15559.093194576581</v>
      </c>
      <c r="DJ89">
        <f t="shared" si="101"/>
        <v>15662.464498379815</v>
      </c>
      <c r="DK89">
        <f t="shared" si="101"/>
        <v>15733.395619331557</v>
      </c>
      <c r="DL89">
        <f t="shared" si="101"/>
        <v>15772.816445024417</v>
      </c>
      <c r="DM89">
        <f t="shared" si="101"/>
        <v>15780.714781379436</v>
      </c>
      <c r="DN89">
        <f t="shared" si="101"/>
        <v>15755.752796455758</v>
      </c>
      <c r="DO89">
        <f t="shared" si="101"/>
        <v>15699.745245566661</v>
      </c>
      <c r="DP89">
        <f t="shared" si="101"/>
        <v>15612.614693870266</v>
      </c>
      <c r="DQ89">
        <f t="shared" si="101"/>
        <v>15495.024813535922</v>
      </c>
      <c r="DR89">
        <f t="shared" si="101"/>
        <v>15348.683999724819</v>
      </c>
      <c r="DS89">
        <f t="shared" si="101"/>
        <v>15176.029654701113</v>
      </c>
      <c r="DT89">
        <f t="shared" si="101"/>
        <v>14980.778940960716</v>
      </c>
      <c r="DU89">
        <f t="shared" si="101"/>
        <v>14767.381994929128</v>
      </c>
      <c r="DV89">
        <f t="shared" si="101"/>
        <v>14541.773178246807</v>
      </c>
      <c r="DW89">
        <f t="shared" si="101"/>
        <v>14307.963446462232</v>
      </c>
      <c r="DX89">
        <f t="shared" si="101"/>
        <v>14070.257618952231</v>
      </c>
      <c r="DY89">
        <f t="shared" si="101"/>
        <v>13834.666689040901</v>
      </c>
      <c r="DZ89">
        <f t="shared" si="101"/>
        <v>13606.951108092642</v>
      </c>
      <c r="EA89">
        <f t="shared" si="101"/>
        <v>13392.968761989352</v>
      </c>
      <c r="EB89">
        <f t="shared" si="101"/>
        <v>13197.654518261894</v>
      </c>
      <c r="EC89">
        <f t="shared" si="101"/>
        <v>13026.131383588403</v>
      </c>
      <c r="ED89">
        <f t="shared" si="101"/>
        <v>12881.253238398524</v>
      </c>
      <c r="EE89">
        <f t="shared" si="101"/>
        <v>12765.092896451875</v>
      </c>
      <c r="EF89">
        <f t="shared" si="101"/>
        <v>12678.229774620171</v>
      </c>
      <c r="EG89">
        <f t="shared" si="101"/>
        <v>12619.43004901785</v>
      </c>
      <c r="EH89">
        <f t="shared" si="101"/>
        <v>12586.242066678498</v>
      </c>
      <c r="EI89">
        <f t="shared" si="101"/>
        <v>12575.178349771515</v>
      </c>
      <c r="EJ89">
        <f t="shared" si="101"/>
        <v>12581.956225010777</v>
      </c>
      <c r="EK89">
        <f t="shared" si="101"/>
        <v>12601.719189531028</v>
      </c>
      <c r="EL89">
        <f t="shared" si="101"/>
        <v>12629.484765556666</v>
      </c>
      <c r="EM89">
        <f t="shared" si="101"/>
        <v>12660.22734156283</v>
      </c>
      <c r="EN89">
        <f t="shared" si="101"/>
        <v>12689.246386082486</v>
      </c>
      <c r="EO89">
        <f t="shared" si="101"/>
        <v>12712.266789918931</v>
      </c>
      <c r="EP89">
        <f t="shared" si="101"/>
        <v>12725.632863014764</v>
      </c>
      <c r="EQ89">
        <f t="shared" si="101"/>
        <v>12726.343671384904</v>
      </c>
      <c r="ER89">
        <f t="shared" si="101"/>
        <v>12712.126635752769</v>
      </c>
      <c r="ES89">
        <f t="shared" si="101"/>
        <v>12681.469027044344</v>
      </c>
      <c r="ET89">
        <f t="shared" si="101"/>
        <v>12633.611665764482</v>
      </c>
      <c r="EU89">
        <f t="shared" si="101"/>
        <v>12568.511084327021</v>
      </c>
      <c r="EV89">
        <f t="shared" si="101"/>
        <v>12486.795997856816</v>
      </c>
      <c r="EW89">
        <f t="shared" si="101"/>
        <v>12389.677045536808</v>
      </c>
      <c r="EX89">
        <f t="shared" si="101"/>
        <v>12278.866934523234</v>
      </c>
      <c r="EY89">
        <f t="shared" si="101"/>
        <v>12156.492089099369</v>
      </c>
      <c r="EZ89">
        <f t="shared" si="101"/>
        <v>12024.988708708335</v>
      </c>
      <c r="FA89">
        <f t="shared" si="101"/>
        <v>11887.003768411818</v>
      </c>
      <c r="FB89">
        <f t="shared" si="101"/>
        <v>11745.30308071199</v>
      </c>
      <c r="FC89">
        <f t="shared" si="101"/>
        <v>11602.69005022354</v>
      </c>
      <c r="FD89">
        <f t="shared" si="98"/>
        <v>11461.906138872158</v>
      </c>
      <c r="FE89">
        <f t="shared" si="98"/>
        <v>11325.539525018115</v>
      </c>
      <c r="FF89">
        <f t="shared" si="98"/>
        <v>11195.943755570524</v>
      </c>
      <c r="FG89">
        <f t="shared" si="98"/>
        <v>11075.147069726438</v>
      </c>
      <c r="FH89">
        <f t="shared" si="98"/>
        <v>10964.782663621263</v>
      </c>
      <c r="FI89">
        <f t="shared" si="98"/>
        <v>10866.033442879943</v>
      </c>
      <c r="FJ89">
        <f t="shared" si="98"/>
        <v>10779.594276737009</v>
      </c>
      <c r="FK89">
        <f t="shared" si="98"/>
        <v>10705.651781000966</v>
      </c>
      <c r="FL89">
        <f t="shared" si="98"/>
        <v>10643.892308933004</v>
      </c>
      <c r="FM89">
        <f t="shared" si="98"/>
        <v>10593.53803491717</v>
      </c>
      <c r="FN89">
        <f t="shared" si="98"/>
        <v>10553.392211975501</v>
      </c>
      <c r="FO89">
        <f t="shared" si="98"/>
        <v>10521.907993845407</v>
      </c>
      <c r="FP89">
        <f t="shared" si="98"/>
        <v>10497.26892484219</v>
      </c>
      <c r="FQ89">
        <f t="shared" si="98"/>
        <v>10477.4799258934</v>
      </c>
      <c r="FR89">
        <f t="shared" si="98"/>
        <v>10460.458475840715</v>
      </c>
      <c r="FS89">
        <f t="shared" si="98"/>
        <v>10444.129558795634</v>
      </c>
      <c r="FT89">
        <f t="shared" si="93"/>
        <v>10426.513023555422</v>
      </c>
      <c r="FU89">
        <f t="shared" si="93"/>
        <v>10405.800204803201</v>
      </c>
      <c r="FV89">
        <f t="shared" si="93"/>
        <v>10380.420874447556</v>
      </c>
      <c r="FW89">
        <f t="shared" si="93"/>
        <v>10349.094308593712</v>
      </c>
      <c r="FX89">
        <f t="shared" si="93"/>
        <v>10310.864720103053</v>
      </c>
      <c r="FY89">
        <f t="shared" si="93"/>
        <v>10265.120276943266</v>
      </c>
      <c r="FZ89">
        <f t="shared" si="93"/>
        <v>10211.597451384918</v>
      </c>
      <c r="GA89">
        <f t="shared" si="93"/>
        <v>10150.370061736905</v>
      </c>
      <c r="GB89">
        <f t="shared" si="93"/>
        <v>10081.82645374904</v>
      </c>
      <c r="GC89">
        <f t="shared" si="93"/>
        <v>10006.635757509859</v>
      </c>
      <c r="GD89">
        <f t="shared" si="93"/>
        <v>9925.7057390403988</v>
      </c>
      <c r="GE89">
        <f t="shared" si="93"/>
        <v>9840.1343092639363</v>
      </c>
      <c r="GF89">
        <f t="shared" si="93"/>
        <v>9751.1570650218291</v>
      </c>
      <c r="GG89">
        <f t="shared" si="93"/>
        <v>9660.0928397512344</v>
      </c>
      <c r="GH89">
        <f t="shared" si="93"/>
        <v>9568.2891564075871</v>
      </c>
      <c r="GI89">
        <f t="shared" si="93"/>
        <v>9477.0695272002486</v>
      </c>
      <c r="GJ89">
        <f t="shared" si="93"/>
        <v>9387.6841912922464</v>
      </c>
      <c r="GK89">
        <f t="shared" si="93"/>
        <v>9301.2658265059872</v>
      </c>
      <c r="GL89">
        <f t="shared" si="99"/>
        <v>9218.7915867513948</v>
      </c>
      <c r="GM89">
        <f t="shared" si="99"/>
        <v>9141.0526567812722</v>
      </c>
      <c r="GN89">
        <f t="shared" si="99"/>
        <v>9068.6320052927567</v>
      </c>
      <c r="GO89">
        <f t="shared" si="99"/>
        <v>9001.8909814191011</v>
      </c>
      <c r="GP89">
        <f t="shared" si="99"/>
        <v>8940.9650057531653</v>
      </c>
      <c r="GQ89">
        <f t="shared" si="99"/>
        <v>8885.768198204576</v>
      </c>
      <c r="GR89">
        <f t="shared" si="99"/>
        <v>8836.0064576846253</v>
      </c>
      <c r="GS89">
        <f t="shared" si="99"/>
        <v>8791.1982418706557</v>
      </c>
      <c r="GT89">
        <f t="shared" si="99"/>
        <v>8750.7019789820024</v>
      </c>
      <c r="GU89">
        <f t="shared" si="99"/>
        <v>8713.7487166471947</v>
      </c>
      <c r="GV89">
        <f t="shared" si="99"/>
        <v>8679.4785358359895</v>
      </c>
      <c r="GW89">
        <f t="shared" si="99"/>
        <v>8646.9790862121226</v>
      </c>
      <c r="GX89">
        <f t="shared" si="99"/>
        <v>8615.3245210437653</v>
      </c>
    </row>
    <row r="90" spans="1:206" ht="4.5" customHeight="1">
      <c r="A90">
        <v>88</v>
      </c>
      <c r="B90">
        <v>0.86084892003011171</v>
      </c>
      <c r="E90" s="8">
        <v>17269</v>
      </c>
      <c r="F90">
        <f t="shared" si="103"/>
        <v>16924.289767791997</v>
      </c>
      <c r="G90">
        <f t="shared" si="103"/>
        <v>16346.073924479189</v>
      </c>
      <c r="H90">
        <f t="shared" si="103"/>
        <v>15758.820993166666</v>
      </c>
      <c r="I90">
        <f t="shared" si="103"/>
        <v>15424.276917224561</v>
      </c>
      <c r="J90">
        <f t="shared" si="94"/>
        <v>15217.3272942323</v>
      </c>
      <c r="K90">
        <f t="shared" si="94"/>
        <v>15200.310534943326</v>
      </c>
      <c r="L90">
        <f t="shared" si="94"/>
        <v>15585.648615926264</v>
      </c>
      <c r="M90">
        <f t="shared" si="94"/>
        <v>16198.128367440404</v>
      </c>
      <c r="N90">
        <f t="shared" si="94"/>
        <v>17438.200690999995</v>
      </c>
      <c r="O90">
        <f t="shared" si="94"/>
        <v>18468.505720003399</v>
      </c>
      <c r="P90">
        <f t="shared" si="94"/>
        <v>18917.054026185564</v>
      </c>
      <c r="Q90">
        <f t="shared" si="94"/>
        <v>20394.189001107712</v>
      </c>
      <c r="R90">
        <f t="shared" si="94"/>
        <v>21841.86790078969</v>
      </c>
      <c r="S90">
        <f t="shared" si="94"/>
        <v>21599.576866302483</v>
      </c>
      <c r="T90">
        <f t="shared" si="94"/>
        <v>23466.557886970964</v>
      </c>
      <c r="U90">
        <f t="shared" si="94"/>
        <v>26172.001740373311</v>
      </c>
      <c r="V90">
        <f t="shared" si="94"/>
        <v>25872.30960413412</v>
      </c>
      <c r="W90">
        <f t="shared" si="102"/>
        <v>24860.440989385032</v>
      </c>
      <c r="X90">
        <f t="shared" si="102"/>
        <v>24666.166044215741</v>
      </c>
      <c r="Y90">
        <f t="shared" si="102"/>
        <v>25089.962141688608</v>
      </c>
      <c r="Z90">
        <f t="shared" si="102"/>
        <v>25063.995520791428</v>
      </c>
      <c r="AA90">
        <f t="shared" si="102"/>
        <v>24537.415286216285</v>
      </c>
      <c r="AB90">
        <f t="shared" si="102"/>
        <v>24082.475800289798</v>
      </c>
      <c r="AC90">
        <f t="shared" si="102"/>
        <v>23812.626597040242</v>
      </c>
      <c r="AD90">
        <f t="shared" si="102"/>
        <v>23458.702483288365</v>
      </c>
      <c r="AE90">
        <f t="shared" si="102"/>
        <v>22751.987469691379</v>
      </c>
      <c r="AF90">
        <f t="shared" si="102"/>
        <v>21449.697221162955</v>
      </c>
      <c r="AG90">
        <f t="shared" si="102"/>
        <v>19760.838295263871</v>
      </c>
      <c r="AH90">
        <f t="shared" si="102"/>
        <v>18904.230922749568</v>
      </c>
      <c r="AI90">
        <f t="shared" si="102"/>
        <v>19171.54678550583</v>
      </c>
      <c r="AJ90">
        <f t="shared" si="102"/>
        <v>19554.781028900463</v>
      </c>
      <c r="AK90">
        <f t="shared" si="102"/>
        <v>20819.029471997026</v>
      </c>
      <c r="AL90">
        <f t="shared" si="102"/>
        <v>22193.026600175563</v>
      </c>
      <c r="AM90">
        <f t="shared" si="102"/>
        <v>21994.242231869572</v>
      </c>
      <c r="AN90">
        <f t="shared" si="102"/>
        <v>21097.409651286147</v>
      </c>
      <c r="AO90">
        <f t="shared" si="102"/>
        <v>20531.658802821021</v>
      </c>
      <c r="AP90">
        <f t="shared" si="102"/>
        <v>20337.995362577713</v>
      </c>
      <c r="AQ90">
        <f t="shared" si="102"/>
        <v>20791.046633002901</v>
      </c>
      <c r="AR90">
        <f t="shared" si="102"/>
        <v>21713.810853214542</v>
      </c>
      <c r="AS90">
        <f t="shared" si="102"/>
        <v>22603.114382710286</v>
      </c>
      <c r="AT90">
        <f t="shared" si="102"/>
        <v>23709.926919382942</v>
      </c>
      <c r="AU90">
        <f t="shared" si="102"/>
        <v>25562.600648511281</v>
      </c>
      <c r="AV90">
        <f t="shared" si="102"/>
        <v>27712.629347725109</v>
      </c>
      <c r="AW90">
        <f t="shared" si="102"/>
        <v>28614.199433512313</v>
      </c>
      <c r="AX90">
        <f t="shared" si="102"/>
        <v>28228.267962977454</v>
      </c>
      <c r="AY90">
        <f t="shared" si="102"/>
        <v>27589.636123330587</v>
      </c>
      <c r="AZ90">
        <f t="shared" si="102"/>
        <v>27064.029723735206</v>
      </c>
      <c r="BA90">
        <f t="shared" si="102"/>
        <v>26422.477823326375</v>
      </c>
      <c r="BB90">
        <f t="shared" si="102"/>
        <v>24731.563379256793</v>
      </c>
      <c r="BC90">
        <f t="shared" si="102"/>
        <v>22922.732506732034</v>
      </c>
      <c r="BD90">
        <f t="shared" si="102"/>
        <v>22319.14484214627</v>
      </c>
      <c r="BE90">
        <f t="shared" si="102"/>
        <v>22014.96560937478</v>
      </c>
      <c r="BF90">
        <f t="shared" si="102"/>
        <v>21732.754461621065</v>
      </c>
      <c r="BG90">
        <f t="shared" si="102"/>
        <v>21703.936074254485</v>
      </c>
      <c r="BH90">
        <f t="shared" si="102"/>
        <v>21463.216308084327</v>
      </c>
      <c r="BI90">
        <f t="shared" si="102"/>
        <v>21058.03510546414</v>
      </c>
      <c r="BJ90">
        <f t="shared" si="102"/>
        <v>21112.858492709405</v>
      </c>
      <c r="BK90">
        <f t="shared" si="102"/>
        <v>20878.77715931043</v>
      </c>
      <c r="BL90">
        <f t="shared" si="102"/>
        <v>20530.639226474774</v>
      </c>
      <c r="BM90">
        <f t="shared" si="102"/>
        <v>20372.961059186626</v>
      </c>
      <c r="BN90">
        <f t="shared" si="102"/>
        <v>19546.398676817782</v>
      </c>
      <c r="BO90">
        <f t="shared" si="102"/>
        <v>18848.905838553459</v>
      </c>
      <c r="BP90">
        <f t="shared" si="102"/>
        <v>17734.044144015486</v>
      </c>
      <c r="BQ90">
        <f t="shared" si="102"/>
        <v>15842.052567116181</v>
      </c>
      <c r="BR90">
        <f t="shared" si="102"/>
        <v>14568.03875722796</v>
      </c>
      <c r="BS90">
        <f t="shared" si="102"/>
        <v>14058.961951933252</v>
      </c>
      <c r="BT90">
        <f t="shared" si="102"/>
        <v>13907.026412358277</v>
      </c>
      <c r="BU90">
        <f t="shared" si="96"/>
        <v>13725.838242463053</v>
      </c>
      <c r="BV90">
        <f t="shared" si="96"/>
        <v>13659.720106194509</v>
      </c>
      <c r="BW90">
        <f t="shared" si="96"/>
        <v>13721.294574613577</v>
      </c>
      <c r="BX90">
        <f t="shared" si="96"/>
        <v>13771.683544317328</v>
      </c>
      <c r="BY90">
        <f t="shared" si="96"/>
        <v>13891.45806199789</v>
      </c>
      <c r="BZ90">
        <f t="shared" si="96"/>
        <v>14212.999370441999</v>
      </c>
      <c r="CA90">
        <f t="shared" si="96"/>
        <v>14838.810225495945</v>
      </c>
      <c r="CB90">
        <f t="shared" si="96"/>
        <v>15603.864996635422</v>
      </c>
      <c r="CC90">
        <f t="shared" si="96"/>
        <v>16780.411267955897</v>
      </c>
      <c r="CD90">
        <f t="shared" si="96"/>
        <v>17868.211829022835</v>
      </c>
      <c r="CE90">
        <f t="shared" si="96"/>
        <v>18084.370411060205</v>
      </c>
      <c r="CF90">
        <f t="shared" si="96"/>
        <v>17826.620834034296</v>
      </c>
      <c r="CG90">
        <f t="shared" si="96"/>
        <v>16916.856316863392</v>
      </c>
      <c r="CH90">
        <f t="shared" si="96"/>
        <v>16225.123440552097</v>
      </c>
      <c r="CI90">
        <f t="shared" si="96"/>
        <v>16179.613236132189</v>
      </c>
      <c r="CJ90">
        <f t="shared" si="96"/>
        <v>16276.949801904053</v>
      </c>
      <c r="CK90">
        <f t="shared" si="92"/>
        <v>16499.929831073667</v>
      </c>
      <c r="CL90">
        <f t="shared" si="92"/>
        <v>16628.884825778434</v>
      </c>
      <c r="CM90">
        <f t="shared" si="92"/>
        <v>16804.822970525591</v>
      </c>
      <c r="CN90">
        <f t="shared" si="92"/>
        <v>16874.709884187701</v>
      </c>
      <c r="CO90">
        <f t="shared" si="92"/>
        <v>16606.06768028342</v>
      </c>
      <c r="CP90">
        <f t="shared" si="92"/>
        <v>16436.036724372076</v>
      </c>
      <c r="CQ90">
        <f t="shared" si="92"/>
        <v>16006.401102942313</v>
      </c>
      <c r="CR90">
        <f t="shared" si="92"/>
        <v>15572.048348605038</v>
      </c>
      <c r="CS90">
        <f t="shared" si="92"/>
        <v>15135.657256249093</v>
      </c>
      <c r="CT90">
        <f t="shared" si="92"/>
        <v>14703.562996364777</v>
      </c>
      <c r="CU90">
        <f t="shared" si="92"/>
        <v>14286.560231309093</v>
      </c>
      <c r="CV90">
        <f t="shared" si="92"/>
        <v>13897.259502303408</v>
      </c>
      <c r="CW90">
        <f t="shared" si="100"/>
        <v>13548.658325484485</v>
      </c>
      <c r="CX90">
        <f t="shared" si="100"/>
        <v>13248.594464511896</v>
      </c>
      <c r="CY90">
        <f t="shared" si="100"/>
        <v>13001.653593885838</v>
      </c>
      <c r="CZ90">
        <f t="shared" si="100"/>
        <v>12811.015016574367</v>
      </c>
      <c r="DA90">
        <f t="shared" si="100"/>
        <v>12678.799307161637</v>
      </c>
      <c r="DB90">
        <f t="shared" si="100"/>
        <v>12605.357701414798</v>
      </c>
      <c r="DC90">
        <f t="shared" si="101"/>
        <v>12593.693796466172</v>
      </c>
      <c r="DD90">
        <f t="shared" si="101"/>
        <v>12639.407215696492</v>
      </c>
      <c r="DE90">
        <f t="shared" si="101"/>
        <v>12730.223113591937</v>
      </c>
      <c r="DF90">
        <f t="shared" si="101"/>
        <v>12855.210030123166</v>
      </c>
      <c r="DG90">
        <f t="shared" si="101"/>
        <v>12998.39905210327</v>
      </c>
      <c r="DH90">
        <f t="shared" si="101"/>
        <v>13144.206110756246</v>
      </c>
      <c r="DI90">
        <f t="shared" si="101"/>
        <v>13279.729653020351</v>
      </c>
      <c r="DJ90">
        <f t="shared" si="101"/>
        <v>13394.02857319911</v>
      </c>
      <c r="DK90">
        <f t="shared" si="101"/>
        <v>13483.015648440229</v>
      </c>
      <c r="DL90">
        <f t="shared" si="101"/>
        <v>13544.076627308061</v>
      </c>
      <c r="DM90">
        <f t="shared" si="101"/>
        <v>13578.012002532454</v>
      </c>
      <c r="DN90">
        <f t="shared" si="101"/>
        <v>13584.811276853708</v>
      </c>
      <c r="DO90">
        <f t="shared" si="101"/>
        <v>13563.322779090351</v>
      </c>
      <c r="DP90">
        <f t="shared" si="101"/>
        <v>13515.108739393942</v>
      </c>
      <c r="DQ90">
        <f t="shared" si="101"/>
        <v>13440.102498064471</v>
      </c>
      <c r="DR90">
        <f t="shared" si="101"/>
        <v>13338.875376572181</v>
      </c>
      <c r="DS90">
        <f t="shared" si="101"/>
        <v>13212.898045046566</v>
      </c>
      <c r="DT90">
        <f t="shared" si="101"/>
        <v>13064.268738594403</v>
      </c>
      <c r="DU90">
        <f t="shared" si="101"/>
        <v>12896.187372535873</v>
      </c>
      <c r="DV90">
        <f t="shared" si="101"/>
        <v>12712.484842006857</v>
      </c>
      <c r="DW90">
        <f t="shared" si="101"/>
        <v>12518.26973581661</v>
      </c>
      <c r="DX90">
        <f t="shared" si="101"/>
        <v>12316.994880717328</v>
      </c>
      <c r="DY90">
        <f t="shared" si="101"/>
        <v>12112.366075820479</v>
      </c>
      <c r="DZ90">
        <f t="shared" si="101"/>
        <v>11909.557878237421</v>
      </c>
      <c r="EA90">
        <f t="shared" si="101"/>
        <v>11713.529166304083</v>
      </c>
      <c r="EB90">
        <f t="shared" si="101"/>
        <v>11529.322694755556</v>
      </c>
      <c r="EC90">
        <f t="shared" si="101"/>
        <v>11361.186638976276</v>
      </c>
      <c r="ED90">
        <f t="shared" si="101"/>
        <v>11213.531133732422</v>
      </c>
      <c r="EE90">
        <f t="shared" si="101"/>
        <v>11088.812938909748</v>
      </c>
      <c r="EF90">
        <f t="shared" si="101"/>
        <v>10988.816433994647</v>
      </c>
      <c r="EG90">
        <f t="shared" si="101"/>
        <v>10914.04040937538</v>
      </c>
      <c r="EH90">
        <f t="shared" si="101"/>
        <v>10863.422729092556</v>
      </c>
      <c r="EI90">
        <f t="shared" si="101"/>
        <v>10834.852890337746</v>
      </c>
      <c r="EJ90">
        <f t="shared" si="101"/>
        <v>10825.328701586852</v>
      </c>
      <c r="EK90">
        <f t="shared" si="101"/>
        <v>10831.163428166668</v>
      </c>
      <c r="EL90">
        <f t="shared" si="101"/>
        <v>10848.176354830521</v>
      </c>
      <c r="EM90">
        <f t="shared" si="101"/>
        <v>10872.078320966204</v>
      </c>
      <c r="EN90">
        <f t="shared" si="101"/>
        <v>10898.543034320053</v>
      </c>
      <c r="EO90">
        <f t="shared" si="101"/>
        <v>10923.524047455106</v>
      </c>
      <c r="EP90">
        <f t="shared" si="101"/>
        <v>10943.341137236366</v>
      </c>
      <c r="EQ90">
        <f t="shared" si="101"/>
        <v>10954.847306825957</v>
      </c>
      <c r="ER90">
        <f t="shared" si="101"/>
        <v>10955.459205443742</v>
      </c>
      <c r="ES90">
        <f t="shared" si="101"/>
        <v>10943.220485673788</v>
      </c>
      <c r="ET90">
        <f t="shared" si="101"/>
        <v>10916.828916326434</v>
      </c>
      <c r="EU90">
        <f t="shared" si="101"/>
        <v>10875.630958553174</v>
      </c>
      <c r="EV90">
        <f t="shared" si="101"/>
        <v>10819.589193329404</v>
      </c>
      <c r="EW90">
        <f t="shared" si="101"/>
        <v>10749.244849391362</v>
      </c>
      <c r="EX90">
        <f t="shared" si="101"/>
        <v>10665.640104172226</v>
      </c>
      <c r="EY90">
        <f t="shared" si="101"/>
        <v>10570.249339777774</v>
      </c>
      <c r="EZ90">
        <f t="shared" si="101"/>
        <v>10464.903086255788</v>
      </c>
      <c r="FA90">
        <f t="shared" si="101"/>
        <v>10351.698543265858</v>
      </c>
      <c r="FB90">
        <f t="shared" si="101"/>
        <v>10232.914356431182</v>
      </c>
      <c r="FC90">
        <f t="shared" si="101"/>
        <v>10110.931472457261</v>
      </c>
      <c r="FD90">
        <f t="shared" si="98"/>
        <v>9988.1631991790564</v>
      </c>
      <c r="FE90">
        <f t="shared" si="98"/>
        <v>9866.9695211346043</v>
      </c>
      <c r="FF90">
        <f t="shared" si="98"/>
        <v>9749.5784688701897</v>
      </c>
      <c r="FG90">
        <f t="shared" si="98"/>
        <v>9638.0160907007594</v>
      </c>
      <c r="FH90">
        <f t="shared" si="98"/>
        <v>9534.0283941486596</v>
      </c>
      <c r="FI90">
        <f t="shared" si="98"/>
        <v>9439.0213143432557</v>
      </c>
      <c r="FJ90">
        <f t="shared" si="98"/>
        <v>9354.0131543142761</v>
      </c>
      <c r="FK90">
        <f t="shared" si="98"/>
        <v>9279.6020914918263</v>
      </c>
      <c r="FL90">
        <f t="shared" si="98"/>
        <v>9215.9487738931239</v>
      </c>
      <c r="FM90">
        <f t="shared" si="98"/>
        <v>9162.7831990617888</v>
      </c>
      <c r="FN90">
        <f t="shared" si="98"/>
        <v>9119.4357766563571</v>
      </c>
      <c r="FO90">
        <f t="shared" si="98"/>
        <v>9084.876288333302</v>
      </c>
      <c r="FP90">
        <f t="shared" si="98"/>
        <v>9057.773133158018</v>
      </c>
      <c r="FQ90">
        <f t="shared" si="98"/>
        <v>9036.5626172160519</v>
      </c>
      <c r="FR90">
        <f t="shared" si="98"/>
        <v>9019.5272788425082</v>
      </c>
      <c r="FS90">
        <f t="shared" si="98"/>
        <v>9004.8743819473075</v>
      </c>
      <c r="FT90">
        <f t="shared" si="93"/>
        <v>8990.8176513437884</v>
      </c>
      <c r="FU90">
        <f t="shared" si="93"/>
        <v>8975.6524760075808</v>
      </c>
      <c r="FV90">
        <f t="shared" si="93"/>
        <v>8957.8218683539508</v>
      </c>
      <c r="FW90">
        <f t="shared" si="93"/>
        <v>8935.9740992262068</v>
      </c>
      <c r="FX90">
        <f t="shared" si="93"/>
        <v>8909.0066588426726</v>
      </c>
      <c r="FY90">
        <f t="shared" si="93"/>
        <v>8876.0967588772928</v>
      </c>
      <c r="FZ90">
        <f t="shared" si="93"/>
        <v>8836.7177043858119</v>
      </c>
      <c r="GA90">
        <f t="shared" si="93"/>
        <v>8790.6426378069482</v>
      </c>
      <c r="GB90">
        <f t="shared" si="93"/>
        <v>8737.9351055521929</v>
      </c>
      <c r="GC90">
        <f t="shared" si="93"/>
        <v>8678.929414640872</v>
      </c>
      <c r="GD90">
        <f t="shared" si="93"/>
        <v>8614.2015849870604</v>
      </c>
      <c r="GE90">
        <f t="shared" si="93"/>
        <v>8544.5330659896099</v>
      </c>
      <c r="GF90">
        <f t="shared" si="93"/>
        <v>8470.8689930811088</v>
      </c>
      <c r="GG90">
        <f t="shared" si="93"/>
        <v>8394.2730284680347</v>
      </c>
      <c r="GH90">
        <f t="shared" si="93"/>
        <v>8315.8804884904657</v>
      </c>
      <c r="GI90">
        <f t="shared" si="93"/>
        <v>8236.8513868292994</v>
      </c>
      <c r="GJ90">
        <f t="shared" si="93"/>
        <v>8158.3250675406152</v>
      </c>
      <c r="GK90">
        <f t="shared" si="93"/>
        <v>8081.377797657683</v>
      </c>
      <c r="GL90">
        <f t="shared" si="99"/>
        <v>8006.9846416606633</v>
      </c>
      <c r="GM90">
        <f t="shared" si="99"/>
        <v>7935.9867814376184</v>
      </c>
      <c r="GN90">
        <f t="shared" si="99"/>
        <v>7869.0653075285418</v>
      </c>
      <c r="GO90">
        <f t="shared" si="99"/>
        <v>7806.7220679067759</v>
      </c>
      <c r="GP90">
        <f t="shared" si="99"/>
        <v>7749.2681295834354</v>
      </c>
      <c r="GQ90">
        <f t="shared" si="99"/>
        <v>7696.8200692296341</v>
      </c>
      <c r="GR90">
        <f t="shared" si="99"/>
        <v>7649.3039570623205</v>
      </c>
      <c r="GS90">
        <f t="shared" si="99"/>
        <v>7606.4666164769023</v>
      </c>
      <c r="GT90">
        <f t="shared" si="99"/>
        <v>7567.8935122849707</v>
      </c>
      <c r="GU90">
        <f t="shared" si="99"/>
        <v>7533.0323481120176</v>
      </c>
      <c r="GV90">
        <f t="shared" si="99"/>
        <v>7501.2211721395097</v>
      </c>
      <c r="GW90">
        <f t="shared" si="99"/>
        <v>7471.7197239989464</v>
      </c>
      <c r="GX90">
        <f t="shared" si="99"/>
        <v>7443.7426078886683</v>
      </c>
    </row>
    <row r="91" spans="1:206" ht="4.5" customHeight="1">
      <c r="A91">
        <v>89</v>
      </c>
      <c r="B91">
        <v>0.8436959679092606</v>
      </c>
      <c r="E91" s="8">
        <v>14459</v>
      </c>
      <c r="F91">
        <f t="shared" si="103"/>
        <v>14569.785669825022</v>
      </c>
      <c r="G91">
        <f t="shared" si="103"/>
        <v>14278.955036814064</v>
      </c>
      <c r="H91">
        <f t="shared" si="103"/>
        <v>13791.116661229795</v>
      </c>
      <c r="I91">
        <f t="shared" si="103"/>
        <v>13295.653730938526</v>
      </c>
      <c r="J91">
        <f t="shared" si="94"/>
        <v>13013.400242978241</v>
      </c>
      <c r="K91">
        <f t="shared" si="94"/>
        <v>12838.79768049933</v>
      </c>
      <c r="L91">
        <f t="shared" si="94"/>
        <v>12824.440709300341</v>
      </c>
      <c r="M91">
        <f t="shared" si="94"/>
        <v>13149.548894507538</v>
      </c>
      <c r="N91">
        <f t="shared" si="94"/>
        <v>13666.295591286083</v>
      </c>
      <c r="O91">
        <f t="shared" si="94"/>
        <v>14712.539610589178</v>
      </c>
      <c r="P91">
        <f t="shared" si="94"/>
        <v>15581.803809275983</v>
      </c>
      <c r="Q91">
        <f t="shared" si="94"/>
        <v>15960.242206614404</v>
      </c>
      <c r="R91">
        <f t="shared" si="94"/>
        <v>17206.495029013968</v>
      </c>
      <c r="S91">
        <f t="shared" si="94"/>
        <v>18427.895879502968</v>
      </c>
      <c r="T91">
        <f t="shared" si="94"/>
        <v>18223.475910645546</v>
      </c>
      <c r="U91">
        <f t="shared" si="94"/>
        <v>19798.64026994666</v>
      </c>
      <c r="V91">
        <f t="shared" si="94"/>
        <v>22081.212340467115</v>
      </c>
      <c r="W91">
        <f t="shared" si="102"/>
        <v>21828.363293507995</v>
      </c>
      <c r="X91">
        <f t="shared" si="102"/>
        <v>20974.65382319026</v>
      </c>
      <c r="Y91">
        <f t="shared" si="102"/>
        <v>20810.744835285139</v>
      </c>
      <c r="Z91">
        <f t="shared" si="102"/>
        <v>21168.299893938674</v>
      </c>
      <c r="AA91">
        <f t="shared" si="102"/>
        <v>21146.391960587498</v>
      </c>
      <c r="AB91">
        <f t="shared" si="102"/>
        <v>20702.118339895736</v>
      </c>
      <c r="AC91">
        <f t="shared" si="102"/>
        <v>20318.287729976848</v>
      </c>
      <c r="AD91">
        <f t="shared" si="102"/>
        <v>20090.617045251671</v>
      </c>
      <c r="AE91">
        <f t="shared" si="102"/>
        <v>19792.012697533351</v>
      </c>
      <c r="AF91">
        <f t="shared" si="102"/>
        <v>19195.760090100637</v>
      </c>
      <c r="AG91">
        <f t="shared" si="102"/>
        <v>18097.023058369658</v>
      </c>
      <c r="AH91">
        <f t="shared" si="102"/>
        <v>16672.139592221036</v>
      </c>
      <c r="AI91">
        <f t="shared" si="102"/>
        <v>15949.423405949372</v>
      </c>
      <c r="AJ91">
        <f t="shared" si="102"/>
        <v>16174.956721515015</v>
      </c>
      <c r="AK91">
        <f t="shared" si="102"/>
        <v>16498.289907431823</v>
      </c>
      <c r="AL91">
        <f t="shared" si="102"/>
        <v>17564.931221307954</v>
      </c>
      <c r="AM91">
        <f t="shared" si="102"/>
        <v>18724.167058271087</v>
      </c>
      <c r="AN91">
        <f t="shared" si="102"/>
        <v>18556.453488247935</v>
      </c>
      <c r="AO91">
        <f t="shared" si="102"/>
        <v>17799.799456120043</v>
      </c>
      <c r="AP91">
        <f t="shared" si="102"/>
        <v>17322.477746428773</v>
      </c>
      <c r="AQ91">
        <f t="shared" si="102"/>
        <v>17159.084682764056</v>
      </c>
      <c r="AR91">
        <f t="shared" si="102"/>
        <v>17541.322212877956</v>
      </c>
      <c r="AS91">
        <f t="shared" si="102"/>
        <v>18319.854664801449</v>
      </c>
      <c r="AT91">
        <f t="shared" si="102"/>
        <v>19070.156466884484</v>
      </c>
      <c r="AU91">
        <f t="shared" si="102"/>
        <v>20003.969741306624</v>
      </c>
      <c r="AV91">
        <f t="shared" si="102"/>
        <v>21567.063096423619</v>
      </c>
      <c r="AW91">
        <f t="shared" si="102"/>
        <v>23381.033640839516</v>
      </c>
      <c r="AX91">
        <f t="shared" si="102"/>
        <v>24141.684687005789</v>
      </c>
      <c r="AY91">
        <f t="shared" si="102"/>
        <v>23816.075861426234</v>
      </c>
      <c r="AZ91">
        <f t="shared" si="102"/>
        <v>23277.264753337698</v>
      </c>
      <c r="BA91">
        <f t="shared" si="102"/>
        <v>22833.812753291775</v>
      </c>
      <c r="BB91">
        <f t="shared" si="102"/>
        <v>22292.538001712321</v>
      </c>
      <c r="BC91">
        <f t="shared" si="102"/>
        <v>20865.920303171286</v>
      </c>
      <c r="BD91">
        <f t="shared" si="102"/>
        <v>19339.816989392355</v>
      </c>
      <c r="BE91">
        <f t="shared" si="102"/>
        <v>18830.572510501577</v>
      </c>
      <c r="BF91">
        <f t="shared" si="102"/>
        <v>18573.937718290541</v>
      </c>
      <c r="BG91">
        <f t="shared" si="102"/>
        <v>18335.837310831688</v>
      </c>
      <c r="BH91">
        <f t="shared" si="102"/>
        <v>18311.523353608856</v>
      </c>
      <c r="BI91">
        <f t="shared" si="102"/>
        <v>18108.429057495032</v>
      </c>
      <c r="BJ91">
        <f t="shared" si="102"/>
        <v>17766.579310571757</v>
      </c>
      <c r="BK91">
        <f t="shared" si="102"/>
        <v>17812.833581337716</v>
      </c>
      <c r="BL91">
        <f t="shared" si="102"/>
        <v>17615.340104186176</v>
      </c>
      <c r="BM91">
        <f t="shared" si="102"/>
        <v>17321.617533976467</v>
      </c>
      <c r="BN91">
        <f t="shared" si="102"/>
        <v>17188.585100008135</v>
      </c>
      <c r="BO91">
        <f t="shared" si="102"/>
        <v>16491.217750778069</v>
      </c>
      <c r="BP91">
        <f t="shared" si="102"/>
        <v>15902.745855488874</v>
      </c>
      <c r="BQ91">
        <f t="shared" si="102"/>
        <v>14962.141539030701</v>
      </c>
      <c r="BR91">
        <f t="shared" si="102"/>
        <v>13365.875874282474</v>
      </c>
      <c r="BS91">
        <f t="shared" si="102"/>
        <v>12290.995559819065</v>
      </c>
      <c r="BT91">
        <f t="shared" si="102"/>
        <v>11861.489511835793</v>
      </c>
      <c r="BU91">
        <f t="shared" si="96"/>
        <v>11733.302109714268</v>
      </c>
      <c r="BV91">
        <f t="shared" si="96"/>
        <v>11580.43438134081</v>
      </c>
      <c r="BW91">
        <f t="shared" si="96"/>
        <v>11524.650776365364</v>
      </c>
      <c r="BX91">
        <f t="shared" si="96"/>
        <v>11576.600907096688</v>
      </c>
      <c r="BY91">
        <f t="shared" si="96"/>
        <v>11619.113877662845</v>
      </c>
      <c r="BZ91">
        <f t="shared" si="96"/>
        <v>11720.167155288211</v>
      </c>
      <c r="CA91">
        <f t="shared" si="96"/>
        <v>11991.450260738775</v>
      </c>
      <c r="CB91">
        <f t="shared" si="96"/>
        <v>12519.444355821635</v>
      </c>
      <c r="CC91">
        <f t="shared" si="96"/>
        <v>13164.917981461755</v>
      </c>
      <c r="CD91">
        <f t="shared" si="96"/>
        <v>14157.565326633514</v>
      </c>
      <c r="CE91">
        <f t="shared" si="96"/>
        <v>15075.33827389512</v>
      </c>
      <c r="CF91">
        <f t="shared" si="96"/>
        <v>15257.710397989033</v>
      </c>
      <c r="CG91">
        <f t="shared" si="96"/>
        <v>15040.248119121956</v>
      </c>
      <c r="CH91">
        <f t="shared" si="96"/>
        <v>14272.683464237949</v>
      </c>
      <c r="CI91">
        <f t="shared" si="96"/>
        <v>13689.071225623835</v>
      </c>
      <c r="CJ91">
        <f t="shared" si="96"/>
        <v>13650.674449656031</v>
      </c>
      <c r="CK91">
        <f t="shared" si="92"/>
        <v>13732.796917727888</v>
      </c>
      <c r="CL91">
        <f t="shared" si="92"/>
        <v>13920.924269262579</v>
      </c>
      <c r="CM91">
        <f t="shared" si="92"/>
        <v>14029.723078336752</v>
      </c>
      <c r="CN91">
        <f t="shared" si="92"/>
        <v>14178.161381661364</v>
      </c>
      <c r="CO91">
        <f t="shared" si="92"/>
        <v>14237.12468892771</v>
      </c>
      <c r="CP91">
        <f t="shared" si="92"/>
        <v>14010.47234468341</v>
      </c>
      <c r="CQ91">
        <f t="shared" si="92"/>
        <v>13867.017912761252</v>
      </c>
      <c r="CR91">
        <f t="shared" si="92"/>
        <v>13504.536071290771</v>
      </c>
      <c r="CS91">
        <f t="shared" si="92"/>
        <v>13138.074403806131</v>
      </c>
      <c r="CT91">
        <f t="shared" si="92"/>
        <v>12769.892998753901</v>
      </c>
      <c r="CU91">
        <f t="shared" si="92"/>
        <v>12405.336813932769</v>
      </c>
      <c r="CV91">
        <f t="shared" si="92"/>
        <v>12053.513262448276</v>
      </c>
      <c r="CW91">
        <f t="shared" si="100"/>
        <v>11725.061807082044</v>
      </c>
      <c r="CX91">
        <f t="shared" si="100"/>
        <v>11430.948399791494</v>
      </c>
      <c r="CY91">
        <f t="shared" si="100"/>
        <v>11177.785730173637</v>
      </c>
      <c r="CZ91">
        <f t="shared" si="100"/>
        <v>10969.442713314429</v>
      </c>
      <c r="DA91">
        <f t="shared" si="100"/>
        <v>10808.601714308783</v>
      </c>
      <c r="DB91">
        <f t="shared" si="100"/>
        <v>10697.051853383</v>
      </c>
      <c r="DC91">
        <f t="shared" si="101"/>
        <v>10635.089466737611</v>
      </c>
      <c r="DD91">
        <f t="shared" si="101"/>
        <v>10625.248677162377</v>
      </c>
      <c r="DE91">
        <f t="shared" si="101"/>
        <v>10663.816904646344</v>
      </c>
      <c r="DF91">
        <f t="shared" si="101"/>
        <v>10740.437911522791</v>
      </c>
      <c r="DG91">
        <f t="shared" si="101"/>
        <v>10845.888869041599</v>
      </c>
      <c r="DH91">
        <f t="shared" si="101"/>
        <v>10966.696869535084</v>
      </c>
      <c r="DI91">
        <f t="shared" si="101"/>
        <v>11089.713697013309</v>
      </c>
      <c r="DJ91">
        <f t="shared" si="101"/>
        <v>11204.054363178315</v>
      </c>
      <c r="DK91">
        <f t="shared" si="101"/>
        <v>11300.487901269516</v>
      </c>
      <c r="DL91">
        <f t="shared" si="101"/>
        <v>11375.565937846486</v>
      </c>
      <c r="DM91">
        <f t="shared" si="101"/>
        <v>11427.082839513869</v>
      </c>
      <c r="DN91">
        <f t="shared" si="101"/>
        <v>11455.713978760177</v>
      </c>
      <c r="DO91">
        <f t="shared" si="101"/>
        <v>11461.450499089728</v>
      </c>
      <c r="DP91">
        <f t="shared" si="101"/>
        <v>11443.320740170357</v>
      </c>
      <c r="DQ91">
        <f t="shared" si="101"/>
        <v>11402.642749281878</v>
      </c>
      <c r="DR91">
        <f t="shared" si="101"/>
        <v>11339.360285904175</v>
      </c>
      <c r="DS91">
        <f t="shared" si="101"/>
        <v>11253.95537165807</v>
      </c>
      <c r="DT91">
        <f t="shared" si="101"/>
        <v>11147.66880500194</v>
      </c>
      <c r="DU91">
        <f t="shared" si="101"/>
        <v>11022.2708584351</v>
      </c>
      <c r="DV91">
        <f t="shared" si="101"/>
        <v>10880.461287610837</v>
      </c>
      <c r="DW91">
        <f t="shared" si="101"/>
        <v>10725.47220330878</v>
      </c>
      <c r="DX91">
        <f t="shared" si="101"/>
        <v>10561.613701308999</v>
      </c>
      <c r="DY91">
        <f t="shared" si="101"/>
        <v>10391.798917620214</v>
      </c>
      <c r="DZ91">
        <f t="shared" si="101"/>
        <v>10219.154420010651</v>
      </c>
      <c r="EA91">
        <f t="shared" ref="DC91:FC96" si="104">DZ90*$B91</f>
        <v>10048.045961450882</v>
      </c>
      <c r="EB91">
        <f t="shared" si="104"/>
        <v>9882.6573275982773</v>
      </c>
      <c r="EC91">
        <f t="shared" si="104"/>
        <v>9727.2430702899928</v>
      </c>
      <c r="ED91">
        <f t="shared" si="104"/>
        <v>9585.3873579688479</v>
      </c>
      <c r="EE91">
        <f t="shared" si="104"/>
        <v>9460.8110035550035</v>
      </c>
      <c r="EF91">
        <f t="shared" si="104"/>
        <v>9355.5867654581925</v>
      </c>
      <c r="EG91">
        <f t="shared" si="104"/>
        <v>9271.2201174563033</v>
      </c>
      <c r="EH91">
        <f t="shared" si="104"/>
        <v>9208.1318869887436</v>
      </c>
      <c r="EI91">
        <f t="shared" si="104"/>
        <v>9165.4259542292057</v>
      </c>
      <c r="EJ91">
        <f t="shared" si="104"/>
        <v>9141.3216964679541</v>
      </c>
      <c r="EK91">
        <f t="shared" si="104"/>
        <v>9133.2861768212188</v>
      </c>
      <c r="EL91">
        <f t="shared" si="104"/>
        <v>9138.2089121104618</v>
      </c>
      <c r="EM91">
        <f t="shared" si="104"/>
        <v>9152.5626497390913</v>
      </c>
      <c r="EN91">
        <f t="shared" si="104"/>
        <v>9172.7286421928711</v>
      </c>
      <c r="EO91">
        <f t="shared" si="104"/>
        <v>9195.0568141413878</v>
      </c>
      <c r="EP91">
        <f t="shared" si="104"/>
        <v>9216.1331941977205</v>
      </c>
      <c r="EQ91">
        <f t="shared" si="104"/>
        <v>9232.8527929418651</v>
      </c>
      <c r="ER91">
        <f t="shared" si="104"/>
        <v>9242.5605018306833</v>
      </c>
      <c r="ES91">
        <f t="shared" si="104"/>
        <v>9243.0767582272765</v>
      </c>
      <c r="ET91">
        <f t="shared" si="104"/>
        <v>9232.7509997049947</v>
      </c>
      <c r="EU91">
        <f t="shared" si="104"/>
        <v>9210.4845390598348</v>
      </c>
      <c r="EV91">
        <f t="shared" si="104"/>
        <v>9175.72598820044</v>
      </c>
      <c r="EW91">
        <f t="shared" si="104"/>
        <v>9128.4437768466287</v>
      </c>
      <c r="EX91">
        <f t="shared" si="104"/>
        <v>9069.0945375008796</v>
      </c>
      <c r="EY91">
        <f t="shared" si="104"/>
        <v>8998.5575510614126</v>
      </c>
      <c r="EZ91">
        <f t="shared" si="104"/>
        <v>8918.076747766032</v>
      </c>
      <c r="FA91">
        <f t="shared" si="104"/>
        <v>8829.1965384351861</v>
      </c>
      <c r="FB91">
        <f t="shared" si="104"/>
        <v>8733.6863219655716</v>
      </c>
      <c r="FC91">
        <f t="shared" si="104"/>
        <v>8633.4685824817752</v>
      </c>
      <c r="FD91">
        <f t="shared" si="98"/>
        <v>8530.5521151190351</v>
      </c>
      <c r="FE91">
        <f t="shared" si="98"/>
        <v>8426.9730179670314</v>
      </c>
      <c r="FF91">
        <f t="shared" si="98"/>
        <v>8324.7224004648342</v>
      </c>
      <c r="FG91">
        <f t="shared" si="98"/>
        <v>8225.6800430007224</v>
      </c>
      <c r="FH91">
        <f t="shared" si="98"/>
        <v>8131.5553143688048</v>
      </c>
      <c r="FI91">
        <f t="shared" si="98"/>
        <v>8043.821314075627</v>
      </c>
      <c r="FJ91">
        <f t="shared" si="98"/>
        <v>7963.6642239209741</v>
      </c>
      <c r="FK91">
        <f t="shared" si="98"/>
        <v>7891.9431820651389</v>
      </c>
      <c r="FL91">
        <f t="shared" si="98"/>
        <v>7829.1628683939953</v>
      </c>
      <c r="FM91">
        <f t="shared" si="98"/>
        <v>7775.4588209919229</v>
      </c>
      <c r="FN91">
        <f t="shared" si="98"/>
        <v>7730.6032398751468</v>
      </c>
      <c r="FO91">
        <f t="shared" si="98"/>
        <v>7694.0311943724246</v>
      </c>
      <c r="FP91">
        <f t="shared" si="98"/>
        <v>7664.8734934212562</v>
      </c>
      <c r="FQ91">
        <f t="shared" si="98"/>
        <v>7642.0066706822499</v>
      </c>
      <c r="FR91">
        <f t="shared" si="98"/>
        <v>7624.1114439047378</v>
      </c>
      <c r="FS91">
        <f t="shared" si="98"/>
        <v>7609.7387976070095</v>
      </c>
      <c r="FT91">
        <f t="shared" si="93"/>
        <v>7597.3762075783388</v>
      </c>
      <c r="FU91">
        <f t="shared" si="93"/>
        <v>7585.5166006461623</v>
      </c>
      <c r="FV91">
        <f t="shared" si="93"/>
        <v>7572.7218033623676</v>
      </c>
      <c r="FW91">
        <f t="shared" si="93"/>
        <v>7557.6781915796273</v>
      </c>
      <c r="FX91">
        <f t="shared" si="93"/>
        <v>7539.2453168587381</v>
      </c>
      <c r="FY91">
        <f t="shared" si="93"/>
        <v>7516.4929961423168</v>
      </c>
      <c r="FZ91">
        <f t="shared" si="93"/>
        <v>7488.7270462372289</v>
      </c>
      <c r="GA91">
        <f t="shared" si="93"/>
        <v>7455.5030967426874</v>
      </c>
      <c r="GB91">
        <f t="shared" si="93"/>
        <v>7416.629748848949</v>
      </c>
      <c r="GC91">
        <f t="shared" si="93"/>
        <v>7372.1606164071645</v>
      </c>
      <c r="GD91">
        <f t="shared" si="93"/>
        <v>7322.3777529015833</v>
      </c>
      <c r="GE91">
        <f t="shared" si="93"/>
        <v>7267.7671440111444</v>
      </c>
      <c r="GF91">
        <f t="shared" si="93"/>
        <v>7208.9880954427863</v>
      </c>
      <c r="GG91">
        <f t="shared" si="93"/>
        <v>7146.8380141501102</v>
      </c>
      <c r="GH91">
        <f t="shared" si="93"/>
        <v>7082.2143076479388</v>
      </c>
      <c r="GI91">
        <f t="shared" si="93"/>
        <v>7016.0748377546979</v>
      </c>
      <c r="GJ91">
        <f t="shared" si="93"/>
        <v>6949.3983033356817</v>
      </c>
      <c r="GK91">
        <f t="shared" si="93"/>
        <v>6883.1459643770631</v>
      </c>
      <c r="GL91">
        <f t="shared" si="99"/>
        <v>6818.225863035208</v>
      </c>
      <c r="GM91">
        <f t="shared" si="99"/>
        <v>6755.4606572804778</v>
      </c>
      <c r="GN91">
        <f t="shared" si="99"/>
        <v>6695.5600488801092</v>
      </c>
      <c r="GO91">
        <f t="shared" si="99"/>
        <v>6639.0986711764763</v>
      </c>
      <c r="GP91">
        <f t="shared" si="99"/>
        <v>6586.4999312811915</v>
      </c>
      <c r="GQ91">
        <f t="shared" si="99"/>
        <v>6538.0262751772825</v>
      </c>
      <c r="GR91">
        <f t="shared" si="99"/>
        <v>6493.7760581321181</v>
      </c>
      <c r="GS91">
        <f t="shared" si="99"/>
        <v>6453.6869058858319</v>
      </c>
      <c r="GT91">
        <f t="shared" si="99"/>
        <v>6417.5452143579587</v>
      </c>
      <c r="GU91">
        <f t="shared" si="99"/>
        <v>6385.0012418814822</v>
      </c>
      <c r="GV91">
        <f t="shared" si="99"/>
        <v>6355.5890182321391</v>
      </c>
      <c r="GW91">
        <f t="shared" si="99"/>
        <v>6328.750057329682</v>
      </c>
      <c r="GX91">
        <f t="shared" si="99"/>
        <v>6303.8598044860046</v>
      </c>
    </row>
    <row r="92" spans="1:206" ht="4.5" customHeight="1">
      <c r="A92">
        <v>90</v>
      </c>
      <c r="B92">
        <v>0.81944325481798719</v>
      </c>
      <c r="E92" s="8">
        <v>11675</v>
      </c>
      <c r="F92">
        <f t="shared" si="103"/>
        <v>11848.330021413276</v>
      </c>
      <c r="G92">
        <f t="shared" si="103"/>
        <v>11939.112591281882</v>
      </c>
      <c r="H92">
        <f t="shared" si="103"/>
        <v>11700.793390766608</v>
      </c>
      <c r="I92">
        <f t="shared" si="103"/>
        <v>11301.037524452715</v>
      </c>
      <c r="J92">
        <f t="shared" si="94"/>
        <v>10895.033768213181</v>
      </c>
      <c r="K92">
        <f t="shared" si="94"/>
        <v>10663.743051355275</v>
      </c>
      <c r="L92">
        <f t="shared" si="94"/>
        <v>10520.666159257995</v>
      </c>
      <c r="M92">
        <f t="shared" si="94"/>
        <v>10508.901436049367</v>
      </c>
      <c r="N92">
        <f t="shared" si="94"/>
        <v>10775.309145503521</v>
      </c>
      <c r="O92">
        <f t="shared" si="94"/>
        <v>11198.753740628177</v>
      </c>
      <c r="P92">
        <f t="shared" si="94"/>
        <v>12056.091345139757</v>
      </c>
      <c r="Q92">
        <f t="shared" si="94"/>
        <v>12768.404029408423</v>
      </c>
      <c r="R92">
        <f t="shared" si="94"/>
        <v>13078.512821471522</v>
      </c>
      <c r="S92">
        <f t="shared" si="94"/>
        <v>14099.746290584722</v>
      </c>
      <c r="T92">
        <f t="shared" si="94"/>
        <v>15100.614978946887</v>
      </c>
      <c r="U92">
        <f t="shared" si="94"/>
        <v>14933.104414316569</v>
      </c>
      <c r="V92">
        <f t="shared" si="94"/>
        <v>16223.862223775563</v>
      </c>
      <c r="W92">
        <f t="shared" si="102"/>
        <v>18094.300510599478</v>
      </c>
      <c r="X92">
        <f t="shared" si="102"/>
        <v>17887.105064581669</v>
      </c>
      <c r="Y92">
        <f t="shared" si="102"/>
        <v>17187.538597555566</v>
      </c>
      <c r="Z92">
        <f t="shared" si="102"/>
        <v>17053.224483012669</v>
      </c>
      <c r="AA92">
        <f t="shared" si="102"/>
        <v>17346.220564052361</v>
      </c>
      <c r="AB92">
        <f t="shared" si="102"/>
        <v>17328.268255840736</v>
      </c>
      <c r="AC92">
        <f t="shared" si="102"/>
        <v>16964.211234071307</v>
      </c>
      <c r="AD92">
        <f t="shared" si="102"/>
        <v>16649.683829780599</v>
      </c>
      <c r="AE92">
        <f t="shared" si="102"/>
        <v>16463.120622862763</v>
      </c>
      <c r="AF92">
        <f t="shared" si="102"/>
        <v>16218.431304265659</v>
      </c>
      <c r="AG92">
        <f t="shared" si="102"/>
        <v>15729.836126937285</v>
      </c>
      <c r="AH92">
        <f t="shared" si="102"/>
        <v>14829.483477466598</v>
      </c>
      <c r="AI92">
        <f t="shared" si="102"/>
        <v>13661.872332229435</v>
      </c>
      <c r="AJ92">
        <f t="shared" si="102"/>
        <v>13069.64742824134</v>
      </c>
      <c r="AK92">
        <f t="shared" si="102"/>
        <v>13254.459182418343</v>
      </c>
      <c r="AL92">
        <f t="shared" si="102"/>
        <v>13519.412380676682</v>
      </c>
      <c r="AM92">
        <f t="shared" si="102"/>
        <v>14393.464410642673</v>
      </c>
      <c r="AN92">
        <f t="shared" si="102"/>
        <v>15343.392397985395</v>
      </c>
      <c r="AO92">
        <f t="shared" si="102"/>
        <v>15205.96064428848</v>
      </c>
      <c r="AP92">
        <f t="shared" si="102"/>
        <v>14585.925601430446</v>
      </c>
      <c r="AQ92">
        <f t="shared" si="102"/>
        <v>14194.787546045745</v>
      </c>
      <c r="AR92">
        <f t="shared" si="102"/>
        <v>14060.896202141648</v>
      </c>
      <c r="AS92">
        <f t="shared" si="102"/>
        <v>14374.118167931771</v>
      </c>
      <c r="AT92">
        <f t="shared" si="102"/>
        <v>15012.081334317385</v>
      </c>
      <c r="AU92">
        <f t="shared" si="102"/>
        <v>15626.911085112108</v>
      </c>
      <c r="AV92">
        <f t="shared" si="102"/>
        <v>16392.11807409683</v>
      </c>
      <c r="AW92">
        <f t="shared" si="102"/>
        <v>17672.984380598267</v>
      </c>
      <c r="AX92">
        <f t="shared" si="102"/>
        <v>19159.430307658386</v>
      </c>
      <c r="AY92">
        <f t="shared" si="102"/>
        <v>19782.740676709585</v>
      </c>
      <c r="AZ92">
        <f t="shared" si="102"/>
        <v>19515.922720879211</v>
      </c>
      <c r="BA92">
        <f t="shared" si="102"/>
        <v>19074.397592735055</v>
      </c>
      <c r="BB92">
        <f t="shared" si="102"/>
        <v>18711.013842461878</v>
      </c>
      <c r="BC92">
        <f t="shared" si="102"/>
        <v>18267.469898276813</v>
      </c>
      <c r="BD92">
        <f t="shared" si="102"/>
        <v>17098.437648003401</v>
      </c>
      <c r="BE92">
        <f t="shared" si="102"/>
        <v>15847.882581371878</v>
      </c>
      <c r="BF92">
        <f t="shared" si="102"/>
        <v>15430.585628091529</v>
      </c>
      <c r="BG92">
        <f t="shared" si="102"/>
        <v>15220.28797866258</v>
      </c>
      <c r="BH92">
        <f t="shared" si="102"/>
        <v>15025.178205801009</v>
      </c>
      <c r="BI92">
        <f t="shared" si="102"/>
        <v>15005.254297556825</v>
      </c>
      <c r="BJ92">
        <f t="shared" si="102"/>
        <v>14838.830046514346</v>
      </c>
      <c r="BK92">
        <f t="shared" si="102"/>
        <v>14558.703577236831</v>
      </c>
      <c r="BL92">
        <f t="shared" si="102"/>
        <v>14596.606327422522</v>
      </c>
      <c r="BM92">
        <f t="shared" si="102"/>
        <v>14434.771629700143</v>
      </c>
      <c r="BN92">
        <f t="shared" si="102"/>
        <v>14194.082650753993</v>
      </c>
      <c r="BO92">
        <f t="shared" si="102"/>
        <v>14085.070120066624</v>
      </c>
      <c r="BP92">
        <f t="shared" si="102"/>
        <v>13513.617149609747</v>
      </c>
      <c r="BQ92">
        <f t="shared" si="102"/>
        <v>13031.39782436506</v>
      </c>
      <c r="BR92">
        <f t="shared" si="102"/>
        <v>12260.625961790725</v>
      </c>
      <c r="BS92">
        <f t="shared" si="102"/>
        <v>10952.576829915241</v>
      </c>
      <c r="BT92">
        <f t="shared" si="102"/>
        <v>10071.773406491562</v>
      </c>
      <c r="BU92">
        <f t="shared" si="96"/>
        <v>9719.8175725681394</v>
      </c>
      <c r="BV92">
        <f t="shared" si="96"/>
        <v>9614.7752705470157</v>
      </c>
      <c r="BW92">
        <f t="shared" si="96"/>
        <v>9489.5088416520375</v>
      </c>
      <c r="BX92">
        <f t="shared" si="96"/>
        <v>9443.7973428254772</v>
      </c>
      <c r="BY92">
        <f t="shared" si="96"/>
        <v>9486.3675270401727</v>
      </c>
      <c r="BZ92">
        <f t="shared" si="96"/>
        <v>9521.2044940128853</v>
      </c>
      <c r="CA92">
        <f t="shared" si="96"/>
        <v>9604.0119207402422</v>
      </c>
      <c r="CB92">
        <f t="shared" si="96"/>
        <v>9826.3130316477836</v>
      </c>
      <c r="CC92">
        <f t="shared" si="96"/>
        <v>10258.97423144716</v>
      </c>
      <c r="CD92">
        <f t="shared" si="96"/>
        <v>10787.903240140866</v>
      </c>
      <c r="CE92">
        <f t="shared" si="96"/>
        <v>11601.321411554847</v>
      </c>
      <c r="CF92">
        <f t="shared" si="96"/>
        <v>12353.384262642794</v>
      </c>
      <c r="CG92">
        <f t="shared" si="96"/>
        <v>12502.827869598379</v>
      </c>
      <c r="CH92">
        <f t="shared" si="96"/>
        <v>12324.629872003405</v>
      </c>
      <c r="CI92">
        <f t="shared" si="96"/>
        <v>11695.654192922009</v>
      </c>
      <c r="CJ92">
        <f t="shared" si="96"/>
        <v>11217.417080560448</v>
      </c>
      <c r="CK92">
        <f t="shared" si="92"/>
        <v>11185.953101486873</v>
      </c>
      <c r="CL92">
        <f t="shared" si="92"/>
        <v>11253.247804017363</v>
      </c>
      <c r="CM92">
        <f t="shared" si="92"/>
        <v>11407.407493279237</v>
      </c>
      <c r="CN92">
        <f t="shared" si="92"/>
        <v>11496.561943507299</v>
      </c>
      <c r="CO92">
        <f t="shared" si="92"/>
        <v>11618.198709923279</v>
      </c>
      <c r="CP92">
        <f t="shared" si="92"/>
        <v>11666.515794344446</v>
      </c>
      <c r="CQ92">
        <f t="shared" si="92"/>
        <v>11480.78705966477</v>
      </c>
      <c r="CR92">
        <f t="shared" si="92"/>
        <v>11363.234293052412</v>
      </c>
      <c r="CS92">
        <f t="shared" si="92"/>
        <v>11066.200993065424</v>
      </c>
      <c r="CT92">
        <f t="shared" si="92"/>
        <v>10765.906451495783</v>
      </c>
      <c r="CU92">
        <f t="shared" si="92"/>
        <v>10464.202682576324</v>
      </c>
      <c r="CV92">
        <f t="shared" si="92"/>
        <v>10165.469575922467</v>
      </c>
      <c r="CW92">
        <f t="shared" si="100"/>
        <v>9877.17013977239</v>
      </c>
      <c r="CX92">
        <f t="shared" si="100"/>
        <v>9608.0228101373814</v>
      </c>
      <c r="CY92">
        <f t="shared" si="100"/>
        <v>9367.0135623816041</v>
      </c>
      <c r="CZ92">
        <f t="shared" si="100"/>
        <v>9159.561120391536</v>
      </c>
      <c r="DA92">
        <f t="shared" si="100"/>
        <v>8988.8358405378276</v>
      </c>
      <c r="DB92">
        <f t="shared" si="100"/>
        <v>8857.035768804466</v>
      </c>
      <c r="DC92">
        <f t="shared" si="104"/>
        <v>8765.6269876929473</v>
      </c>
      <c r="DD92">
        <f t="shared" si="104"/>
        <v>8714.85232790396</v>
      </c>
      <c r="DE92">
        <f t="shared" si="104"/>
        <v>8706.7883592644503</v>
      </c>
      <c r="DF92">
        <f t="shared" si="104"/>
        <v>8738.3928331264742</v>
      </c>
      <c r="DG92">
        <f t="shared" si="104"/>
        <v>8801.1794003887408</v>
      </c>
      <c r="DH92">
        <f t="shared" si="104"/>
        <v>8887.5904762416249</v>
      </c>
      <c r="DI92">
        <f t="shared" si="104"/>
        <v>8986.5857773740609</v>
      </c>
      <c r="DJ92">
        <f t="shared" si="104"/>
        <v>9087.3910868801995</v>
      </c>
      <c r="DK92">
        <f t="shared" si="104"/>
        <v>9181.0867745205087</v>
      </c>
      <c r="DL92">
        <f t="shared" si="104"/>
        <v>9260.1085868475784</v>
      </c>
      <c r="DM92">
        <f t="shared" si="104"/>
        <v>9321.6307775055539</v>
      </c>
      <c r="DN92">
        <f t="shared" si="104"/>
        <v>9363.8459550860116</v>
      </c>
      <c r="DO92">
        <f t="shared" si="104"/>
        <v>9387.3075490191532</v>
      </c>
      <c r="DP92">
        <f t="shared" si="104"/>
        <v>9392.0083019093308</v>
      </c>
      <c r="DQ92">
        <f t="shared" si="104"/>
        <v>9377.1519932513747</v>
      </c>
      <c r="DR92">
        <f t="shared" si="104"/>
        <v>9343.8186879982641</v>
      </c>
      <c r="DS92">
        <f t="shared" si="104"/>
        <v>9291.9623002351382</v>
      </c>
      <c r="DT92">
        <f t="shared" si="104"/>
        <v>9221.9778193278598</v>
      </c>
      <c r="DU92">
        <f t="shared" si="104"/>
        <v>9134.8820092037313</v>
      </c>
      <c r="DV92">
        <f t="shared" si="104"/>
        <v>9032.1255077215083</v>
      </c>
      <c r="DW92">
        <f t="shared" si="104"/>
        <v>8915.9206114409317</v>
      </c>
      <c r="DX92">
        <f t="shared" si="104"/>
        <v>8788.9158517391952</v>
      </c>
      <c r="DY92">
        <f t="shared" si="104"/>
        <v>8654.6431075308956</v>
      </c>
      <c r="DZ92">
        <f t="shared" si="104"/>
        <v>8515.4895284687445</v>
      </c>
      <c r="EA92">
        <f t="shared" si="104"/>
        <v>8374.0171594211479</v>
      </c>
      <c r="EB92">
        <f t="shared" si="104"/>
        <v>8233.8034872120425</v>
      </c>
      <c r="EC92">
        <f t="shared" si="104"/>
        <v>8098.2768867779632</v>
      </c>
      <c r="ED92">
        <f t="shared" si="104"/>
        <v>7970.9237219241422</v>
      </c>
      <c r="EE92">
        <f t="shared" si="104"/>
        <v>7854.6810153051792</v>
      </c>
      <c r="EF92">
        <f t="shared" si="104"/>
        <v>7752.5977619709402</v>
      </c>
      <c r="EG92">
        <f t="shared" si="104"/>
        <v>7666.3724698191463</v>
      </c>
      <c r="EH92">
        <f t="shared" si="104"/>
        <v>7597.2387891823946</v>
      </c>
      <c r="EI92">
        <f t="shared" si="104"/>
        <v>7545.5415642673506</v>
      </c>
      <c r="EJ92">
        <f t="shared" si="104"/>
        <v>7510.5464757268364</v>
      </c>
      <c r="EK92">
        <f t="shared" si="104"/>
        <v>7490.7944042919844</v>
      </c>
      <c r="EL92">
        <f t="shared" si="104"/>
        <v>7484.2097519185099</v>
      </c>
      <c r="EM92">
        <f t="shared" si="104"/>
        <v>7488.2436541465349</v>
      </c>
      <c r="EN92">
        <f t="shared" si="104"/>
        <v>7500.0057276277421</v>
      </c>
      <c r="EO92">
        <f t="shared" si="104"/>
        <v>7516.5306141207029</v>
      </c>
      <c r="EP92">
        <f t="shared" si="104"/>
        <v>7534.8272840163309</v>
      </c>
      <c r="EQ92">
        <f t="shared" si="104"/>
        <v>7552.0981814894731</v>
      </c>
      <c r="ER92">
        <f t="shared" si="104"/>
        <v>7565.7989439036255</v>
      </c>
      <c r="ES92">
        <f t="shared" si="104"/>
        <v>7573.753860472304</v>
      </c>
      <c r="ET92">
        <f t="shared" si="104"/>
        <v>7574.1769032942493</v>
      </c>
      <c r="EU92">
        <f t="shared" si="104"/>
        <v>7565.7155301222856</v>
      </c>
      <c r="EV92">
        <f t="shared" si="104"/>
        <v>7547.4694291379392</v>
      </c>
      <c r="EW92">
        <f t="shared" si="104"/>
        <v>7518.9867690889605</v>
      </c>
      <c r="EX92">
        <f t="shared" si="104"/>
        <v>7480.241679922201</v>
      </c>
      <c r="EY92">
        <f t="shared" si="104"/>
        <v>7431.6083460617492</v>
      </c>
      <c r="EZ92">
        <f t="shared" si="104"/>
        <v>7373.8072883087398</v>
      </c>
      <c r="FA92">
        <f t="shared" si="104"/>
        <v>7307.8578369060069</v>
      </c>
      <c r="FB92">
        <f t="shared" si="104"/>
        <v>7235.0255488830344</v>
      </c>
      <c r="FC92">
        <f t="shared" si="104"/>
        <v>7156.7603462308034</v>
      </c>
      <c r="FD92">
        <f t="shared" si="98"/>
        <v>7074.6375955977001</v>
      </c>
      <c r="FE92">
        <f t="shared" si="98"/>
        <v>6990.3033906076071</v>
      </c>
      <c r="FF92">
        <f t="shared" si="98"/>
        <v>6905.4261981062609</v>
      </c>
      <c r="FG92">
        <f t="shared" si="98"/>
        <v>6821.6376192931111</v>
      </c>
      <c r="FH92">
        <f t="shared" si="98"/>
        <v>6740.4780275278727</v>
      </c>
      <c r="FI92">
        <f t="shared" si="98"/>
        <v>6663.3481535388746</v>
      </c>
      <c r="FJ92">
        <f t="shared" si="98"/>
        <v>6591.4551187804309</v>
      </c>
      <c r="FK92">
        <f t="shared" si="98"/>
        <v>6525.7709319273627</v>
      </c>
      <c r="FL92">
        <f t="shared" si="98"/>
        <v>6466.9996079500806</v>
      </c>
      <c r="FM92">
        <f t="shared" si="98"/>
        <v>6415.5547033769044</v>
      </c>
      <c r="FN92">
        <f t="shared" si="98"/>
        <v>6371.5472839768508</v>
      </c>
      <c r="FO92">
        <f t="shared" si="98"/>
        <v>6334.7906805897674</v>
      </c>
      <c r="FP92">
        <f t="shared" si="98"/>
        <v>6304.8219645876652</v>
      </c>
      <c r="FQ92">
        <f t="shared" si="98"/>
        <v>6280.9288832172297</v>
      </c>
      <c r="FR92">
        <f t="shared" si="98"/>
        <v>6262.1908195646329</v>
      </c>
      <c r="FS92">
        <f t="shared" si="98"/>
        <v>6247.5266966883619</v>
      </c>
      <c r="FT92">
        <f t="shared" si="93"/>
        <v>6235.7491286258037</v>
      </c>
      <c r="FU92">
        <f t="shared" si="93"/>
        <v>6225.6186876147294</v>
      </c>
      <c r="FV92">
        <f t="shared" si="93"/>
        <v>6215.9004127093649</v>
      </c>
      <c r="FW92">
        <f t="shared" si="93"/>
        <v>6205.4158023783957</v>
      </c>
      <c r="FX92">
        <f t="shared" si="93"/>
        <v>6193.0884161749291</v>
      </c>
      <c r="FY92">
        <f t="shared" si="93"/>
        <v>6177.9837213179917</v>
      </c>
      <c r="FZ92">
        <f t="shared" si="93"/>
        <v>6159.3394855754641</v>
      </c>
      <c r="GA92">
        <f t="shared" si="93"/>
        <v>6136.5868652121262</v>
      </c>
      <c r="GB92">
        <f t="shared" si="93"/>
        <v>6109.3617239004107</v>
      </c>
      <c r="GC92">
        <f t="shared" si="93"/>
        <v>6077.5072211766937</v>
      </c>
      <c r="GD92">
        <f t="shared" si="93"/>
        <v>6041.0672905496658</v>
      </c>
      <c r="GE92">
        <f t="shared" si="93"/>
        <v>6000.2730588444929</v>
      </c>
      <c r="GF92">
        <f t="shared" si="93"/>
        <v>5955.5227637477192</v>
      </c>
      <c r="GG92">
        <f t="shared" si="93"/>
        <v>5907.3566688737592</v>
      </c>
      <c r="GH92">
        <f t="shared" si="93"/>
        <v>5856.4282039720865</v>
      </c>
      <c r="GI92">
        <f t="shared" si="93"/>
        <v>5803.4727435775449</v>
      </c>
      <c r="GJ92">
        <f t="shared" si="93"/>
        <v>5749.2752010962913</v>
      </c>
      <c r="GK92">
        <f t="shared" si="93"/>
        <v>5694.6375647119885</v>
      </c>
      <c r="GL92">
        <f t="shared" si="99"/>
        <v>5640.3475324364335</v>
      </c>
      <c r="GM92">
        <f t="shared" si="99"/>
        <v>5587.1491932897507</v>
      </c>
      <c r="GN92">
        <f t="shared" si="99"/>
        <v>5535.7166687967738</v>
      </c>
      <c r="GO92">
        <f t="shared" si="99"/>
        <v>5486.6315192835982</v>
      </c>
      <c r="GP92">
        <f t="shared" si="99"/>
        <v>5440.3646241666256</v>
      </c>
      <c r="GQ92">
        <f t="shared" si="99"/>
        <v>5397.2629415475085</v>
      </c>
      <c r="GR92">
        <f t="shared" si="99"/>
        <v>5357.5415310167937</v>
      </c>
      <c r="GS92">
        <f t="shared" si="99"/>
        <v>5321.2809891349016</v>
      </c>
      <c r="GT92">
        <f t="shared" si="99"/>
        <v>5288.4302037353109</v>
      </c>
      <c r="GU92">
        <f t="shared" si="99"/>
        <v>5258.8141383950833</v>
      </c>
      <c r="GV92">
        <f t="shared" si="99"/>
        <v>5232.146199664252</v>
      </c>
      <c r="GW92">
        <f t="shared" si="99"/>
        <v>5208.0445513855993</v>
      </c>
      <c r="GX92">
        <f t="shared" si="99"/>
        <v>5186.0515459077578</v>
      </c>
    </row>
    <row r="93" spans="1:206" ht="4.5" customHeight="1">
      <c r="A93">
        <v>91</v>
      </c>
      <c r="B93">
        <v>0.79970215934475053</v>
      </c>
      <c r="E93" s="8">
        <v>9401</v>
      </c>
      <c r="F93">
        <f t="shared" si="103"/>
        <v>9336.5227103499619</v>
      </c>
      <c r="G93">
        <f t="shared" si="103"/>
        <v>9475.1351027534311</v>
      </c>
      <c r="H93">
        <f t="shared" si="103"/>
        <v>9547.7341199082221</v>
      </c>
      <c r="I93">
        <f t="shared" si="103"/>
        <v>9357.1497406428425</v>
      </c>
      <c r="J93">
        <f t="shared" si="94"/>
        <v>9037.464111140891</v>
      </c>
      <c r="K93">
        <f t="shared" si="94"/>
        <v>8712.7820305740552</v>
      </c>
      <c r="L93">
        <f t="shared" si="94"/>
        <v>8527.8183448663931</v>
      </c>
      <c r="M93">
        <f t="shared" si="94"/>
        <v>8413.3994453038613</v>
      </c>
      <c r="N93">
        <f t="shared" si="94"/>
        <v>8403.9911707498286</v>
      </c>
      <c r="O93">
        <f t="shared" si="94"/>
        <v>8617.0379912664048</v>
      </c>
      <c r="P93">
        <f t="shared" si="94"/>
        <v>8955.667548350455</v>
      </c>
      <c r="Q93">
        <f t="shared" si="94"/>
        <v>9641.2822819658213</v>
      </c>
      <c r="R93">
        <f t="shared" si="94"/>
        <v>10210.920273704129</v>
      </c>
      <c r="S93">
        <f t="shared" si="94"/>
        <v>10458.914944348782</v>
      </c>
      <c r="T93">
        <f t="shared" si="94"/>
        <v>11275.59755479374</v>
      </c>
      <c r="U93">
        <f t="shared" si="94"/>
        <v>12075.99440609751</v>
      </c>
      <c r="V93">
        <f t="shared" si="94"/>
        <v>11942.035845849587</v>
      </c>
      <c r="W93">
        <f t="shared" si="102"/>
        <v>12974.257653265044</v>
      </c>
      <c r="X93">
        <f t="shared" si="102"/>
        <v>14470.051190159225</v>
      </c>
      <c r="Y93">
        <f t="shared" si="102"/>
        <v>14304.356544572383</v>
      </c>
      <c r="Z93">
        <f t="shared" si="102"/>
        <v>13744.911730286431</v>
      </c>
      <c r="AA93">
        <f t="shared" si="102"/>
        <v>13637.500442855999</v>
      </c>
      <c r="AB93">
        <f t="shared" si="102"/>
        <v>13871.810041542989</v>
      </c>
      <c r="AC93">
        <f t="shared" si="102"/>
        <v>13857.45354190093</v>
      </c>
      <c r="AD93">
        <f t="shared" si="102"/>
        <v>13566.316355467299</v>
      </c>
      <c r="AE93">
        <f t="shared" si="102"/>
        <v>13314.78811108292</v>
      </c>
      <c r="AF93">
        <f t="shared" si="102"/>
        <v>13165.593111656446</v>
      </c>
      <c r="AG93">
        <f t="shared" si="102"/>
        <v>12969.914535205746</v>
      </c>
      <c r="AH93">
        <f t="shared" si="102"/>
        <v>12579.183916850814</v>
      </c>
      <c r="AI93">
        <f t="shared" si="102"/>
        <v>11859.169958897339</v>
      </c>
      <c r="AJ93">
        <f t="shared" ref="W93:BT98" si="105">AI92*$B93</f>
        <v>10925.428804776182</v>
      </c>
      <c r="AK93">
        <f t="shared" si="105"/>
        <v>10451.825270239166</v>
      </c>
      <c r="AL93">
        <f t="shared" si="105"/>
        <v>10599.619629126806</v>
      </c>
      <c r="AM93">
        <f t="shared" si="105"/>
        <v>10811.503273899298</v>
      </c>
      <c r="AN93">
        <f t="shared" si="105"/>
        <v>11510.484569642762</v>
      </c>
      <c r="AO93">
        <f t="shared" si="105"/>
        <v>12270.144032342751</v>
      </c>
      <c r="AP93">
        <f t="shared" si="105"/>
        <v>12160.23956214879</v>
      </c>
      <c r="AQ93">
        <f t="shared" si="105"/>
        <v>11664.396199505807</v>
      </c>
      <c r="AR93">
        <f t="shared" si="105"/>
        <v>11351.602252012755</v>
      </c>
      <c r="AS93">
        <f t="shared" si="105"/>
        <v>11244.529055175079</v>
      </c>
      <c r="AT93">
        <f t="shared" si="105"/>
        <v>11495.013337571647</v>
      </c>
      <c r="AU93">
        <f t="shared" si="105"/>
        <v>12005.193859312636</v>
      </c>
      <c r="AV93">
        <f t="shared" si="105"/>
        <v>12496.874538652572</v>
      </c>
      <c r="AW93">
        <f t="shared" si="105"/>
        <v>13108.812220089349</v>
      </c>
      <c r="AX93">
        <f t="shared" si="105"/>
        <v>14133.123771230483</v>
      </c>
      <c r="AY93">
        <f t="shared" si="105"/>
        <v>15321.837788849669</v>
      </c>
      <c r="AZ93">
        <f t="shared" si="105"/>
        <v>15820.300436921887</v>
      </c>
      <c r="BA93">
        <f t="shared" si="105"/>
        <v>15606.925541492385</v>
      </c>
      <c r="BB93">
        <f t="shared" si="105"/>
        <v>15253.836943110535</v>
      </c>
      <c r="BC93">
        <f t="shared" si="105"/>
        <v>14963.238173346283</v>
      </c>
      <c r="BD93">
        <f t="shared" si="105"/>
        <v>14608.535123417198</v>
      </c>
      <c r="BE93">
        <f t="shared" si="105"/>
        <v>13673.657508529897</v>
      </c>
      <c r="BF93">
        <f t="shared" si="105"/>
        <v>12673.585921365149</v>
      </c>
      <c r="BG93">
        <f t="shared" si="105"/>
        <v>12339.87264673887</v>
      </c>
      <c r="BH93">
        <f t="shared" si="105"/>
        <v>12171.697162385413</v>
      </c>
      <c r="BI93">
        <f t="shared" si="105"/>
        <v>12015.667455718751</v>
      </c>
      <c r="BJ93">
        <f t="shared" si="105"/>
        <v>11999.734263273291</v>
      </c>
      <c r="BK93">
        <f t="shared" si="105"/>
        <v>11866.644430347287</v>
      </c>
      <c r="BL93">
        <f t="shared" si="105"/>
        <v>11642.626687976437</v>
      </c>
      <c r="BM93">
        <f t="shared" si="105"/>
        <v>11672.93759914504</v>
      </c>
      <c r="BN93">
        <f t="shared" si="105"/>
        <v>11543.518041919548</v>
      </c>
      <c r="BO93">
        <f t="shared" si="105"/>
        <v>11351.038545725829</v>
      </c>
      <c r="BP93">
        <f t="shared" si="105"/>
        <v>11263.860989539504</v>
      </c>
      <c r="BQ93">
        <f t="shared" si="105"/>
        <v>10806.868815101167</v>
      </c>
      <c r="BR93">
        <f t="shared" si="105"/>
        <v>10421.236979425223</v>
      </c>
      <c r="BS93">
        <f t="shared" si="105"/>
        <v>9804.8490565623524</v>
      </c>
      <c r="BT93">
        <f t="shared" si="105"/>
        <v>8758.7993412725009</v>
      </c>
      <c r="BU93">
        <f t="shared" si="96"/>
        <v>8054.4189416023364</v>
      </c>
      <c r="BV93">
        <f t="shared" si="96"/>
        <v>7772.9591012197925</v>
      </c>
      <c r="BW93">
        <f t="shared" si="96"/>
        <v>7688.9565454709564</v>
      </c>
      <c r="BX93">
        <f t="shared" si="96"/>
        <v>7588.7807117902366</v>
      </c>
      <c r="BY93">
        <f t="shared" si="96"/>
        <v>7552.2251274717519</v>
      </c>
      <c r="BZ93">
        <f t="shared" si="96"/>
        <v>7586.2685957119475</v>
      </c>
      <c r="CA93">
        <f t="shared" si="96"/>
        <v>7614.1277934250475</v>
      </c>
      <c r="CB93">
        <f t="shared" si="96"/>
        <v>7680.3490713886968</v>
      </c>
      <c r="CC93">
        <f t="shared" si="96"/>
        <v>7858.1237498061946</v>
      </c>
      <c r="CD93">
        <f t="shared" si="96"/>
        <v>8204.1238455504463</v>
      </c>
      <c r="CE93">
        <f t="shared" si="96"/>
        <v>8627.1095159428805</v>
      </c>
      <c r="CF93">
        <f t="shared" si="96"/>
        <v>9277.6017840729</v>
      </c>
      <c r="CG93">
        <f t="shared" si="96"/>
        <v>9879.0280700509011</v>
      </c>
      <c r="CH93">
        <f t="shared" si="96"/>
        <v>9998.5384452335511</v>
      </c>
      <c r="CI93">
        <f t="shared" si="96"/>
        <v>9856.0331217659386</v>
      </c>
      <c r="CJ93">
        <f t="shared" si="96"/>
        <v>9353.0399130292171</v>
      </c>
      <c r="CK93">
        <f t="shared" si="92"/>
        <v>8970.5926615948774</v>
      </c>
      <c r="CL93">
        <f t="shared" si="92"/>
        <v>8945.4308495881614</v>
      </c>
      <c r="CM93">
        <f t="shared" si="92"/>
        <v>8999.2465685142579</v>
      </c>
      <c r="CN93">
        <f t="shared" si="92"/>
        <v>9122.5284049008933</v>
      </c>
      <c r="CO93">
        <f t="shared" si="92"/>
        <v>9193.8254112634677</v>
      </c>
      <c r="CP93">
        <f t="shared" si="92"/>
        <v>9291.0985960220405</v>
      </c>
      <c r="CQ93">
        <f t="shared" si="92"/>
        <v>9329.7378727668911</v>
      </c>
      <c r="CR93">
        <f t="shared" si="92"/>
        <v>9181.2102025911863</v>
      </c>
      <c r="CS93">
        <f t="shared" si="92"/>
        <v>9087.2030012943342</v>
      </c>
      <c r="CT93">
        <f t="shared" si="92"/>
        <v>8849.6648298974415</v>
      </c>
      <c r="CU93">
        <f t="shared" si="92"/>
        <v>8609.5186365647587</v>
      </c>
      <c r="CV93">
        <f t="shared" si="92"/>
        <v>8368.2454810774179</v>
      </c>
      <c r="CW93">
        <f t="shared" si="100"/>
        <v>8129.3479706185626</v>
      </c>
      <c r="CX93">
        <f t="shared" si="100"/>
        <v>7898.7942889914721</v>
      </c>
      <c r="CY93">
        <f t="shared" si="100"/>
        <v>7683.556588300482</v>
      </c>
      <c r="CZ93">
        <f t="shared" si="100"/>
        <v>7490.820972448133</v>
      </c>
      <c r="DA93">
        <f t="shared" si="100"/>
        <v>7324.9208066273341</v>
      </c>
      <c r="DB93">
        <f t="shared" si="100"/>
        <v>7188.3914316735863</v>
      </c>
      <c r="DC93">
        <f t="shared" si="104"/>
        <v>7082.9906297066236</v>
      </c>
      <c r="DD93">
        <f t="shared" si="104"/>
        <v>7009.8908300686708</v>
      </c>
      <c r="DE93">
        <f t="shared" si="104"/>
        <v>6969.2862249954223</v>
      </c>
      <c r="DF93">
        <f t="shared" si="104"/>
        <v>6962.8374518615183</v>
      </c>
      <c r="DG93">
        <f t="shared" si="104"/>
        <v>6988.1116178539341</v>
      </c>
      <c r="DH93">
        <f t="shared" si="104"/>
        <v>7038.322171271413</v>
      </c>
      <c r="DI93">
        <f t="shared" si="104"/>
        <v>7107.4252952222669</v>
      </c>
      <c r="DJ93">
        <f t="shared" si="104"/>
        <v>7186.5920513028605</v>
      </c>
      <c r="DK93">
        <f t="shared" si="104"/>
        <v>7267.2062749883353</v>
      </c>
      <c r="DL93">
        <f t="shared" si="104"/>
        <v>7342.1349187155811</v>
      </c>
      <c r="DM93">
        <f t="shared" si="104"/>
        <v>7405.3288326688744</v>
      </c>
      <c r="DN93">
        <f t="shared" si="104"/>
        <v>7454.5282613856771</v>
      </c>
      <c r="DO93">
        <f t="shared" si="104"/>
        <v>7488.2878300538914</v>
      </c>
      <c r="DP93">
        <f t="shared" si="104"/>
        <v>7507.0501173838948</v>
      </c>
      <c r="DQ93">
        <f t="shared" si="104"/>
        <v>7510.8093196207155</v>
      </c>
      <c r="DR93">
        <f t="shared" si="104"/>
        <v>7498.9286975070563</v>
      </c>
      <c r="DS93">
        <f t="shared" si="104"/>
        <v>7472.2719813180456</v>
      </c>
      <c r="DT93">
        <f t="shared" si="104"/>
        <v>7430.8023160480552</v>
      </c>
      <c r="DU93">
        <f t="shared" si="104"/>
        <v>7374.8355755458833</v>
      </c>
      <c r="DV93">
        <f t="shared" si="104"/>
        <v>7305.1848681197371</v>
      </c>
      <c r="DW93">
        <f t="shared" si="104"/>
        <v>7223.0102719976912</v>
      </c>
      <c r="DX93">
        <f t="shared" si="104"/>
        <v>7130.0809655156818</v>
      </c>
      <c r="DY93">
        <f t="shared" si="104"/>
        <v>7028.5149849351419</v>
      </c>
      <c r="DZ93">
        <f t="shared" si="104"/>
        <v>6921.1367814506193</v>
      </c>
      <c r="EA93">
        <f t="shared" si="104"/>
        <v>6809.8553637940668</v>
      </c>
      <c r="EB93">
        <f t="shared" si="104"/>
        <v>6696.7196047790858</v>
      </c>
      <c r="EC93">
        <f t="shared" si="104"/>
        <v>6584.5904283438076</v>
      </c>
      <c r="ED93">
        <f t="shared" si="104"/>
        <v>6476.2095133280209</v>
      </c>
      <c r="EE93">
        <f t="shared" si="104"/>
        <v>6374.3649123950327</v>
      </c>
      <c r="EF93">
        <f t="shared" si="104"/>
        <v>6281.4053689037692</v>
      </c>
      <c r="EG93">
        <f t="shared" si="104"/>
        <v>6199.7691707794411</v>
      </c>
      <c r="EH93">
        <f t="shared" si="104"/>
        <v>6130.8146184555198</v>
      </c>
      <c r="EI93">
        <f t="shared" si="104"/>
        <v>6075.5282647668591</v>
      </c>
      <c r="EJ93">
        <f t="shared" si="104"/>
        <v>6034.1858823701668</v>
      </c>
      <c r="EK93">
        <f t="shared" si="104"/>
        <v>6006.2002344978573</v>
      </c>
      <c r="EL93">
        <f t="shared" si="104"/>
        <v>5990.4044603198745</v>
      </c>
      <c r="EM93">
        <f t="shared" si="104"/>
        <v>5985.1386995982721</v>
      </c>
      <c r="EN93">
        <f t="shared" si="104"/>
        <v>5988.3646199206096</v>
      </c>
      <c r="EO93">
        <f t="shared" si="104"/>
        <v>5997.7707754819021</v>
      </c>
      <c r="EP93">
        <f t="shared" si="104"/>
        <v>6010.9857628932496</v>
      </c>
      <c r="EQ93">
        <f t="shared" si="104"/>
        <v>6025.6176493176017</v>
      </c>
      <c r="ER93">
        <f t="shared" si="104"/>
        <v>6039.4292233206952</v>
      </c>
      <c r="ES93">
        <f t="shared" si="104"/>
        <v>6050.3857526079628</v>
      </c>
      <c r="ET93">
        <f t="shared" si="104"/>
        <v>6056.7473165653419</v>
      </c>
      <c r="EU93">
        <f t="shared" si="104"/>
        <v>6057.0856248235468</v>
      </c>
      <c r="EV93">
        <f t="shared" si="104"/>
        <v>6050.3190464269055</v>
      </c>
      <c r="EW93">
        <f t="shared" si="104"/>
        <v>6035.7276000701013</v>
      </c>
      <c r="EX93">
        <f t="shared" si="104"/>
        <v>6012.9499553250507</v>
      </c>
      <c r="EY93">
        <f t="shared" si="104"/>
        <v>5981.9654238543881</v>
      </c>
      <c r="EZ93">
        <f t="shared" si="104"/>
        <v>5943.0732417500512</v>
      </c>
      <c r="FA93">
        <f t="shared" si="104"/>
        <v>5896.8496110525584</v>
      </c>
      <c r="FB93">
        <f t="shared" si="104"/>
        <v>5844.1096923581918</v>
      </c>
      <c r="FC93">
        <f t="shared" si="104"/>
        <v>5785.8655543562018</v>
      </c>
      <c r="FD93">
        <f t="shared" si="98"/>
        <v>5723.2767027936579</v>
      </c>
      <c r="FE93">
        <f t="shared" si="98"/>
        <v>5657.6029617810345</v>
      </c>
      <c r="FF93">
        <f t="shared" si="98"/>
        <v>5590.1607159438345</v>
      </c>
      <c r="FG93">
        <f t="shared" si="98"/>
        <v>5522.2842418213877</v>
      </c>
      <c r="FH93">
        <f t="shared" si="98"/>
        <v>5455.2783344160844</v>
      </c>
      <c r="FI93">
        <f t="shared" si="98"/>
        <v>5390.374833629885</v>
      </c>
      <c r="FJ93">
        <f t="shared" si="98"/>
        <v>5328.6939068508946</v>
      </c>
      <c r="FK93">
        <f t="shared" si="98"/>
        <v>5271.2008917127196</v>
      </c>
      <c r="FL93">
        <f t="shared" si="98"/>
        <v>5218.6731056515173</v>
      </c>
      <c r="FM93">
        <f t="shared" si="98"/>
        <v>5171.6735509593345</v>
      </c>
      <c r="FN93">
        <f t="shared" si="98"/>
        <v>5130.5329496848808</v>
      </c>
      <c r="FO93">
        <f t="shared" si="98"/>
        <v>5095.3401213634679</v>
      </c>
      <c r="FP93">
        <f t="shared" si="98"/>
        <v>5065.9457862646386</v>
      </c>
      <c r="FQ93">
        <f t="shared" si="98"/>
        <v>5041.9797393649678</v>
      </c>
      <c r="FR93">
        <f t="shared" si="98"/>
        <v>5022.8723905996312</v>
      </c>
      <c r="FS93">
        <f t="shared" si="98"/>
        <v>5007.8875206347102</v>
      </c>
      <c r="FT93">
        <f t="shared" si="93"/>
        <v>4996.1605899056594</v>
      </c>
      <c r="FU93">
        <f t="shared" si="93"/>
        <v>4986.7420432942017</v>
      </c>
      <c r="FV93">
        <f t="shared" si="93"/>
        <v>4978.640707742531</v>
      </c>
      <c r="FW93">
        <f t="shared" si="93"/>
        <v>4970.8689823156055</v>
      </c>
      <c r="FX93">
        <f t="shared" si="93"/>
        <v>4962.484416794041</v>
      </c>
      <c r="FY93">
        <f t="shared" si="93"/>
        <v>4952.6261794280517</v>
      </c>
      <c r="FZ93">
        <f t="shared" si="93"/>
        <v>4940.5469223347154</v>
      </c>
      <c r="GA93">
        <f t="shared" si="93"/>
        <v>4925.6370867520836</v>
      </c>
      <c r="GB93">
        <f t="shared" si="93"/>
        <v>4907.4417671167712</v>
      </c>
      <c r="GC93">
        <f t="shared" si="93"/>
        <v>4885.669762821326</v>
      </c>
      <c r="GD93">
        <f t="shared" si="93"/>
        <v>4860.195648208316</v>
      </c>
      <c r="GE93">
        <f t="shared" si="93"/>
        <v>4831.0545569995093</v>
      </c>
      <c r="GF93">
        <f t="shared" si="93"/>
        <v>4798.4313218160723</v>
      </c>
      <c r="GG93">
        <f t="shared" si="93"/>
        <v>4762.6444141958673</v>
      </c>
      <c r="GH93">
        <f t="shared" si="93"/>
        <v>4724.1258841179579</v>
      </c>
      <c r="GI93">
        <f t="shared" si="93"/>
        <v>4683.3982807639768</v>
      </c>
      <c r="GJ93">
        <f t="shared" si="93"/>
        <v>4641.0496847373661</v>
      </c>
      <c r="GK93">
        <f t="shared" si="93"/>
        <v>4597.7077929839288</v>
      </c>
      <c r="GL93">
        <f t="shared" si="99"/>
        <v>4554.013957185909</v>
      </c>
      <c r="GM93">
        <f t="shared" si="99"/>
        <v>4510.5981011442509</v>
      </c>
      <c r="GN93">
        <f t="shared" si="99"/>
        <v>4468.0552744550941</v>
      </c>
      <c r="GO93">
        <f t="shared" si="99"/>
        <v>4426.9245735575096</v>
      </c>
      <c r="GP93">
        <f t="shared" si="99"/>
        <v>4387.6710735000624</v>
      </c>
      <c r="GQ93">
        <f t="shared" si="99"/>
        <v>4350.6713375688423</v>
      </c>
      <c r="GR93">
        <f t="shared" si="99"/>
        <v>4316.2028289069422</v>
      </c>
      <c r="GS93">
        <f t="shared" si="99"/>
        <v>4284.4375311333106</v>
      </c>
      <c r="GT93">
        <f t="shared" si="99"/>
        <v>4255.4398974913511</v>
      </c>
      <c r="GU93">
        <f t="shared" si="99"/>
        <v>4229.169053471127</v>
      </c>
      <c r="GV93">
        <f t="shared" si="99"/>
        <v>4205.4850220672515</v>
      </c>
      <c r="GW93">
        <f t="shared" si="99"/>
        <v>4184.1586138789326</v>
      </c>
      <c r="GX93">
        <f t="shared" si="99"/>
        <v>4164.8844737067266</v>
      </c>
    </row>
    <row r="94" spans="1:206" ht="4.5" customHeight="1">
      <c r="A94">
        <v>92</v>
      </c>
      <c r="B94">
        <v>0.76954620010934938</v>
      </c>
      <c r="E94" s="8">
        <v>7316</v>
      </c>
      <c r="F94">
        <f t="shared" si="103"/>
        <v>7234.5038272279935</v>
      </c>
      <c r="G94">
        <f t="shared" si="103"/>
        <v>7184.8855739844566</v>
      </c>
      <c r="H94">
        <f t="shared" si="103"/>
        <v>7291.5542138466126</v>
      </c>
      <c r="I94">
        <f t="shared" si="103"/>
        <v>7347.4225116297557</v>
      </c>
      <c r="J94">
        <f t="shared" si="94"/>
        <v>7200.7590267658834</v>
      </c>
      <c r="K94">
        <f t="shared" si="94"/>
        <v>6954.7461653530918</v>
      </c>
      <c r="L94">
        <f t="shared" si="94"/>
        <v>6704.8883040092851</v>
      </c>
      <c r="M94">
        <f t="shared" si="94"/>
        <v>6562.5502025147343</v>
      </c>
      <c r="N94">
        <f t="shared" si="94"/>
        <v>6474.4995731356939</v>
      </c>
      <c r="O94">
        <f t="shared" si="94"/>
        <v>6467.2594712030532</v>
      </c>
      <c r="P94">
        <f t="shared" si="94"/>
        <v>6631.2088423769628</v>
      </c>
      <c r="Q94">
        <f t="shared" si="94"/>
        <v>6891.7999312757056</v>
      </c>
      <c r="R94">
        <f t="shared" si="94"/>
        <v>7419.4121442683945</v>
      </c>
      <c r="S94">
        <f t="shared" si="94"/>
        <v>7857.7748962485302</v>
      </c>
      <c r="T94">
        <f t="shared" si="94"/>
        <v>8048.6182526904922</v>
      </c>
      <c r="U94">
        <f t="shared" si="94"/>
        <v>8677.0932522537933</v>
      </c>
      <c r="V94">
        <f t="shared" si="94"/>
        <v>9293.0356077540982</v>
      </c>
      <c r="W94">
        <f t="shared" si="105"/>
        <v>9189.9483067431902</v>
      </c>
      <c r="X94">
        <f t="shared" si="105"/>
        <v>9984.2906763097581</v>
      </c>
      <c r="Y94">
        <f t="shared" si="105"/>
        <v>11135.3729087748</v>
      </c>
      <c r="Z94">
        <f t="shared" si="105"/>
        <v>11007.86322388498</v>
      </c>
      <c r="AA94">
        <f t="shared" si="105"/>
        <v>10577.344592880345</v>
      </c>
      <c r="AB94">
        <f t="shared" si="105"/>
        <v>10494.686644789403</v>
      </c>
      <c r="AC94">
        <f t="shared" si="105"/>
        <v>10674.998706108123</v>
      </c>
      <c r="AD94">
        <f t="shared" si="105"/>
        <v>10663.950716361705</v>
      </c>
      <c r="AE94">
        <f t="shared" si="105"/>
        <v>10439.907200831178</v>
      </c>
      <c r="AF94">
        <f t="shared" si="105"/>
        <v>10246.344596145003</v>
      </c>
      <c r="AG94">
        <f t="shared" si="105"/>
        <v>10131.532151261043</v>
      </c>
      <c r="AH94">
        <f t="shared" si="105"/>
        <v>9980.9484463106</v>
      </c>
      <c r="AI94">
        <f t="shared" si="105"/>
        <v>9680.2631836891851</v>
      </c>
      <c r="AJ94">
        <f t="shared" si="105"/>
        <v>9126.1791783203953</v>
      </c>
      <c r="AK94">
        <f t="shared" si="105"/>
        <v>8407.6222212807406</v>
      </c>
      <c r="AL94">
        <f t="shared" si="105"/>
        <v>8043.1624209194233</v>
      </c>
      <c r="AM94">
        <f t="shared" si="105"/>
        <v>8156.8970081990046</v>
      </c>
      <c r="AN94">
        <f t="shared" si="105"/>
        <v>8319.9512618989957</v>
      </c>
      <c r="AO94">
        <f t="shared" si="105"/>
        <v>8857.849661985887</v>
      </c>
      <c r="AP94">
        <f t="shared" si="105"/>
        <v>9442.4427148837731</v>
      </c>
      <c r="AQ94">
        <f t="shared" si="105"/>
        <v>9357.8661474709806</v>
      </c>
      <c r="AR94">
        <f t="shared" si="105"/>
        <v>8976.2917718996305</v>
      </c>
      <c r="AS94">
        <f t="shared" si="105"/>
        <v>8735.5823781891486</v>
      </c>
      <c r="AT94">
        <f t="shared" si="105"/>
        <v>8653.1846064291549</v>
      </c>
      <c r="AU94">
        <f t="shared" si="105"/>
        <v>8845.9438341345503</v>
      </c>
      <c r="AV94">
        <f t="shared" si="105"/>
        <v>9238.5513160101345</v>
      </c>
      <c r="AW94">
        <f t="shared" si="105"/>
        <v>9616.9223144633652</v>
      </c>
      <c r="AX94">
        <f t="shared" si="105"/>
        <v>10087.836631916762</v>
      </c>
      <c r="AY94">
        <f t="shared" si="105"/>
        <v>10876.091693825536</v>
      </c>
      <c r="AZ94">
        <f t="shared" si="105"/>
        <v>11790.862049101099</v>
      </c>
      <c r="BA94">
        <f t="shared" si="105"/>
        <v>12174.452085821518</v>
      </c>
      <c r="BB94">
        <f t="shared" si="105"/>
        <v>12010.250245845014</v>
      </c>
      <c r="BC94">
        <f t="shared" si="105"/>
        <v>11738.532256658325</v>
      </c>
      <c r="BD94">
        <f t="shared" si="105"/>
        <v>11514.903077629793</v>
      </c>
      <c r="BE94">
        <f t="shared" si="105"/>
        <v>11241.94269338967</v>
      </c>
      <c r="BF94">
        <f t="shared" si="105"/>
        <v>10522.511177285856</v>
      </c>
      <c r="BG94">
        <f t="shared" si="105"/>
        <v>9752.9098875458985</v>
      </c>
      <c r="BH94">
        <f t="shared" si="105"/>
        <v>9496.1021051311964</v>
      </c>
      <c r="BI94">
        <f t="shared" si="105"/>
        <v>9366.6833001954456</v>
      </c>
      <c r="BJ94">
        <f t="shared" si="105"/>
        <v>9246.6112323259385</v>
      </c>
      <c r="BK94">
        <f t="shared" si="105"/>
        <v>9234.3499046239231</v>
      </c>
      <c r="BL94">
        <f t="shared" si="105"/>
        <v>9131.9311294225299</v>
      </c>
      <c r="BM94">
        <f t="shared" si="105"/>
        <v>8959.539127023967</v>
      </c>
      <c r="BN94">
        <f t="shared" si="105"/>
        <v>8982.8647735356171</v>
      </c>
      <c r="BO94">
        <f t="shared" si="105"/>
        <v>8883.2704450529054</v>
      </c>
      <c r="BP94">
        <f t="shared" si="105"/>
        <v>8735.1485801580675</v>
      </c>
      <c r="BQ94">
        <f t="shared" si="105"/>
        <v>8668.0614230600604</v>
      </c>
      <c r="BR94">
        <f t="shared" si="105"/>
        <v>8316.3848317413303</v>
      </c>
      <c r="BS94">
        <f t="shared" si="105"/>
        <v>8019.6233179557139</v>
      </c>
      <c r="BT94">
        <f t="shared" si="105"/>
        <v>7545.2843341232974</v>
      </c>
      <c r="BU94">
        <f t="shared" si="96"/>
        <v>6740.3007505965252</v>
      </c>
      <c r="BV94">
        <f t="shared" si="96"/>
        <v>6198.2474905988456</v>
      </c>
      <c r="BW94">
        <f t="shared" si="96"/>
        <v>5981.6511399490746</v>
      </c>
      <c r="BX94">
        <f t="shared" si="96"/>
        <v>5917.0072923730841</v>
      </c>
      <c r="BY94">
        <f t="shared" si="96"/>
        <v>5839.9173602213004</v>
      </c>
      <c r="BZ94">
        <f t="shared" si="96"/>
        <v>5811.7861492162338</v>
      </c>
      <c r="CA94">
        <f t="shared" si="96"/>
        <v>5837.9841708390195</v>
      </c>
      <c r="CB94">
        <f t="shared" si="96"/>
        <v>5859.4231105772305</v>
      </c>
      <c r="CC94">
        <f t="shared" si="96"/>
        <v>5910.3834434005421</v>
      </c>
      <c r="CD94">
        <f t="shared" si="96"/>
        <v>6047.1892716523889</v>
      </c>
      <c r="CE94">
        <f t="shared" si="96"/>
        <v>6313.4523305698485</v>
      </c>
      <c r="CF94">
        <f t="shared" si="96"/>
        <v>6638.9593459210519</v>
      </c>
      <c r="CG94">
        <f t="shared" si="96"/>
        <v>7139.5431990610205</v>
      </c>
      <c r="CH94">
        <f t="shared" si="96"/>
        <v>7602.3685120812706</v>
      </c>
      <c r="CI94">
        <f t="shared" si="96"/>
        <v>7694.3372671767211</v>
      </c>
      <c r="CJ94">
        <f t="shared" si="96"/>
        <v>7584.6728370068668</v>
      </c>
      <c r="CK94">
        <f t="shared" si="92"/>
        <v>7197.5963245427138</v>
      </c>
      <c r="CL94">
        <f t="shared" si="92"/>
        <v>6903.285495459153</v>
      </c>
      <c r="CM94">
        <f t="shared" si="92"/>
        <v>6883.9223186415184</v>
      </c>
      <c r="CN94">
        <f t="shared" si="92"/>
        <v>6925.3360006472485</v>
      </c>
      <c r="CO94">
        <f t="shared" si="92"/>
        <v>7020.2070693810865</v>
      </c>
      <c r="CP94">
        <f t="shared" si="92"/>
        <v>7075.0734097065779</v>
      </c>
      <c r="CQ94">
        <f t="shared" si="92"/>
        <v>7149.9296194100725</v>
      </c>
      <c r="CR94">
        <f t="shared" si="92"/>
        <v>7179.6643280040453</v>
      </c>
      <c r="CS94">
        <f t="shared" si="92"/>
        <v>7065.3654238092367</v>
      </c>
      <c r="CT94">
        <f t="shared" si="92"/>
        <v>6993.0225392683296</v>
      </c>
      <c r="CU94">
        <f t="shared" si="92"/>
        <v>6810.2259420889277</v>
      </c>
      <c r="CV94">
        <f t="shared" si="92"/>
        <v>6625.4223515390368</v>
      </c>
      <c r="CW94">
        <f t="shared" si="100"/>
        <v>6439.7515115453616</v>
      </c>
      <c r="CX94">
        <f t="shared" si="100"/>
        <v>6255.9088401561658</v>
      </c>
      <c r="CY94">
        <f t="shared" si="100"/>
        <v>6078.4871305388178</v>
      </c>
      <c r="CZ94">
        <f t="shared" si="100"/>
        <v>5912.8517758517928</v>
      </c>
      <c r="DA94">
        <f t="shared" si="100"/>
        <v>5764.5328150468822</v>
      </c>
      <c r="DB94">
        <f t="shared" si="100"/>
        <v>5636.864972841975</v>
      </c>
      <c r="DC94">
        <f t="shared" si="104"/>
        <v>5531.7993111430142</v>
      </c>
      <c r="DD94">
        <f t="shared" si="104"/>
        <v>5450.6885245008598</v>
      </c>
      <c r="DE94">
        <f t="shared" si="104"/>
        <v>5394.4348514607182</v>
      </c>
      <c r="DF94">
        <f t="shared" si="104"/>
        <v>5363.1877319196592</v>
      </c>
      <c r="DG94">
        <f t="shared" si="104"/>
        <v>5358.225103059096</v>
      </c>
      <c r="DH94">
        <f t="shared" si="104"/>
        <v>5377.6747414594929</v>
      </c>
      <c r="DI94">
        <f t="shared" si="104"/>
        <v>5416.3140820473009</v>
      </c>
      <c r="DJ94">
        <f t="shared" si="104"/>
        <v>5469.4921284993661</v>
      </c>
      <c r="DK94">
        <f t="shared" si="104"/>
        <v>5530.414604816171</v>
      </c>
      <c r="DL94">
        <f t="shared" si="104"/>
        <v>5592.4509743280933</v>
      </c>
      <c r="DM94">
        <f t="shared" si="104"/>
        <v>5650.1120273877423</v>
      </c>
      <c r="DN94">
        <f t="shared" si="104"/>
        <v>5698.742663740536</v>
      </c>
      <c r="DO94">
        <f t="shared" si="104"/>
        <v>5736.6038971571024</v>
      </c>
      <c r="DP94">
        <f t="shared" si="104"/>
        <v>5762.5834449430577</v>
      </c>
      <c r="DQ94">
        <f t="shared" si="104"/>
        <v>5777.0218918632218</v>
      </c>
      <c r="DR94">
        <f t="shared" si="104"/>
        <v>5779.9147716600091</v>
      </c>
      <c r="DS94">
        <f t="shared" si="104"/>
        <v>5770.7720840575075</v>
      </c>
      <c r="DT94">
        <f t="shared" si="104"/>
        <v>5750.2585094068609</v>
      </c>
      <c r="DU94">
        <f t="shared" si="104"/>
        <v>5718.3456860785336</v>
      </c>
      <c r="DV94">
        <f t="shared" si="104"/>
        <v>5675.2766935925811</v>
      </c>
      <c r="DW94">
        <f t="shared" si="104"/>
        <v>5621.6772563578625</v>
      </c>
      <c r="DX94">
        <f t="shared" si="104"/>
        <v>5558.440108166621</v>
      </c>
      <c r="DY94">
        <f t="shared" si="104"/>
        <v>5486.9267134845941</v>
      </c>
      <c r="DZ94">
        <f t="shared" si="104"/>
        <v>5408.7669990684599</v>
      </c>
      <c r="EA94">
        <f t="shared" si="104"/>
        <v>5326.1345106023764</v>
      </c>
      <c r="EB94">
        <f t="shared" si="104"/>
        <v>5240.4983185019955</v>
      </c>
      <c r="EC94">
        <f t="shared" si="104"/>
        <v>5153.4351250555292</v>
      </c>
      <c r="ED94">
        <f t="shared" si="104"/>
        <v>5067.1465434083702</v>
      </c>
      <c r="EE94">
        <f t="shared" si="104"/>
        <v>4983.7424220935973</v>
      </c>
      <c r="EF94">
        <f t="shared" si="104"/>
        <v>4905.3682964439631</v>
      </c>
      <c r="EG94">
        <f t="shared" si="104"/>
        <v>4833.8316329863619</v>
      </c>
      <c r="EH94">
        <f t="shared" si="104"/>
        <v>4771.0088069284111</v>
      </c>
      <c r="EI94">
        <f t="shared" si="104"/>
        <v>4717.9450932072959</v>
      </c>
      <c r="EJ94">
        <f t="shared" si="104"/>
        <v>4675.399689808286</v>
      </c>
      <c r="EK94">
        <f t="shared" si="104"/>
        <v>4643.5848165314437</v>
      </c>
      <c r="EL94">
        <f t="shared" si="104"/>
        <v>4622.0485675537093</v>
      </c>
      <c r="EM94">
        <f t="shared" si="104"/>
        <v>4609.8929895572574</v>
      </c>
      <c r="EN94">
        <f t="shared" si="104"/>
        <v>4605.8407434032633</v>
      </c>
      <c r="EO94">
        <f t="shared" si="104"/>
        <v>4608.3232381291737</v>
      </c>
      <c r="EP94">
        <f t="shared" si="104"/>
        <v>4615.5617093990031</v>
      </c>
      <c r="EQ94">
        <f t="shared" si="104"/>
        <v>4625.7312527458989</v>
      </c>
      <c r="ER94">
        <f t="shared" si="104"/>
        <v>4636.9911653441904</v>
      </c>
      <c r="ES94">
        <f t="shared" si="104"/>
        <v>4647.6198096358003</v>
      </c>
      <c r="ET94">
        <f t="shared" si="104"/>
        <v>4656.0513651152041</v>
      </c>
      <c r="EU94">
        <f t="shared" si="104"/>
        <v>4660.9468824853575</v>
      </c>
      <c r="EV94">
        <f t="shared" si="104"/>
        <v>4661.2072263199243</v>
      </c>
      <c r="EW94">
        <f t="shared" si="104"/>
        <v>4656.0000316270471</v>
      </c>
      <c r="EX94">
        <f t="shared" si="104"/>
        <v>4644.7712395290691</v>
      </c>
      <c r="EY94">
        <f t="shared" si="104"/>
        <v>4627.2427895680748</v>
      </c>
      <c r="EZ94">
        <f t="shared" si="104"/>
        <v>4603.3987611126577</v>
      </c>
      <c r="FA94">
        <f t="shared" si="104"/>
        <v>4573.4694301603049</v>
      </c>
      <c r="FB94">
        <f t="shared" si="104"/>
        <v>4537.8982108017908</v>
      </c>
      <c r="FC94">
        <f t="shared" si="104"/>
        <v>4497.3124067764657</v>
      </c>
      <c r="FD94">
        <f t="shared" si="98"/>
        <v>4452.4908516983896</v>
      </c>
      <c r="FE94">
        <f t="shared" si="98"/>
        <v>4404.3258388092254</v>
      </c>
      <c r="FF94">
        <f t="shared" si="98"/>
        <v>4353.7868609659954</v>
      </c>
      <c r="FG94">
        <f t="shared" si="98"/>
        <v>4301.8869369551376</v>
      </c>
      <c r="FH94">
        <f t="shared" si="98"/>
        <v>4249.6528542173883</v>
      </c>
      <c r="FI94">
        <f t="shared" si="98"/>
        <v>4198.0887127887581</v>
      </c>
      <c r="FJ94">
        <f t="shared" si="98"/>
        <v>4148.1424703849443</v>
      </c>
      <c r="FK94">
        <f t="shared" si="98"/>
        <v>4100.6761475629492</v>
      </c>
      <c r="FL94">
        <f t="shared" si="98"/>
        <v>4056.4326162305374</v>
      </c>
      <c r="FM94">
        <f t="shared" si="98"/>
        <v>4016.0100580669823</v>
      </c>
      <c r="FN94">
        <f t="shared" si="98"/>
        <v>3979.8417293467814</v>
      </c>
      <c r="FO94">
        <f t="shared" si="98"/>
        <v>3948.182135965812</v>
      </c>
      <c r="FP94">
        <f t="shared" si="98"/>
        <v>3921.0996286599679</v>
      </c>
      <c r="FQ94">
        <f t="shared" si="98"/>
        <v>3898.4793297799229</v>
      </c>
      <c r="FR94">
        <f t="shared" si="98"/>
        <v>3880.0363494566386</v>
      </c>
      <c r="FS94">
        <f t="shared" si="98"/>
        <v>3865.3323618201098</v>
      </c>
      <c r="FT94">
        <f t="shared" si="93"/>
        <v>3853.8008120794721</v>
      </c>
      <c r="FU94">
        <f t="shared" si="93"/>
        <v>3844.7763970979854</v>
      </c>
      <c r="FV94">
        <f t="shared" si="93"/>
        <v>3837.5283903425857</v>
      </c>
      <c r="FW94">
        <f t="shared" si="93"/>
        <v>3831.2940383529867</v>
      </c>
      <c r="FX94">
        <f t="shared" si="93"/>
        <v>3825.3133365824028</v>
      </c>
      <c r="FY94">
        <f t="shared" si="93"/>
        <v>3818.8610260457149</v>
      </c>
      <c r="FZ94">
        <f t="shared" si="93"/>
        <v>3811.2746569409419</v>
      </c>
      <c r="GA94">
        <f t="shared" si="93"/>
        <v>3801.9791105446211</v>
      </c>
      <c r="GB94">
        <f t="shared" si="93"/>
        <v>3790.5053032277515</v>
      </c>
      <c r="GC94">
        <f t="shared" si="93"/>
        <v>3776.5031641426217</v>
      </c>
      <c r="GD94">
        <f t="shared" si="93"/>
        <v>3759.7486009682975</v>
      </c>
      <c r="GE94">
        <f t="shared" si="93"/>
        <v>3740.1450928667059</v>
      </c>
      <c r="GF94">
        <f t="shared" si="93"/>
        <v>3717.7196768599288</v>
      </c>
      <c r="GG94">
        <f t="shared" si="93"/>
        <v>3692.614590189241</v>
      </c>
      <c r="GH94">
        <f t="shared" si="93"/>
        <v>3665.0749114164478</v>
      </c>
      <c r="GI94">
        <f t="shared" si="93"/>
        <v>3635.4331229611948</v>
      </c>
      <c r="GJ94">
        <f t="shared" si="93"/>
        <v>3604.0913505605781</v>
      </c>
      <c r="GK94">
        <f t="shared" si="93"/>
        <v>3571.5021494083339</v>
      </c>
      <c r="GL94">
        <f t="shared" si="99"/>
        <v>3538.1485613039254</v>
      </c>
      <c r="GM94">
        <f t="shared" si="99"/>
        <v>3504.5241359973575</v>
      </c>
      <c r="GN94">
        <f t="shared" si="99"/>
        <v>3471.113628956005</v>
      </c>
      <c r="GO94">
        <f t="shared" si="99"/>
        <v>3438.3749583354538</v>
      </c>
      <c r="GP94">
        <f t="shared" si="99"/>
        <v>3406.7229837518835</v>
      </c>
      <c r="GQ94">
        <f t="shared" si="99"/>
        <v>3376.5156019416827</v>
      </c>
      <c r="GR94">
        <f t="shared" si="99"/>
        <v>3348.0425957507632</v>
      </c>
      <c r="GS94">
        <f t="shared" si="99"/>
        <v>3321.5174858865616</v>
      </c>
      <c r="GT94">
        <f t="shared" si="99"/>
        <v>3297.0726216895214</v>
      </c>
      <c r="GU94">
        <f t="shared" si="99"/>
        <v>3274.7576029081883</v>
      </c>
      <c r="GV94">
        <f t="shared" si="99"/>
        <v>3254.5409747187596</v>
      </c>
      <c r="GW94">
        <f t="shared" si="99"/>
        <v>3236.3150183486368</v>
      </c>
      <c r="GX94">
        <f t="shared" si="99"/>
        <v>3219.9033619653351</v>
      </c>
    </row>
    <row r="95" spans="1:206" ht="4.5" customHeight="1">
      <c r="A95">
        <v>93</v>
      </c>
      <c r="B95">
        <v>0.74081376590786885</v>
      </c>
      <c r="E95" s="8">
        <v>5579</v>
      </c>
      <c r="F95">
        <f t="shared" si="103"/>
        <v>5419.7935113819685</v>
      </c>
      <c r="G95">
        <f t="shared" si="103"/>
        <v>5359.4200247236604</v>
      </c>
      <c r="H95">
        <f t="shared" si="103"/>
        <v>5322.6621396805449</v>
      </c>
      <c r="I95">
        <f t="shared" si="103"/>
        <v>5401.683736481099</v>
      </c>
      <c r="J95">
        <f t="shared" si="94"/>
        <v>5443.071740556692</v>
      </c>
      <c r="K95">
        <f t="shared" si="94"/>
        <v>5334.4214120135148</v>
      </c>
      <c r="L95">
        <f t="shared" si="94"/>
        <v>5152.1716976885336</v>
      </c>
      <c r="M95">
        <f t="shared" si="94"/>
        <v>4967.0735544847421</v>
      </c>
      <c r="N95">
        <f t="shared" si="94"/>
        <v>4861.6275294843881</v>
      </c>
      <c r="O95">
        <f t="shared" si="94"/>
        <v>4796.3984111435429</v>
      </c>
      <c r="P95">
        <f t="shared" si="94"/>
        <v>4791.0348439652662</v>
      </c>
      <c r="Q95">
        <f t="shared" si="94"/>
        <v>4912.4907950428369</v>
      </c>
      <c r="R95">
        <f t="shared" si="94"/>
        <v>5105.5402609719467</v>
      </c>
      <c r="S95">
        <f t="shared" si="94"/>
        <v>5496.4026514180459</v>
      </c>
      <c r="T95">
        <f t="shared" si="94"/>
        <v>5821.1478125461872</v>
      </c>
      <c r="U95">
        <f t="shared" si="94"/>
        <v>5962.527198130455</v>
      </c>
      <c r="V95">
        <f t="shared" si="94"/>
        <v>6428.1101293358897</v>
      </c>
      <c r="W95">
        <f t="shared" si="105"/>
        <v>6884.4087052962341</v>
      </c>
      <c r="X95">
        <f t="shared" si="105"/>
        <v>6808.0402136170651</v>
      </c>
      <c r="Y95">
        <f t="shared" si="105"/>
        <v>7396.4999758358545</v>
      </c>
      <c r="Z95">
        <f t="shared" si="105"/>
        <v>8249.2375393379189</v>
      </c>
      <c r="AA95">
        <f t="shared" si="105"/>
        <v>8154.7766094849667</v>
      </c>
      <c r="AB95">
        <f t="shared" si="105"/>
        <v>7835.8424811569221</v>
      </c>
      <c r="AC95">
        <f t="shared" si="105"/>
        <v>7774.6083353494541</v>
      </c>
      <c r="AD95">
        <f t="shared" si="105"/>
        <v>7908.1859925335857</v>
      </c>
      <c r="AE95">
        <f t="shared" si="105"/>
        <v>7900.0014896438306</v>
      </c>
      <c r="AF95">
        <f t="shared" si="105"/>
        <v>7734.0269691764224</v>
      </c>
      <c r="AG95">
        <f t="shared" si="105"/>
        <v>7590.6331270599212</v>
      </c>
      <c r="AH95">
        <f t="shared" si="105"/>
        <v>7505.5784873923449</v>
      </c>
      <c r="AI95">
        <f t="shared" si="105"/>
        <v>7394.0240058436484</v>
      </c>
      <c r="AJ95">
        <f t="shared" si="105"/>
        <v>7171.2722240880812</v>
      </c>
      <c r="AK95">
        <f t="shared" si="105"/>
        <v>6760.7991654415118</v>
      </c>
      <c r="AL95">
        <f t="shared" si="105"/>
        <v>6228.4822800776665</v>
      </c>
      <c r="AM95">
        <f t="shared" si="105"/>
        <v>5958.4854428499693</v>
      </c>
      <c r="AN95">
        <f t="shared" si="105"/>
        <v>6042.7415907665336</v>
      </c>
      <c r="AO95">
        <f t="shared" si="105"/>
        <v>6163.534426497321</v>
      </c>
      <c r="AP95">
        <f t="shared" si="105"/>
        <v>6562.0169659415078</v>
      </c>
      <c r="AQ95">
        <f t="shared" si="105"/>
        <v>6995.0915469823694</v>
      </c>
      <c r="AR95">
        <f t="shared" si="105"/>
        <v>6932.4360615697378</v>
      </c>
      <c r="AS95">
        <f t="shared" si="105"/>
        <v>6649.7605114287817</v>
      </c>
      <c r="AT95">
        <f t="shared" si="105"/>
        <v>6471.4396789847206</v>
      </c>
      <c r="AU95">
        <f t="shared" si="105"/>
        <v>6410.3982753847822</v>
      </c>
      <c r="AV95">
        <f t="shared" si="105"/>
        <v>6553.1969647747082</v>
      </c>
      <c r="AW95">
        <f t="shared" si="105"/>
        <v>6844.0459919465657</v>
      </c>
      <c r="AX95">
        <f t="shared" si="105"/>
        <v>7124.3484362210238</v>
      </c>
      <c r="AY95">
        <f t="shared" si="105"/>
        <v>7473.208245153608</v>
      </c>
      <c r="AZ95">
        <f t="shared" si="105"/>
        <v>8057.1584460621871</v>
      </c>
      <c r="BA95">
        <f t="shared" si="105"/>
        <v>8734.832917894757</v>
      </c>
      <c r="BB95">
        <f t="shared" si="105"/>
        <v>9019.0016975623475</v>
      </c>
      <c r="BC95">
        <f t="shared" si="105"/>
        <v>8897.3587141203534</v>
      </c>
      <c r="BD95">
        <f t="shared" si="105"/>
        <v>8696.0662872860485</v>
      </c>
      <c r="BE95">
        <f t="shared" si="105"/>
        <v>8530.3987130030364</v>
      </c>
      <c r="BF95">
        <f t="shared" si="105"/>
        <v>8328.1859028104518</v>
      </c>
      <c r="BG95">
        <f t="shared" si="105"/>
        <v>7795.2211320527776</v>
      </c>
      <c r="BH95">
        <f t="shared" si="105"/>
        <v>7225.0899023529664</v>
      </c>
      <c r="BI95">
        <f t="shared" si="105"/>
        <v>7034.8431619478824</v>
      </c>
      <c r="BJ95">
        <f t="shared" si="105"/>
        <v>6938.9679296841332</v>
      </c>
      <c r="BK95">
        <f t="shared" si="105"/>
        <v>6850.0168889053784</v>
      </c>
      <c r="BL95">
        <f t="shared" si="105"/>
        <v>6840.933528555418</v>
      </c>
      <c r="BM95">
        <f t="shared" si="105"/>
        <v>6765.0602899988025</v>
      </c>
      <c r="BN95">
        <f t="shared" si="105"/>
        <v>6637.3499214895246</v>
      </c>
      <c r="BO95">
        <f t="shared" si="105"/>
        <v>6654.6298815240561</v>
      </c>
      <c r="BP95">
        <f t="shared" si="105"/>
        <v>6580.8490319777129</v>
      </c>
      <c r="BQ95">
        <f t="shared" si="105"/>
        <v>6471.1183154316714</v>
      </c>
      <c r="BR95">
        <f t="shared" si="105"/>
        <v>6421.4192259378442</v>
      </c>
      <c r="BS95">
        <f t="shared" si="105"/>
        <v>6160.8923659413731</v>
      </c>
      <c r="BT95">
        <f t="shared" si="105"/>
        <v>5941.0473513373308</v>
      </c>
      <c r="BU95">
        <f t="shared" si="96"/>
        <v>5589.6505024075268</v>
      </c>
      <c r="BV95">
        <f t="shared" si="96"/>
        <v>4993.3075824010466</v>
      </c>
      <c r="BW95">
        <f t="shared" si="96"/>
        <v>4591.7470655395291</v>
      </c>
      <c r="BX95">
        <f t="shared" si="96"/>
        <v>4431.2895073327709</v>
      </c>
      <c r="BY95">
        <f t="shared" si="96"/>
        <v>4383.4004551672269</v>
      </c>
      <c r="BZ95">
        <f t="shared" si="96"/>
        <v>4326.2911722162817</v>
      </c>
      <c r="CA95">
        <f t="shared" si="96"/>
        <v>4305.4511838520693</v>
      </c>
      <c r="CB95">
        <f t="shared" si="96"/>
        <v>4324.8590389097808</v>
      </c>
      <c r="CC95">
        <f t="shared" si="96"/>
        <v>4340.7413005943172</v>
      </c>
      <c r="CD95">
        <f t="shared" si="96"/>
        <v>4378.4934166650728</v>
      </c>
      <c r="CE95">
        <f t="shared" si="96"/>
        <v>4479.8410574904692</v>
      </c>
      <c r="CF95">
        <f t="shared" si="96"/>
        <v>4677.0923968892612</v>
      </c>
      <c r="CG95">
        <f t="shared" si="96"/>
        <v>4918.2324747610164</v>
      </c>
      <c r="CH95">
        <f t="shared" si="96"/>
        <v>5289.0718841583075</v>
      </c>
      <c r="CI95">
        <f t="shared" si="96"/>
        <v>5631.9392472543277</v>
      </c>
      <c r="CJ95">
        <f t="shared" si="96"/>
        <v>5700.0709670624465</v>
      </c>
      <c r="CK95">
        <f t="shared" si="92"/>
        <v>5618.8300475621763</v>
      </c>
      <c r="CL95">
        <f t="shared" si="92"/>
        <v>5332.078438669123</v>
      </c>
      <c r="CM95">
        <f t="shared" si="92"/>
        <v>5114.0489250282635</v>
      </c>
      <c r="CN95">
        <f t="shared" si="92"/>
        <v>5099.7044170900517</v>
      </c>
      <c r="CO95">
        <f t="shared" si="92"/>
        <v>5130.3842428168273</v>
      </c>
      <c r="CP95">
        <f t="shared" si="92"/>
        <v>5200.6660365212465</v>
      </c>
      <c r="CQ95">
        <f t="shared" si="92"/>
        <v>5241.3117767193562</v>
      </c>
      <c r="CR95">
        <f t="shared" si="92"/>
        <v>5296.7662873313911</v>
      </c>
      <c r="CS95">
        <f t="shared" si="92"/>
        <v>5318.7941687830653</v>
      </c>
      <c r="CT95">
        <f t="shared" si="92"/>
        <v>5234.1199671273662</v>
      </c>
      <c r="CU95">
        <f t="shared" si="92"/>
        <v>5180.5273623939793</v>
      </c>
      <c r="CV95">
        <f t="shared" si="92"/>
        <v>5045.1091268423625</v>
      </c>
      <c r="CW95">
        <f t="shared" si="100"/>
        <v>4908.2040829738016</v>
      </c>
      <c r="CX95">
        <f t="shared" si="100"/>
        <v>4770.6565687788097</v>
      </c>
      <c r="CY95">
        <f t="shared" si="100"/>
        <v>4634.4633870524167</v>
      </c>
      <c r="CZ95">
        <f t="shared" si="100"/>
        <v>4503.026942196977</v>
      </c>
      <c r="DA95">
        <f t="shared" si="100"/>
        <v>4380.3219913237963</v>
      </c>
      <c r="DB95">
        <f t="shared" si="100"/>
        <v>4270.445263414369</v>
      </c>
      <c r="DC95">
        <f t="shared" si="104"/>
        <v>4175.8671684452202</v>
      </c>
      <c r="DD95">
        <f t="shared" si="104"/>
        <v>4098.033079934411</v>
      </c>
      <c r="DE95">
        <f t="shared" si="104"/>
        <v>4037.9450926262871</v>
      </c>
      <c r="DF95">
        <f t="shared" si="104"/>
        <v>3996.2715972552696</v>
      </c>
      <c r="DG95">
        <f t="shared" si="104"/>
        <v>3973.1233009542843</v>
      </c>
      <c r="DH95">
        <f t="shared" si="104"/>
        <v>3969.4469171792875</v>
      </c>
      <c r="DI95">
        <f t="shared" si="104"/>
        <v>3983.8554770482319</v>
      </c>
      <c r="DJ95">
        <f t="shared" si="104"/>
        <v>4012.4800324612829</v>
      </c>
      <c r="DK95">
        <f t="shared" si="104"/>
        <v>4051.875061317061</v>
      </c>
      <c r="DL95">
        <f t="shared" si="104"/>
        <v>4097.0072704257464</v>
      </c>
      <c r="DM95">
        <f t="shared" si="104"/>
        <v>4142.9646669471249</v>
      </c>
      <c r="DN95">
        <f t="shared" si="104"/>
        <v>4185.6807688104573</v>
      </c>
      <c r="DO95">
        <f t="shared" si="104"/>
        <v>4221.7070136654665</v>
      </c>
      <c r="DP95">
        <f t="shared" si="104"/>
        <v>4249.7551365747095</v>
      </c>
      <c r="DQ95">
        <f t="shared" si="104"/>
        <v>4269.0011432066067</v>
      </c>
      <c r="DR95">
        <f t="shared" si="104"/>
        <v>4279.6973434433939</v>
      </c>
      <c r="DS95">
        <f t="shared" si="104"/>
        <v>4281.8404286199711</v>
      </c>
      <c r="DT95">
        <f t="shared" si="104"/>
        <v>4275.0673997866425</v>
      </c>
      <c r="DU95">
        <f t="shared" si="104"/>
        <v>4259.8706612974647</v>
      </c>
      <c r="DV95">
        <f t="shared" si="104"/>
        <v>4236.2292024668541</v>
      </c>
      <c r="DW95">
        <f t="shared" si="104"/>
        <v>4204.3230999494781</v>
      </c>
      <c r="DX95">
        <f t="shared" si="104"/>
        <v>4164.6158990010836</v>
      </c>
      <c r="DY95">
        <f t="shared" si="104"/>
        <v>4117.7689491042565</v>
      </c>
      <c r="DZ95">
        <f t="shared" si="104"/>
        <v>4064.7908418770085</v>
      </c>
      <c r="EA95">
        <f t="shared" si="104"/>
        <v>4006.8890494981083</v>
      </c>
      <c r="EB95">
        <f t="shared" si="104"/>
        <v>3945.6737645312105</v>
      </c>
      <c r="EC95">
        <f t="shared" si="104"/>
        <v>3882.2332945633175</v>
      </c>
      <c r="ED95">
        <f t="shared" si="104"/>
        <v>3817.7356823542755</v>
      </c>
      <c r="EE95">
        <f t="shared" si="104"/>
        <v>3753.811913229395</v>
      </c>
      <c r="EF95">
        <f t="shared" si="104"/>
        <v>3692.0249920259616</v>
      </c>
      <c r="EG95">
        <f t="shared" si="104"/>
        <v>3633.9643608537194</v>
      </c>
      <c r="EH95">
        <f t="shared" si="104"/>
        <v>3580.96901579721</v>
      </c>
      <c r="EI95">
        <f t="shared" si="104"/>
        <v>3534.4290014402445</v>
      </c>
      <c r="EJ95">
        <f t="shared" si="104"/>
        <v>3495.1186718454483</v>
      </c>
      <c r="EK95">
        <f t="shared" si="104"/>
        <v>3463.6004513313583</v>
      </c>
      <c r="EL95">
        <f t="shared" si="104"/>
        <v>3440.0315552472589</v>
      </c>
      <c r="EM95">
        <f t="shared" si="104"/>
        <v>3424.0772055385341</v>
      </c>
      <c r="EN95">
        <f t="shared" si="104"/>
        <v>3415.0721860261956</v>
      </c>
      <c r="EO95">
        <f t="shared" si="104"/>
        <v>3412.0702262924697</v>
      </c>
      <c r="EP95">
        <f t="shared" si="104"/>
        <v>3413.9092925592176</v>
      </c>
      <c r="EQ95">
        <f t="shared" si="104"/>
        <v>3419.2716517200361</v>
      </c>
      <c r="ER95">
        <f t="shared" si="104"/>
        <v>3426.8053894244131</v>
      </c>
      <c r="ES95">
        <f t="shared" si="104"/>
        <v>3435.1468876801473</v>
      </c>
      <c r="ET95">
        <f t="shared" si="104"/>
        <v>3443.0207336843096</v>
      </c>
      <c r="EU95">
        <f t="shared" si="104"/>
        <v>3449.266946051468</v>
      </c>
      <c r="EV95">
        <f t="shared" si="104"/>
        <v>3452.8936127105189</v>
      </c>
      <c r="EW95">
        <f t="shared" si="104"/>
        <v>3453.086479007035</v>
      </c>
      <c r="EX95">
        <f t="shared" si="104"/>
        <v>3449.2289174967891</v>
      </c>
      <c r="EY95">
        <f t="shared" si="104"/>
        <v>3440.9104737360894</v>
      </c>
      <c r="EZ95">
        <f t="shared" si="104"/>
        <v>3427.9251567099577</v>
      </c>
      <c r="FA95">
        <f t="shared" si="104"/>
        <v>3410.2611721954859</v>
      </c>
      <c r="FB95">
        <f t="shared" si="104"/>
        <v>3388.0891118215704</v>
      </c>
      <c r="FC95">
        <f t="shared" si="104"/>
        <v>3361.7374628506545</v>
      </c>
      <c r="FD95">
        <f t="shared" si="98"/>
        <v>3331.670940528255</v>
      </c>
      <c r="FE95">
        <f t="shared" si="98"/>
        <v>3298.4665155170183</v>
      </c>
      <c r="FF95">
        <f t="shared" si="98"/>
        <v>3262.7852109335954</v>
      </c>
      <c r="FG95">
        <f t="shared" si="98"/>
        <v>3225.345240432418</v>
      </c>
      <c r="FH95">
        <f t="shared" si="98"/>
        <v>3186.8970622756024</v>
      </c>
      <c r="FI95">
        <f t="shared" si="98"/>
        <v>3148.2013347339071</v>
      </c>
      <c r="FJ95">
        <f t="shared" si="98"/>
        <v>3110.0019089363577</v>
      </c>
      <c r="FK95">
        <f t="shared" si="98"/>
        <v>3073.0010450082409</v>
      </c>
      <c r="FL95">
        <f t="shared" si="98"/>
        <v>3037.83733964468</v>
      </c>
      <c r="FM95">
        <f t="shared" si="98"/>
        <v>3005.0611225812531</v>
      </c>
      <c r="FN95">
        <f t="shared" si="98"/>
        <v>2975.1155350404802</v>
      </c>
      <c r="FO95">
        <f t="shared" si="98"/>
        <v>2948.3215392346747</v>
      </c>
      <c r="FP95">
        <f t="shared" si="98"/>
        <v>2924.8676766350068</v>
      </c>
      <c r="FQ95">
        <f t="shared" si="98"/>
        <v>2904.8045824075371</v>
      </c>
      <c r="FR95">
        <f t="shared" si="98"/>
        <v>2888.0471536082491</v>
      </c>
      <c r="FS95">
        <f t="shared" si="98"/>
        <v>2874.3843399003922</v>
      </c>
      <c r="FT95">
        <f t="shared" si="93"/>
        <v>2863.4914234455127</v>
      </c>
      <c r="FU95">
        <f t="shared" si="93"/>
        <v>2854.9486926553968</v>
      </c>
      <c r="FV95">
        <f t="shared" si="93"/>
        <v>2848.2632818078464</v>
      </c>
      <c r="FW95">
        <f t="shared" si="93"/>
        <v>2842.8938586280528</v>
      </c>
      <c r="FX95">
        <f t="shared" si="93"/>
        <v>2838.2753648526432</v>
      </c>
      <c r="FY95">
        <f t="shared" si="93"/>
        <v>2833.8447786512047</v>
      </c>
      <c r="FZ95">
        <f t="shared" si="93"/>
        <v>2829.0648181837141</v>
      </c>
      <c r="GA95">
        <f t="shared" si="93"/>
        <v>2823.4447315176399</v>
      </c>
      <c r="GB95">
        <f t="shared" si="93"/>
        <v>2816.5584627856106</v>
      </c>
      <c r="GC95">
        <f t="shared" si="93"/>
        <v>2808.0585083778988</v>
      </c>
      <c r="GD95">
        <f t="shared" si="93"/>
        <v>2797.6855309914781</v>
      </c>
      <c r="GE95">
        <f t="shared" si="93"/>
        <v>2785.2735199501658</v>
      </c>
      <c r="GF95">
        <f t="shared" si="93"/>
        <v>2770.7509712884203</v>
      </c>
      <c r="GG95">
        <f t="shared" si="93"/>
        <v>2754.137914404389</v>
      </c>
      <c r="GH95">
        <f t="shared" si="93"/>
        <v>2735.5397206044336</v>
      </c>
      <c r="GI95">
        <f t="shared" si="93"/>
        <v>2715.1379474608675</v>
      </c>
      <c r="GJ95">
        <f t="shared" si="93"/>
        <v>2693.1789025270873</v>
      </c>
      <c r="GK95">
        <f t="shared" si="93"/>
        <v>2669.9604860847589</v>
      </c>
      <c r="GL95">
        <f t="shared" si="99"/>
        <v>2645.8179572512358</v>
      </c>
      <c r="GM95">
        <f t="shared" si="99"/>
        <v>2621.1091600410691</v>
      </c>
      <c r="GN95">
        <f t="shared" si="99"/>
        <v>2596.1997229032227</v>
      </c>
      <c r="GO95">
        <f t="shared" si="99"/>
        <v>2571.448759361027</v>
      </c>
      <c r="GP95">
        <f t="shared" si="99"/>
        <v>2547.195501487799</v>
      </c>
      <c r="GQ95">
        <f t="shared" si="99"/>
        <v>2523.7472829981243</v>
      </c>
      <c r="GR95">
        <f t="shared" si="99"/>
        <v>2501.3692387210926</v>
      </c>
      <c r="GS95">
        <f t="shared" si="99"/>
        <v>2480.2760437780794</v>
      </c>
      <c r="GT95">
        <f t="shared" si="99"/>
        <v>2460.6258772484603</v>
      </c>
      <c r="GU95">
        <f t="shared" si="99"/>
        <v>2442.5167853455446</v>
      </c>
      <c r="GV95">
        <f t="shared" si="99"/>
        <v>2425.9855122458403</v>
      </c>
      <c r="GW95">
        <f t="shared" si="99"/>
        <v>2411.0087557828706</v>
      </c>
      <c r="GX95">
        <f t="shared" si="99"/>
        <v>2397.5067164070474</v>
      </c>
    </row>
    <row r="96" spans="1:206" ht="4.5" customHeight="1">
      <c r="A96">
        <v>94</v>
      </c>
      <c r="B96">
        <v>0.71102570261830411</v>
      </c>
      <c r="E96" s="8">
        <v>4163</v>
      </c>
      <c r="F96">
        <f t="shared" si="103"/>
        <v>3966.8123949075189</v>
      </c>
      <c r="G96">
        <f t="shared" si="103"/>
        <v>3853.6124894764898</v>
      </c>
      <c r="H96">
        <f t="shared" si="103"/>
        <v>3810.6853887057496</v>
      </c>
      <c r="I96">
        <f t="shared" si="103"/>
        <v>3784.5495876662053</v>
      </c>
      <c r="J96">
        <f t="shared" si="94"/>
        <v>3840.7359740533398</v>
      </c>
      <c r="K96">
        <f t="shared" si="94"/>
        <v>3870.1639087311573</v>
      </c>
      <c r="L96">
        <f t="shared" si="94"/>
        <v>3792.9107325390351</v>
      </c>
      <c r="M96">
        <f t="shared" si="94"/>
        <v>3663.3265013591304</v>
      </c>
      <c r="N96">
        <f t="shared" si="94"/>
        <v>3531.7169640343109</v>
      </c>
      <c r="O96">
        <f t="shared" si="94"/>
        <v>3456.7421300201272</v>
      </c>
      <c r="P96">
        <f t="shared" si="94"/>
        <v>3410.3625503206549</v>
      </c>
      <c r="Q96">
        <f t="shared" si="94"/>
        <v>3406.5489161991804</v>
      </c>
      <c r="R96">
        <f t="shared" si="94"/>
        <v>3492.9072191512846</v>
      </c>
      <c r="S96">
        <f t="shared" si="94"/>
        <v>3630.1703513036182</v>
      </c>
      <c r="T96">
        <f t="shared" si="94"/>
        <v>3908.0835570976255</v>
      </c>
      <c r="U96">
        <f t="shared" si="94"/>
        <v>4138.9857134606564</v>
      </c>
      <c r="V96">
        <f t="shared" si="94"/>
        <v>4239.510090431455</v>
      </c>
      <c r="W96">
        <f t="shared" si="105"/>
        <v>4570.5515212188884</v>
      </c>
      <c r="X96">
        <f t="shared" si="105"/>
        <v>4894.9915367948242</v>
      </c>
      <c r="Y96">
        <f t="shared" si="105"/>
        <v>4840.6915763407433</v>
      </c>
      <c r="Z96">
        <f t="shared" si="105"/>
        <v>5259.1015922349579</v>
      </c>
      <c r="AA96">
        <f t="shared" si="105"/>
        <v>5865.4199174730338</v>
      </c>
      <c r="AB96">
        <f t="shared" si="105"/>
        <v>5798.2557684543599</v>
      </c>
      <c r="AC96">
        <f t="shared" si="105"/>
        <v>5571.4854057709563</v>
      </c>
      <c r="AD96">
        <f t="shared" si="105"/>
        <v>5527.9463542239691</v>
      </c>
      <c r="AE96">
        <f t="shared" si="105"/>
        <v>5622.9235017774236</v>
      </c>
      <c r="AF96">
        <f t="shared" si="105"/>
        <v>5617.1041098596534</v>
      </c>
      <c r="AG96">
        <f t="shared" si="105"/>
        <v>5499.0919598275786</v>
      </c>
      <c r="AH96">
        <f t="shared" si="105"/>
        <v>5397.1352524855556</v>
      </c>
      <c r="AI96">
        <f t="shared" si="105"/>
        <v>5336.6592175549704</v>
      </c>
      <c r="AJ96">
        <f t="shared" si="105"/>
        <v>5257.3411139315876</v>
      </c>
      <c r="AK96">
        <f t="shared" si="105"/>
        <v>5098.9588717993565</v>
      </c>
      <c r="AL96">
        <f t="shared" si="105"/>
        <v>4807.101976869295</v>
      </c>
      <c r="AM96">
        <f t="shared" si="105"/>
        <v>4428.6109894378797</v>
      </c>
      <c r="AN96">
        <f t="shared" si="105"/>
        <v>4236.6362985433361</v>
      </c>
      <c r="AO96">
        <f t="shared" si="105"/>
        <v>4296.5445853156234</v>
      </c>
      <c r="AP96">
        <f t="shared" si="105"/>
        <v>4382.4313962123633</v>
      </c>
      <c r="AQ96">
        <f t="shared" si="105"/>
        <v>4665.7627238017931</v>
      </c>
      <c r="AR96">
        <f t="shared" si="105"/>
        <v>4973.6898820724991</v>
      </c>
      <c r="AS96">
        <f t="shared" si="105"/>
        <v>4929.1402215340922</v>
      </c>
      <c r="AT96">
        <f t="shared" si="105"/>
        <v>4728.150639882103</v>
      </c>
      <c r="AU96">
        <f t="shared" si="105"/>
        <v>4601.3599447020833</v>
      </c>
      <c r="AV96">
        <f t="shared" si="105"/>
        <v>4557.9579378186299</v>
      </c>
      <c r="AW96">
        <f t="shared" si="105"/>
        <v>4659.491476275075</v>
      </c>
      <c r="AX96">
        <f t="shared" si="105"/>
        <v>4866.2926101757948</v>
      </c>
      <c r="AY96">
        <f t="shared" si="105"/>
        <v>5065.5948525616695</v>
      </c>
      <c r="AZ96">
        <f t="shared" si="105"/>
        <v>5313.6431433232474</v>
      </c>
      <c r="BA96">
        <f t="shared" si="105"/>
        <v>5728.8467452183695</v>
      </c>
      <c r="BB96">
        <f t="shared" si="105"/>
        <v>6210.6907126996111</v>
      </c>
      <c r="BC96">
        <f t="shared" si="105"/>
        <v>6412.742018924946</v>
      </c>
      <c r="BD96">
        <f t="shared" si="105"/>
        <v>6326.2507311545151</v>
      </c>
      <c r="BE96">
        <f t="shared" si="105"/>
        <v>6183.1266419329095</v>
      </c>
      <c r="BF96">
        <f t="shared" si="105"/>
        <v>6065.3327385272614</v>
      </c>
      <c r="BG96">
        <f t="shared" si="105"/>
        <v>5921.554233081657</v>
      </c>
      <c r="BH96">
        <f t="shared" si="105"/>
        <v>5542.6025824828785</v>
      </c>
      <c r="BI96">
        <f t="shared" si="105"/>
        <v>5137.2246243009322</v>
      </c>
      <c r="BJ96">
        <f t="shared" si="105"/>
        <v>5001.954302033565</v>
      </c>
      <c r="BK96">
        <f t="shared" si="105"/>
        <v>4933.7845476495395</v>
      </c>
      <c r="BL96">
        <f t="shared" si="105"/>
        <v>4870.5380713811965</v>
      </c>
      <c r="BM96">
        <f t="shared" si="105"/>
        <v>4864.07956870623</v>
      </c>
      <c r="BN96">
        <f t="shared" si="105"/>
        <v>4810.1317459515867</v>
      </c>
      <c r="BO96">
        <f t="shared" si="105"/>
        <v>4719.3263914506351</v>
      </c>
      <c r="BP96">
        <f t="shared" si="105"/>
        <v>4731.6128871754036</v>
      </c>
      <c r="BQ96">
        <f t="shared" si="105"/>
        <v>4679.1528067869394</v>
      </c>
      <c r="BR96">
        <f t="shared" si="105"/>
        <v>4601.1314469559802</v>
      </c>
      <c r="BS96">
        <f t="shared" si="105"/>
        <v>4565.7941169291425</v>
      </c>
      <c r="BT96">
        <f t="shared" si="105"/>
        <v>4380.5528232492106</v>
      </c>
      <c r="BU96">
        <f t="shared" si="96"/>
        <v>4224.2373672732401</v>
      </c>
      <c r="BV96">
        <f t="shared" si="96"/>
        <v>3974.3851758650685</v>
      </c>
      <c r="BW96">
        <f t="shared" si="96"/>
        <v>3550.3700321660094</v>
      </c>
      <c r="BX96">
        <f t="shared" si="96"/>
        <v>3264.8501835207799</v>
      </c>
      <c r="BY96">
        <f t="shared" si="96"/>
        <v>3150.760735456402</v>
      </c>
      <c r="BZ96">
        <f t="shared" si="96"/>
        <v>3116.7103884926714</v>
      </c>
      <c r="CA96">
        <f t="shared" si="96"/>
        <v>3076.1042204564483</v>
      </c>
      <c r="CB96">
        <f t="shared" si="96"/>
        <v>3061.2864530872266</v>
      </c>
      <c r="CC96">
        <f t="shared" si="96"/>
        <v>3075.0859368659503</v>
      </c>
      <c r="CD96">
        <f t="shared" si="96"/>
        <v>3086.3786331393658</v>
      </c>
      <c r="CE96">
        <f t="shared" si="96"/>
        <v>3113.2213579939025</v>
      </c>
      <c r="CF96">
        <f t="shared" si="96"/>
        <v>3185.2821355204874</v>
      </c>
      <c r="CG96">
        <f t="shared" si="96"/>
        <v>3325.532907708915</v>
      </c>
      <c r="CH96">
        <f t="shared" si="96"/>
        <v>3496.9897010071122</v>
      </c>
      <c r="CI96">
        <f t="shared" si="96"/>
        <v>3760.6660526323781</v>
      </c>
      <c r="CJ96">
        <f t="shared" si="96"/>
        <v>4004.4535603826112</v>
      </c>
      <c r="CK96">
        <f t="shared" si="92"/>
        <v>4052.8969643297723</v>
      </c>
      <c r="CL96">
        <f t="shared" si="92"/>
        <v>3995.1325824607356</v>
      </c>
      <c r="CM96">
        <f t="shared" si="92"/>
        <v>3791.244818270623</v>
      </c>
      <c r="CN96">
        <f t="shared" si="92"/>
        <v>3636.2202301426041</v>
      </c>
      <c r="CO96">
        <f t="shared" si="92"/>
        <v>3626.0209163071231</v>
      </c>
      <c r="CP96">
        <f t="shared" si="92"/>
        <v>3647.8350609507106</v>
      </c>
      <c r="CQ96">
        <f t="shared" si="92"/>
        <v>3697.8072227006701</v>
      </c>
      <c r="CR96">
        <f t="shared" si="92"/>
        <v>3726.7073886834723</v>
      </c>
      <c r="CS96">
        <f t="shared" si="92"/>
        <v>3766.1369710547483</v>
      </c>
      <c r="CT96">
        <f t="shared" si="92"/>
        <v>3781.7993609411178</v>
      </c>
      <c r="CU96">
        <f t="shared" si="92"/>
        <v>3721.5938272152302</v>
      </c>
      <c r="CV96">
        <f t="shared" si="92"/>
        <v>3683.4881077795289</v>
      </c>
      <c r="CW96">
        <f t="shared" si="100"/>
        <v>3587.2022616991094</v>
      </c>
      <c r="CX96">
        <f t="shared" si="100"/>
        <v>3489.8592566904763</v>
      </c>
      <c r="CY96">
        <f t="shared" si="100"/>
        <v>3392.059438766581</v>
      </c>
      <c r="CZ96">
        <f t="shared" si="100"/>
        <v>3295.2225860377503</v>
      </c>
      <c r="DA96">
        <f t="shared" si="100"/>
        <v>3201.7678954847593</v>
      </c>
      <c r="DB96">
        <f t="shared" si="100"/>
        <v>3114.521521575411</v>
      </c>
      <c r="DC96">
        <f t="shared" si="104"/>
        <v>3036.3963439122103</v>
      </c>
      <c r="DD96">
        <f t="shared" si="104"/>
        <v>2969.1488874844708</v>
      </c>
      <c r="DE96">
        <f t="shared" si="104"/>
        <v>2913.8068500134173</v>
      </c>
      <c r="DF96">
        <f t="shared" si="104"/>
        <v>2871.0827466187388</v>
      </c>
      <c r="DG96">
        <f t="shared" si="104"/>
        <v>2841.4518202920003</v>
      </c>
      <c r="DH96">
        <f t="shared" si="104"/>
        <v>2824.9927866501757</v>
      </c>
      <c r="DI96">
        <f t="shared" si="104"/>
        <v>2822.378783293464</v>
      </c>
      <c r="DJ96">
        <f t="shared" si="104"/>
        <v>2832.6236396979984</v>
      </c>
      <c r="DK96">
        <f t="shared" si="104"/>
        <v>2852.9764343226993</v>
      </c>
      <c r="DL96">
        <f t="shared" si="104"/>
        <v>2880.9873123945472</v>
      </c>
      <c r="DM96">
        <f t="shared" si="104"/>
        <v>2913.0774730867665</v>
      </c>
      <c r="DN96">
        <f t="shared" si="104"/>
        <v>2945.7543632388879</v>
      </c>
      <c r="DO96">
        <f t="shared" si="104"/>
        <v>2976.1266095793785</v>
      </c>
      <c r="DP96">
        <f t="shared" si="104"/>
        <v>3001.7421956401108</v>
      </c>
      <c r="DQ96">
        <f t="shared" ref="DC96:FC101" si="106">DP95*$B96</f>
        <v>3021.6851319387797</v>
      </c>
      <c r="DR96">
        <f t="shared" si="106"/>
        <v>3035.369537326821</v>
      </c>
      <c r="DS96">
        <f t="shared" si="106"/>
        <v>3042.9748106155289</v>
      </c>
      <c r="DT96">
        <f t="shared" si="106"/>
        <v>3044.4985992589754</v>
      </c>
      <c r="DU96">
        <f t="shared" si="106"/>
        <v>3039.6828016739037</v>
      </c>
      <c r="DV96">
        <f t="shared" si="106"/>
        <v>3028.8775300121297</v>
      </c>
      <c r="DW96">
        <f t="shared" si="106"/>
        <v>3012.0678451361728</v>
      </c>
      <c r="DX96">
        <f t="shared" si="106"/>
        <v>2989.3817861759439</v>
      </c>
      <c r="DY96">
        <f t="shared" si="106"/>
        <v>2961.1489457226057</v>
      </c>
      <c r="DZ96">
        <f t="shared" si="106"/>
        <v>2927.8395602566898</v>
      </c>
      <c r="EA96">
        <f t="shared" si="106"/>
        <v>2890.1707643420477</v>
      </c>
      <c r="EB96">
        <f t="shared" si="106"/>
        <v>2849.0011017329812</v>
      </c>
      <c r="EC96">
        <f t="shared" si="106"/>
        <v>2805.4754607284131</v>
      </c>
      <c r="ED96">
        <f t="shared" si="106"/>
        <v>2760.3676559950563</v>
      </c>
      <c r="EE96">
        <f t="shared" si="106"/>
        <v>2714.5081959569193</v>
      </c>
      <c r="EF96">
        <f t="shared" si="106"/>
        <v>2669.056753100891</v>
      </c>
      <c r="EG96">
        <f t="shared" si="106"/>
        <v>2625.124664039598</v>
      </c>
      <c r="EH96">
        <f t="shared" si="106"/>
        <v>2583.8420629658922</v>
      </c>
      <c r="EI96">
        <f t="shared" si="106"/>
        <v>2546.1610105115883</v>
      </c>
      <c r="EJ96">
        <f t="shared" si="106"/>
        <v>2513.069864103561</v>
      </c>
      <c r="EK96">
        <f t="shared" si="106"/>
        <v>2485.1192093832638</v>
      </c>
      <c r="EL96">
        <f t="shared" si="106"/>
        <v>2462.7089444969542</v>
      </c>
      <c r="EM96">
        <f t="shared" si="106"/>
        <v>2445.9508535988198</v>
      </c>
      <c r="EN96">
        <f t="shared" si="106"/>
        <v>2434.6069008873556</v>
      </c>
      <c r="EO96">
        <f t="shared" si="106"/>
        <v>2428.2041005615033</v>
      </c>
      <c r="EP96">
        <f t="shared" si="106"/>
        <v>2426.069630032599</v>
      </c>
      <c r="EQ96">
        <f t="shared" si="106"/>
        <v>2427.3772534170753</v>
      </c>
      <c r="ER96">
        <f t="shared" si="106"/>
        <v>2431.1900286070877</v>
      </c>
      <c r="ES96">
        <f t="shared" si="106"/>
        <v>2436.5467097516844</v>
      </c>
      <c r="ET96">
        <f t="shared" si="106"/>
        <v>2442.4777294098571</v>
      </c>
      <c r="EU96">
        <f t="shared" si="106"/>
        <v>2448.076236297275</v>
      </c>
      <c r="EV96">
        <f t="shared" si="106"/>
        <v>2452.5174538343372</v>
      </c>
      <c r="EW96">
        <f t="shared" si="106"/>
        <v>2455.0961070437511</v>
      </c>
      <c r="EX96">
        <f t="shared" si="106"/>
        <v>2455.2332399377428</v>
      </c>
      <c r="EY96">
        <f t="shared" si="106"/>
        <v>2452.490414554527</v>
      </c>
      <c r="EZ96">
        <f t="shared" si="106"/>
        <v>2446.5757872348845</v>
      </c>
      <c r="FA96">
        <f t="shared" si="106"/>
        <v>2437.3428930726577</v>
      </c>
      <c r="FB96">
        <f t="shared" si="106"/>
        <v>2424.7833460722168</v>
      </c>
      <c r="FC96">
        <f t="shared" si="106"/>
        <v>2409.018441266358</v>
      </c>
      <c r="FD96">
        <f t="shared" si="98"/>
        <v>2390.2817415416616</v>
      </c>
      <c r="FE96">
        <f t="shared" si="98"/>
        <v>2368.9036713820888</v>
      </c>
      <c r="FF96">
        <f t="shared" si="98"/>
        <v>2345.2944717584373</v>
      </c>
      <c r="FG96">
        <f t="shared" si="98"/>
        <v>2319.9241470966713</v>
      </c>
      <c r="FH96">
        <f t="shared" si="98"/>
        <v>2293.3033657650631</v>
      </c>
      <c r="FI96">
        <f t="shared" si="98"/>
        <v>2265.9657228767196</v>
      </c>
      <c r="FJ96">
        <f t="shared" si="98"/>
        <v>2238.4520660130593</v>
      </c>
      <c r="FK96">
        <f t="shared" si="98"/>
        <v>2211.291292445741</v>
      </c>
      <c r="FL96">
        <f t="shared" si="98"/>
        <v>2184.9827271737672</v>
      </c>
      <c r="FM96">
        <f t="shared" si="98"/>
        <v>2159.9804288609785</v>
      </c>
      <c r="FN96">
        <f t="shared" si="98"/>
        <v>2136.6756960942853</v>
      </c>
      <c r="FO96">
        <f t="shared" si="98"/>
        <v>2115.3836136727891</v>
      </c>
      <c r="FP96">
        <f t="shared" si="98"/>
        <v>2096.3323939790143</v>
      </c>
      <c r="FQ96">
        <f t="shared" si="98"/>
        <v>2079.6560948449724</v>
      </c>
      <c r="FR96">
        <f t="shared" si="98"/>
        <v>2065.3907191751887</v>
      </c>
      <c r="FS96">
        <f t="shared" si="98"/>
        <v>2053.4757565890986</v>
      </c>
      <c r="FT96">
        <f t="shared" si="93"/>
        <v>2043.7611448727266</v>
      </c>
      <c r="FU96">
        <f t="shared" si="93"/>
        <v>2036.0160012968336</v>
      </c>
      <c r="FV96">
        <f t="shared" ref="FV96:GL96" si="107">FU95*$B96</f>
        <v>2029.9419001345123</v>
      </c>
      <c r="FW96">
        <f t="shared" si="107"/>
        <v>2025.1884011893408</v>
      </c>
      <c r="FX96">
        <f t="shared" si="107"/>
        <v>2021.3706033002729</v>
      </c>
      <c r="FY96">
        <f t="shared" si="107"/>
        <v>2018.086735518574</v>
      </c>
      <c r="FZ96">
        <f t="shared" si="107"/>
        <v>2014.9364748516853</v>
      </c>
      <c r="GA96">
        <f t="shared" si="107"/>
        <v>2011.5378001018</v>
      </c>
      <c r="GB96">
        <f t="shared" si="107"/>
        <v>2007.5417740312789</v>
      </c>
      <c r="GC96">
        <f t="shared" si="107"/>
        <v>2002.6454599676692</v>
      </c>
      <c r="GD96">
        <f t="shared" si="107"/>
        <v>1996.6017739127024</v>
      </c>
      <c r="GE96">
        <f t="shared" si="107"/>
        <v>1989.2263203782788</v>
      </c>
      <c r="GF96">
        <f t="shared" si="107"/>
        <v>1980.4010615067236</v>
      </c>
      <c r="GG96">
        <f t="shared" si="107"/>
        <v>1970.0751561406976</v>
      </c>
      <c r="GH96">
        <f t="shared" si="107"/>
        <v>1958.2628456970915</v>
      </c>
      <c r="GI96">
        <f t="shared" si="107"/>
        <v>1945.0390518830468</v>
      </c>
      <c r="GJ96">
        <f t="shared" si="107"/>
        <v>1930.5328667989834</v>
      </c>
      <c r="GK96">
        <f t="shared" si="107"/>
        <v>1914.9194214461154</v>
      </c>
      <c r="GL96">
        <f t="shared" si="107"/>
        <v>1898.4105305815244</v>
      </c>
      <c r="GM96">
        <f t="shared" si="99"/>
        <v>1881.2445720546862</v>
      </c>
      <c r="GN96">
        <f t="shared" si="99"/>
        <v>1863.675982157474</v>
      </c>
      <c r="GO96">
        <f t="shared" si="99"/>
        <v>1845.9647321147104</v>
      </c>
      <c r="GP96">
        <f t="shared" si="99"/>
        <v>1828.3661608716407</v>
      </c>
      <c r="GQ96">
        <f t="shared" si="99"/>
        <v>1811.1214711515458</v>
      </c>
      <c r="GR96">
        <f t="shared" si="99"/>
        <v>1794.4491851247774</v>
      </c>
      <c r="GS96">
        <f t="shared" si="99"/>
        <v>1778.5378204694773</v>
      </c>
      <c r="GT96">
        <f t="shared" si="99"/>
        <v>1763.5400167146565</v>
      </c>
      <c r="GU96">
        <f t="shared" si="99"/>
        <v>1749.5682432513674</v>
      </c>
      <c r="GV96">
        <f t="shared" si="99"/>
        <v>1736.6922134573174</v>
      </c>
      <c r="GW96">
        <f t="shared" si="99"/>
        <v>1724.9380533864251</v>
      </c>
      <c r="GX96">
        <f t="shared" si="99"/>
        <v>1714.2891945993988</v>
      </c>
    </row>
    <row r="97" spans="1:207" ht="4.5" customHeight="1">
      <c r="A97">
        <v>95</v>
      </c>
      <c r="B97">
        <v>0.68323180506572623</v>
      </c>
      <c r="E97" s="5">
        <v>3119</v>
      </c>
      <c r="F97">
        <f t="shared" si="103"/>
        <v>2844.2940044886182</v>
      </c>
      <c r="G97">
        <f t="shared" si="103"/>
        <v>2710.2523929297604</v>
      </c>
      <c r="H97">
        <f t="shared" si="103"/>
        <v>2632.9106172088491</v>
      </c>
      <c r="I97">
        <f t="shared" si="103"/>
        <v>2603.5814566630179</v>
      </c>
      <c r="J97">
        <f t="shared" si="94"/>
        <v>2585.7246461419313</v>
      </c>
      <c r="K97">
        <f t="shared" si="94"/>
        <v>2624.1129723333338</v>
      </c>
      <c r="L97">
        <f t="shared" si="94"/>
        <v>2644.219073262615</v>
      </c>
      <c r="M97">
        <f t="shared" si="94"/>
        <v>2591.4372462458109</v>
      </c>
      <c r="N97">
        <f t="shared" si="94"/>
        <v>2502.9011780687101</v>
      </c>
      <c r="O97">
        <f t="shared" si="94"/>
        <v>2412.9813563184089</v>
      </c>
      <c r="P97">
        <f t="shared" si="94"/>
        <v>2361.7561651403948</v>
      </c>
      <c r="Q97">
        <f t="shared" si="94"/>
        <v>2330.0681611841346</v>
      </c>
      <c r="R97">
        <f t="shared" si="94"/>
        <v>2327.4625650594594</v>
      </c>
      <c r="S97">
        <f t="shared" si="94"/>
        <v>2386.4653042678383</v>
      </c>
      <c r="T97">
        <f t="shared" si="94"/>
        <v>2480.2478418172527</v>
      </c>
      <c r="U97">
        <f t="shared" si="94"/>
        <v>2670.1269830634947</v>
      </c>
      <c r="V97">
        <f t="shared" si="94"/>
        <v>2827.8866801489771</v>
      </c>
      <c r="W97">
        <f t="shared" si="105"/>
        <v>2896.5681316798432</v>
      </c>
      <c r="X97">
        <f t="shared" si="105"/>
        <v>3122.746165988282</v>
      </c>
      <c r="Y97">
        <f t="shared" si="105"/>
        <v>3344.413903465781</v>
      </c>
      <c r="Z97">
        <f t="shared" si="105"/>
        <v>3307.3144434697415</v>
      </c>
      <c r="AA97">
        <f t="shared" si="105"/>
        <v>3593.185473886725</v>
      </c>
      <c r="AB97">
        <f t="shared" si="105"/>
        <v>4007.4414376835639</v>
      </c>
      <c r="AC97">
        <f t="shared" si="105"/>
        <v>3961.5527549138319</v>
      </c>
      <c r="AD97">
        <f t="shared" si="105"/>
        <v>3806.6160306822408</v>
      </c>
      <c r="AE97">
        <f t="shared" si="105"/>
        <v>3776.8687659029429</v>
      </c>
      <c r="AF97">
        <f t="shared" si="105"/>
        <v>3841.7601738658832</v>
      </c>
      <c r="AG97">
        <f t="shared" si="105"/>
        <v>3837.7841802215203</v>
      </c>
      <c r="AH97">
        <f t="shared" si="105"/>
        <v>3757.1545259354184</v>
      </c>
      <c r="AI97">
        <f t="shared" si="105"/>
        <v>3687.4944607395701</v>
      </c>
      <c r="AJ97">
        <f t="shared" si="105"/>
        <v>3646.1753102307284</v>
      </c>
      <c r="AK97">
        <f t="shared" si="105"/>
        <v>3591.9826591177343</v>
      </c>
      <c r="AL97">
        <f t="shared" si="105"/>
        <v>3483.7708739353734</v>
      </c>
      <c r="AM97">
        <f t="shared" si="105"/>
        <v>3284.3649607914294</v>
      </c>
      <c r="AN97">
        <f t="shared" si="105"/>
        <v>3025.7678802475543</v>
      </c>
      <c r="AO97">
        <f t="shared" si="105"/>
        <v>2894.6046656607405</v>
      </c>
      <c r="AP97">
        <f t="shared" si="105"/>
        <v>2935.5359125705654</v>
      </c>
      <c r="AQ97">
        <f t="shared" si="105"/>
        <v>2994.2165134108836</v>
      </c>
      <c r="AR97">
        <f t="shared" si="105"/>
        <v>3187.7974877914785</v>
      </c>
      <c r="AS97">
        <f t="shared" si="105"/>
        <v>3398.1831159655326</v>
      </c>
      <c r="AT97">
        <f t="shared" si="105"/>
        <v>3367.7453709808115</v>
      </c>
      <c r="AU97">
        <f t="shared" si="105"/>
        <v>3230.4228963093178</v>
      </c>
      <c r="AV97">
        <f t="shared" si="105"/>
        <v>3143.7954607759348</v>
      </c>
      <c r="AW97">
        <f t="shared" si="105"/>
        <v>3114.1418292694775</v>
      </c>
      <c r="AX97">
        <f t="shared" si="105"/>
        <v>3183.5127720237851</v>
      </c>
      <c r="AY97">
        <f t="shared" si="105"/>
        <v>3324.8058840284129</v>
      </c>
      <c r="AZ97">
        <f t="shared" si="105"/>
        <v>3460.975514847361</v>
      </c>
      <c r="BA97">
        <f t="shared" si="105"/>
        <v>3630.4499962878617</v>
      </c>
      <c r="BB97">
        <f t="shared" si="105"/>
        <v>3914.1303026804571</v>
      </c>
      <c r="BC97">
        <f t="shared" si="105"/>
        <v>4243.3414263426966</v>
      </c>
      <c r="BD97">
        <f t="shared" si="105"/>
        <v>4381.38930501092</v>
      </c>
      <c r="BE97">
        <f t="shared" si="105"/>
        <v>4322.2957063450694</v>
      </c>
      <c r="BF97">
        <f t="shared" si="105"/>
        <v>4224.5087765178041</v>
      </c>
      <c r="BG97">
        <f t="shared" si="105"/>
        <v>4144.0282352682252</v>
      </c>
      <c r="BH97">
        <f t="shared" si="105"/>
        <v>4045.7941874629728</v>
      </c>
      <c r="BI97">
        <f t="shared" si="105"/>
        <v>3786.882367191733</v>
      </c>
      <c r="BJ97">
        <f t="shared" si="105"/>
        <v>3509.9152530892234</v>
      </c>
      <c r="BK97">
        <f t="shared" si="105"/>
        <v>3417.4942666346674</v>
      </c>
      <c r="BL97">
        <f t="shared" si="105"/>
        <v>3370.9185222959823</v>
      </c>
      <c r="BM97">
        <f t="shared" si="105"/>
        <v>3327.7065181511157</v>
      </c>
      <c r="BN97">
        <f t="shared" si="105"/>
        <v>3323.2938637104767</v>
      </c>
      <c r="BO97">
        <f t="shared" si="105"/>
        <v>3286.4349953904557</v>
      </c>
      <c r="BP97">
        <f t="shared" si="105"/>
        <v>3224.3938891251373</v>
      </c>
      <c r="BQ97">
        <f t="shared" si="105"/>
        <v>3232.7884137771034</v>
      </c>
      <c r="BR97">
        <f t="shared" si="105"/>
        <v>3196.9460183594001</v>
      </c>
      <c r="BS97">
        <f t="shared" si="105"/>
        <v>3143.639343848411</v>
      </c>
      <c r="BT97">
        <f t="shared" si="105"/>
        <v>3119.4957560679713</v>
      </c>
      <c r="BU97">
        <f t="shared" si="96"/>
        <v>2992.9330126143213</v>
      </c>
      <c r="BV97">
        <f t="shared" si="96"/>
        <v>2886.1333214681868</v>
      </c>
      <c r="BW97">
        <f t="shared" si="96"/>
        <v>2715.4263577327547</v>
      </c>
      <c r="BX97">
        <f t="shared" si="96"/>
        <v>2425.725725728043</v>
      </c>
      <c r="BY97">
        <f t="shared" si="96"/>
        <v>2230.6494841560698</v>
      </c>
      <c r="BZ97">
        <f t="shared" si="96"/>
        <v>2152.6999446160926</v>
      </c>
      <c r="CA97">
        <f t="shared" si="96"/>
        <v>2129.4356645969488</v>
      </c>
      <c r="CB97">
        <f t="shared" si="96"/>
        <v>2101.6922391127578</v>
      </c>
      <c r="CC97">
        <f t="shared" si="96"/>
        <v>2091.5682691660404</v>
      </c>
      <c r="CD97">
        <f t="shared" si="96"/>
        <v>2100.9965153771532</v>
      </c>
      <c r="CE97">
        <f t="shared" si="96"/>
        <v>2108.7120446360977</v>
      </c>
      <c r="CF97">
        <f t="shared" si="96"/>
        <v>2127.0518479913453</v>
      </c>
      <c r="CG97">
        <f t="shared" si="96"/>
        <v>2176.2860630952737</v>
      </c>
      <c r="CH97">
        <f t="shared" si="96"/>
        <v>2272.109851339435</v>
      </c>
      <c r="CI97">
        <f t="shared" si="96"/>
        <v>2389.2545857153436</v>
      </c>
      <c r="CJ97">
        <f t="shared" si="96"/>
        <v>2569.406655389419</v>
      </c>
      <c r="CK97">
        <f t="shared" si="92"/>
        <v>2735.9700343620857</v>
      </c>
      <c r="CL97">
        <f t="shared" si="92"/>
        <v>2769.0681086844324</v>
      </c>
      <c r="CM97">
        <f t="shared" si="92"/>
        <v>2729.6016457915448</v>
      </c>
      <c r="CN97">
        <f t="shared" si="92"/>
        <v>2590.2990406331191</v>
      </c>
      <c r="CO97">
        <f t="shared" si="92"/>
        <v>2484.381311456842</v>
      </c>
      <c r="CP97">
        <f t="shared" si="92"/>
        <v>2477.4128158545946</v>
      </c>
      <c r="CQ97">
        <f t="shared" si="92"/>
        <v>2492.3169332753973</v>
      </c>
      <c r="CR97">
        <f t="shared" si="92"/>
        <v>2526.4595035508587</v>
      </c>
      <c r="CS97">
        <f t="shared" si="92"/>
        <v>2546.2050161219877</v>
      </c>
      <c r="CT97">
        <f t="shared" si="92"/>
        <v>2573.1445608585022</v>
      </c>
      <c r="CU97">
        <f t="shared" si="92"/>
        <v>2583.8456037722099</v>
      </c>
      <c r="CV97">
        <f t="shared" si="92"/>
        <v>2542.7112682897264</v>
      </c>
      <c r="CW97">
        <f t="shared" si="100"/>
        <v>2516.6762288163441</v>
      </c>
      <c r="CX97">
        <f t="shared" si="100"/>
        <v>2450.8906763965383</v>
      </c>
      <c r="CY97">
        <f t="shared" si="100"/>
        <v>2384.3828393739677</v>
      </c>
      <c r="CZ97">
        <f t="shared" si="100"/>
        <v>2317.5628932387253</v>
      </c>
      <c r="DA97">
        <f t="shared" si="100"/>
        <v>2251.4008755519226</v>
      </c>
      <c r="DB97">
        <f t="shared" si="100"/>
        <v>2187.5496586335435</v>
      </c>
      <c r="DC97">
        <f t="shared" si="106"/>
        <v>2127.9401611020203</v>
      </c>
      <c r="DD97">
        <f t="shared" si="106"/>
        <v>2074.562554946111</v>
      </c>
      <c r="DE97">
        <f t="shared" si="106"/>
        <v>2028.6169539049079</v>
      </c>
      <c r="DF97">
        <f t="shared" si="106"/>
        <v>1990.8055137475449</v>
      </c>
      <c r="DG97">
        <f t="shared" si="106"/>
        <v>1961.6150474653841</v>
      </c>
      <c r="DH97">
        <f t="shared" si="106"/>
        <v>1941.370256185397</v>
      </c>
      <c r="DI97">
        <f t="shared" si="106"/>
        <v>1930.1249209206555</v>
      </c>
      <c r="DJ97">
        <f t="shared" si="106"/>
        <v>1928.3389506888016</v>
      </c>
      <c r="DK97">
        <f t="shared" si="106"/>
        <v>1935.3385624227108</v>
      </c>
      <c r="DL97">
        <f t="shared" si="106"/>
        <v>1949.2442390322772</v>
      </c>
      <c r="DM97">
        <f t="shared" si="106"/>
        <v>1968.3821618187817</v>
      </c>
      <c r="DN97">
        <f t="shared" si="106"/>
        <v>1990.3071802333759</v>
      </c>
      <c r="DO97">
        <f t="shared" si="106"/>
        <v>2012.6330708759444</v>
      </c>
      <c r="DP97">
        <f t="shared" si="106"/>
        <v>2033.3843555670587</v>
      </c>
      <c r="DQ97">
        <f t="shared" si="106"/>
        <v>2050.8857386691493</v>
      </c>
      <c r="DR97">
        <f t="shared" si="106"/>
        <v>2064.5113870347996</v>
      </c>
      <c r="DS97">
        <f t="shared" si="106"/>
        <v>2073.8610080293224</v>
      </c>
      <c r="DT97">
        <f t="shared" si="106"/>
        <v>2079.0571726263843</v>
      </c>
      <c r="DU97">
        <f t="shared" si="106"/>
        <v>2080.0982734917848</v>
      </c>
      <c r="DV97">
        <f t="shared" si="106"/>
        <v>2076.8079674149053</v>
      </c>
      <c r="DW97">
        <f t="shared" si="106"/>
        <v>2069.4254621532059</v>
      </c>
      <c r="DX97">
        <f t="shared" si="106"/>
        <v>2057.9405508128198</v>
      </c>
      <c r="DY97">
        <f t="shared" si="106"/>
        <v>2042.440713799595</v>
      </c>
      <c r="DZ97">
        <f t="shared" si="106"/>
        <v>2023.1511392545281</v>
      </c>
      <c r="EA97">
        <f t="shared" si="106"/>
        <v>2000.3931076970202</v>
      </c>
      <c r="EB97">
        <f t="shared" si="106"/>
        <v>1974.656588269607</v>
      </c>
      <c r="EC97">
        <f t="shared" si="106"/>
        <v>1946.5281653712675</v>
      </c>
      <c r="ED97">
        <f t="shared" si="106"/>
        <v>1916.7900631010737</v>
      </c>
      <c r="EE97">
        <f t="shared" si="106"/>
        <v>1885.9709762505499</v>
      </c>
      <c r="EF97">
        <f t="shared" si="106"/>
        <v>1854.6383345893541</v>
      </c>
      <c r="EG97">
        <f t="shared" si="106"/>
        <v>1823.5844632439882</v>
      </c>
      <c r="EH97">
        <f t="shared" si="106"/>
        <v>1793.5686627343327</v>
      </c>
      <c r="EI97">
        <f t="shared" si="106"/>
        <v>1765.3630766849365</v>
      </c>
      <c r="EJ97">
        <f t="shared" si="106"/>
        <v>1739.618183199806</v>
      </c>
      <c r="EK97">
        <f t="shared" si="106"/>
        <v>1717.0092595077554</v>
      </c>
      <c r="EL97">
        <f t="shared" si="106"/>
        <v>1697.9124832304378</v>
      </c>
      <c r="EM97">
        <f t="shared" si="106"/>
        <v>1682.6010775001635</v>
      </c>
      <c r="EN97">
        <f t="shared" si="106"/>
        <v>1671.1514168063754</v>
      </c>
      <c r="EO97">
        <f t="shared" si="106"/>
        <v>1663.4008675187415</v>
      </c>
      <c r="EP97">
        <f t="shared" si="106"/>
        <v>1659.0262706946341</v>
      </c>
      <c r="EQ97">
        <f t="shared" si="106"/>
        <v>1657.5679325423112</v>
      </c>
      <c r="ER97">
        <f t="shared" si="106"/>
        <v>1658.4613424276331</v>
      </c>
      <c r="ES97">
        <f t="shared" si="106"/>
        <v>1661.066351703015</v>
      </c>
      <c r="ET97">
        <f t="shared" si="106"/>
        <v>1664.7262066305993</v>
      </c>
      <c r="EU97">
        <f t="shared" si="106"/>
        <v>1668.7784678975331</v>
      </c>
      <c r="EV97">
        <f t="shared" si="106"/>
        <v>1672.6035458638967</v>
      </c>
      <c r="EW97">
        <f t="shared" si="106"/>
        <v>1675.6379269384331</v>
      </c>
      <c r="EX97">
        <f t="shared" si="106"/>
        <v>1677.3997448253394</v>
      </c>
      <c r="EY97">
        <f t="shared" si="106"/>
        <v>1677.4934383800353</v>
      </c>
      <c r="EZ97">
        <f t="shared" si="106"/>
        <v>1675.6194528424808</v>
      </c>
      <c r="FA97">
        <f t="shared" si="106"/>
        <v>1671.5783913425903</v>
      </c>
      <c r="FB97">
        <f t="shared" si="106"/>
        <v>1665.2701843981513</v>
      </c>
      <c r="FC97">
        <f t="shared" si="106"/>
        <v>1656.6891024302322</v>
      </c>
      <c r="FD97">
        <f t="shared" si="98"/>
        <v>1645.918018063036</v>
      </c>
      <c r="FE97">
        <f t="shared" si="98"/>
        <v>1633.1165088891571</v>
      </c>
      <c r="FF97">
        <f t="shared" si="98"/>
        <v>1618.5103314252106</v>
      </c>
      <c r="FG97">
        <f t="shared" si="98"/>
        <v>1602.379775350186</v>
      </c>
      <c r="FH97">
        <f t="shared" si="98"/>
        <v>1585.0459626364241</v>
      </c>
      <c r="FI97">
        <f t="shared" si="98"/>
        <v>1566.8577981549695</v>
      </c>
      <c r="FJ97">
        <f t="shared" si="98"/>
        <v>1548.1798510581243</v>
      </c>
      <c r="FK97">
        <f t="shared" si="98"/>
        <v>1529.3816456152067</v>
      </c>
      <c r="FL97">
        <f t="shared" si="98"/>
        <v>1510.8245412638264</v>
      </c>
      <c r="FM97">
        <f t="shared" si="98"/>
        <v>1492.8496927243662</v>
      </c>
      <c r="FN97">
        <f t="shared" si="98"/>
        <v>1475.7673273173277</v>
      </c>
      <c r="FO97">
        <f t="shared" si="98"/>
        <v>1459.8447926825656</v>
      </c>
      <c r="FP97">
        <f t="shared" si="98"/>
        <v>1445.2973647761187</v>
      </c>
      <c r="FQ97">
        <f t="shared" si="98"/>
        <v>1432.280965556037</v>
      </c>
      <c r="FR97">
        <f t="shared" si="98"/>
        <v>1420.8871875968696</v>
      </c>
      <c r="FS97">
        <f t="shared" si="98"/>
        <v>1411.1406292280626</v>
      </c>
      <c r="FT97">
        <f t="shared" ref="FT97:GL97" si="108">FS96*$B97</f>
        <v>1402.9999478330776</v>
      </c>
      <c r="FU97">
        <f t="shared" si="108"/>
        <v>1396.3626161345883</v>
      </c>
      <c r="FV97">
        <f t="shared" si="108"/>
        <v>1391.0708877087377</v>
      </c>
      <c r="FW97">
        <f t="shared" si="108"/>
        <v>1386.920868607453</v>
      </c>
      <c r="FX97">
        <f t="shared" si="108"/>
        <v>1383.6731269427655</v>
      </c>
      <c r="FY97">
        <f t="shared" si="108"/>
        <v>1381.0646859996416</v>
      </c>
      <c r="FZ97">
        <f t="shared" si="108"/>
        <v>1378.821043087554</v>
      </c>
      <c r="GA97">
        <f t="shared" si="108"/>
        <v>1376.6686848056881</v>
      </c>
      <c r="GB97">
        <f t="shared" si="108"/>
        <v>1374.3466021214929</v>
      </c>
      <c r="GC97">
        <f t="shared" si="108"/>
        <v>1371.616390016241</v>
      </c>
      <c r="GD97">
        <f t="shared" si="108"/>
        <v>1368.2710725203922</v>
      </c>
      <c r="GE97">
        <f t="shared" si="108"/>
        <v>1364.1418339878066</v>
      </c>
      <c r="GF97">
        <f t="shared" si="108"/>
        <v>1359.1026895563041</v>
      </c>
      <c r="GG97">
        <f t="shared" si="108"/>
        <v>1353.072992007319</v>
      </c>
      <c r="GH97">
        <f t="shared" si="108"/>
        <v>1346.0180050451513</v>
      </c>
      <c r="GI97">
        <f t="shared" si="108"/>
        <v>1337.9474588587696</v>
      </c>
      <c r="GJ97">
        <f t="shared" si="108"/>
        <v>1328.9125423413827</v>
      </c>
      <c r="GK97">
        <f t="shared" si="108"/>
        <v>1319.0014553217807</v>
      </c>
      <c r="GL97">
        <f t="shared" si="108"/>
        <v>1308.3338528700456</v>
      </c>
      <c r="GM97">
        <f t="shared" si="99"/>
        <v>1297.0544535649981</v>
      </c>
      <c r="GN97">
        <f t="shared" si="99"/>
        <v>1285.3261247350229</v>
      </c>
      <c r="GO97">
        <f t="shared" si="99"/>
        <v>1273.3227053470912</v>
      </c>
      <c r="GP97">
        <f t="shared" si="99"/>
        <v>1261.2218160104032</v>
      </c>
      <c r="GQ97">
        <f t="shared" si="99"/>
        <v>1249.197912413423</v>
      </c>
      <c r="GR97">
        <f t="shared" si="99"/>
        <v>1237.4157919281643</v>
      </c>
      <c r="GS97">
        <f t="shared" si="99"/>
        <v>1226.0247558515232</v>
      </c>
      <c r="GT97">
        <f t="shared" si="99"/>
        <v>1215.1536054570236</v>
      </c>
      <c r="GU97">
        <f t="shared" si="99"/>
        <v>1204.9066289255959</v>
      </c>
      <c r="GV97">
        <f t="shared" si="99"/>
        <v>1195.3606689223034</v>
      </c>
      <c r="GW97">
        <f t="shared" si="99"/>
        <v>1186.5633558440345</v>
      </c>
      <c r="GX97">
        <f t="shared" si="99"/>
        <v>1178.5325398417672</v>
      </c>
    </row>
    <row r="98" spans="1:207" ht="4.5" customHeight="1">
      <c r="A98">
        <v>96</v>
      </c>
      <c r="B98">
        <v>0.66004618937644344</v>
      </c>
      <c r="E98" s="5">
        <v>2165</v>
      </c>
      <c r="F98">
        <f t="shared" si="103"/>
        <v>2058.6840646651272</v>
      </c>
      <c r="G98">
        <f t="shared" si="103"/>
        <v>1877.365419128977</v>
      </c>
      <c r="H98">
        <f t="shared" si="103"/>
        <v>1788.8917642016756</v>
      </c>
      <c r="I98">
        <f t="shared" si="103"/>
        <v>1737.8426198574805</v>
      </c>
      <c r="J98">
        <f t="shared" si="94"/>
        <v>1718.4840192015947</v>
      </c>
      <c r="K98">
        <f t="shared" si="94"/>
        <v>1706.6976994627344</v>
      </c>
      <c r="L98">
        <f t="shared" si="94"/>
        <v>1732.0357678819096</v>
      </c>
      <c r="M98">
        <f t="shared" si="94"/>
        <v>1745.3067231834998</v>
      </c>
      <c r="N98">
        <f t="shared" si="94"/>
        <v>1710.4682793927316</v>
      </c>
      <c r="O98">
        <f t="shared" si="94"/>
        <v>1652.0303849700633</v>
      </c>
      <c r="P98">
        <f t="shared" si="94"/>
        <v>1592.6791492743678</v>
      </c>
      <c r="Q98">
        <f t="shared" si="94"/>
        <v>1558.8681570372398</v>
      </c>
      <c r="R98">
        <f t="shared" si="94"/>
        <v>1537.9526107769645</v>
      </c>
      <c r="S98">
        <f t="shared" si="94"/>
        <v>1536.2327969838188</v>
      </c>
      <c r="T98">
        <f t="shared" si="94"/>
        <v>1575.1773301610813</v>
      </c>
      <c r="U98">
        <f t="shared" si="94"/>
        <v>1637.0781367006255</v>
      </c>
      <c r="V98">
        <f t="shared" si="94"/>
        <v>1762.407140322279</v>
      </c>
      <c r="W98">
        <f t="shared" si="105"/>
        <v>1866.5358272207336</v>
      </c>
      <c r="X98">
        <f t="shared" si="105"/>
        <v>1911.8687575845247</v>
      </c>
      <c r="Y98">
        <f t="shared" si="105"/>
        <v>2061.156707250464</v>
      </c>
      <c r="Z98">
        <f t="shared" si="105"/>
        <v>2207.4676526801854</v>
      </c>
      <c r="AA98">
        <f t="shared" si="105"/>
        <v>2182.9802954818756</v>
      </c>
      <c r="AB98">
        <f t="shared" si="105"/>
        <v>2371.6683797617229</v>
      </c>
      <c r="AC98">
        <f t="shared" si="105"/>
        <v>2645.0964500922923</v>
      </c>
      <c r="AD98">
        <f t="shared" si="105"/>
        <v>2614.8077998946264</v>
      </c>
      <c r="AE98">
        <f t="shared" si="105"/>
        <v>2512.5424054710957</v>
      </c>
      <c r="AF98">
        <f t="shared" si="105"/>
        <v>2492.9078367091479</v>
      </c>
      <c r="AG98">
        <f t="shared" si="105"/>
        <v>2535.739163258359</v>
      </c>
      <c r="AH98">
        <f t="shared" si="105"/>
        <v>2533.1148238044125</v>
      </c>
      <c r="AI98">
        <f t="shared" si="105"/>
        <v>2479.8955277421305</v>
      </c>
      <c r="AJ98">
        <f t="shared" si="105"/>
        <v>2433.9166671578964</v>
      </c>
      <c r="AK98">
        <f t="shared" si="105"/>
        <v>2406.6441193162636</v>
      </c>
      <c r="AL98">
        <f t="shared" si="105"/>
        <v>2370.8744664569249</v>
      </c>
      <c r="AM98">
        <f t="shared" si="105"/>
        <v>2299.4496900016852</v>
      </c>
      <c r="AN98">
        <f t="shared" si="105"/>
        <v>2167.8325768918949</v>
      </c>
      <c r="AO98">
        <f t="shared" ref="AO98:BT98" si="109">AN97*$B98</f>
        <v>1997.1465592950372</v>
      </c>
      <c r="AP98">
        <f t="shared" si="109"/>
        <v>1910.5727793206459</v>
      </c>
      <c r="AQ98">
        <f t="shared" si="109"/>
        <v>1937.5892928699022</v>
      </c>
      <c r="AR98">
        <f t="shared" si="109"/>
        <v>1976.3211998448744</v>
      </c>
      <c r="AS98">
        <f t="shared" si="109"/>
        <v>2104.0935843205648</v>
      </c>
      <c r="AT98">
        <f t="shared" si="109"/>
        <v>2242.9578164964187</v>
      </c>
      <c r="AU98">
        <f t="shared" si="109"/>
        <v>2222.8674989060414</v>
      </c>
      <c r="AV98">
        <f t="shared" si="109"/>
        <v>2132.2283227833791</v>
      </c>
      <c r="AW98">
        <f t="shared" si="109"/>
        <v>2075.0502140641161</v>
      </c>
      <c r="AX98">
        <f t="shared" si="109"/>
        <v>2055.4774475871054</v>
      </c>
      <c r="AY98">
        <f t="shared" si="109"/>
        <v>2101.2654740055377</v>
      </c>
      <c r="AZ98">
        <f t="shared" si="109"/>
        <v>2194.5254541693312</v>
      </c>
      <c r="BA98">
        <f t="shared" si="109"/>
        <v>2284.4037001001752</v>
      </c>
      <c r="BB98">
        <f t="shared" si="109"/>
        <v>2396.2646857715263</v>
      </c>
      <c r="BC98">
        <f t="shared" si="109"/>
        <v>2583.5067910071007</v>
      </c>
      <c r="BD98">
        <f t="shared" si="109"/>
        <v>2800.8013386806992</v>
      </c>
      <c r="BE98">
        <f t="shared" si="109"/>
        <v>2891.9193149471616</v>
      </c>
      <c r="BF98">
        <f t="shared" si="109"/>
        <v>2852.9148103312259</v>
      </c>
      <c r="BG98">
        <f t="shared" si="109"/>
        <v>2788.3709199279178</v>
      </c>
      <c r="BH98">
        <f t="shared" si="109"/>
        <v>2735.2500453571797</v>
      </c>
      <c r="BI98">
        <f t="shared" si="109"/>
        <v>2670.4110364362996</v>
      </c>
      <c r="BJ98">
        <f t="shared" si="109"/>
        <v>2499.5172760817491</v>
      </c>
      <c r="BK98">
        <f t="shared" si="109"/>
        <v>2316.7061878357968</v>
      </c>
      <c r="BL98">
        <f t="shared" si="109"/>
        <v>2255.7040679080555</v>
      </c>
      <c r="BM98">
        <f t="shared" si="109"/>
        <v>2224.9619253399346</v>
      </c>
      <c r="BN98">
        <f t="shared" si="109"/>
        <v>2196.4400066687967</v>
      </c>
      <c r="BO98">
        <f t="shared" si="109"/>
        <v>2193.5274509202177</v>
      </c>
      <c r="BP98">
        <f t="shared" si="109"/>
        <v>2169.19889534086</v>
      </c>
      <c r="BQ98">
        <f t="shared" si="109"/>
        <v>2128.2488995657372</v>
      </c>
      <c r="BR98">
        <f t="shared" si="109"/>
        <v>2133.7896735738941</v>
      </c>
      <c r="BS98">
        <f t="shared" si="109"/>
        <v>2110.1320370603153</v>
      </c>
      <c r="BT98">
        <f t="shared" si="109"/>
        <v>2074.9471696810069</v>
      </c>
      <c r="BU98">
        <f t="shared" si="96"/>
        <v>2059.0112865686519</v>
      </c>
      <c r="BV98">
        <f t="shared" si="96"/>
        <v>1975.4740300350418</v>
      </c>
      <c r="BW98">
        <f t="shared" si="96"/>
        <v>1904.9813008674546</v>
      </c>
      <c r="BX98">
        <f t="shared" si="96"/>
        <v>1792.3068199538598</v>
      </c>
      <c r="BY98">
        <f t="shared" si="96"/>
        <v>1601.0910217392025</v>
      </c>
      <c r="BZ98">
        <f t="shared" si="96"/>
        <v>1472.331691851743</v>
      </c>
      <c r="CA98">
        <f t="shared" si="96"/>
        <v>1420.8813953147328</v>
      </c>
      <c r="CB98">
        <f t="shared" si="96"/>
        <v>1405.5258959395103</v>
      </c>
      <c r="CC98">
        <f t="shared" si="96"/>
        <v>1387.2139536684208</v>
      </c>
      <c r="CD98">
        <f t="shared" si="96"/>
        <v>1380.5316658837282</v>
      </c>
      <c r="CE98">
        <f t="shared" si="96"/>
        <v>1386.7547438678762</v>
      </c>
      <c r="CF98">
        <f t="shared" si="96"/>
        <v>1391.8473495542651</v>
      </c>
      <c r="CG98">
        <f t="shared" si="96"/>
        <v>1403.9524668728095</v>
      </c>
      <c r="CH98">
        <f t="shared" si="96"/>
        <v>1436.4493229390976</v>
      </c>
      <c r="CI98">
        <f t="shared" si="96"/>
        <v>1499.6974492212714</v>
      </c>
      <c r="CJ98">
        <f t="shared" ref="CJ98:CY107" si="110">CI97*$B98</f>
        <v>1577.0183847516057</v>
      </c>
      <c r="CK98">
        <f t="shared" si="110"/>
        <v>1695.9270718482587</v>
      </c>
      <c r="CL98">
        <f t="shared" si="110"/>
        <v>1805.8665954288317</v>
      </c>
      <c r="CM98">
        <f t="shared" si="110"/>
        <v>1827.712853260995</v>
      </c>
      <c r="CN98">
        <f t="shared" si="110"/>
        <v>1801.6631648203777</v>
      </c>
      <c r="CO98">
        <f t="shared" si="110"/>
        <v>1709.7170111153475</v>
      </c>
      <c r="CP98">
        <f t="shared" si="110"/>
        <v>1639.8064175851396</v>
      </c>
      <c r="CQ98">
        <f t="shared" si="110"/>
        <v>1635.2068886171896</v>
      </c>
      <c r="CR98">
        <f t="shared" si="110"/>
        <v>1645.0442945268096</v>
      </c>
      <c r="CS98">
        <f t="shared" si="110"/>
        <v>1667.5799679326453</v>
      </c>
      <c r="CT98">
        <f t="shared" si="110"/>
        <v>1680.6129182625036</v>
      </c>
      <c r="CU98">
        <f t="shared" si="110"/>
        <v>1698.3942621093763</v>
      </c>
      <c r="CV98">
        <f t="shared" si="110"/>
        <v>1705.4574447069228</v>
      </c>
      <c r="CW98">
        <f t="shared" si="100"/>
        <v>1678.3068833191774</v>
      </c>
      <c r="CX98">
        <f t="shared" si="100"/>
        <v>1661.1225547245062</v>
      </c>
      <c r="CY98">
        <f t="shared" si="100"/>
        <v>1617.701051533789</v>
      </c>
      <c r="CZ98">
        <f t="shared" si="100"/>
        <v>1573.8028071433719</v>
      </c>
      <c r="DA98">
        <f t="shared" si="100"/>
        <v>1529.6985563224659</v>
      </c>
      <c r="DB98">
        <f t="shared" si="100"/>
        <v>1486.0285686668349</v>
      </c>
      <c r="DC98">
        <f t="shared" si="106"/>
        <v>1443.88381625281</v>
      </c>
      <c r="DD98">
        <f t="shared" si="106"/>
        <v>1404.5387945564837</v>
      </c>
      <c r="DE98">
        <f t="shared" si="106"/>
        <v>1369.3071090152391</v>
      </c>
      <c r="DF98">
        <f t="shared" si="106"/>
        <v>1338.9808901293827</v>
      </c>
      <c r="DG98">
        <f t="shared" si="106"/>
        <v>1314.0235931386799</v>
      </c>
      <c r="DH98">
        <f t="shared" si="106"/>
        <v>1294.756537103018</v>
      </c>
      <c r="DI98">
        <f t="shared" si="106"/>
        <v>1281.394039763941</v>
      </c>
      <c r="DJ98">
        <f t="shared" si="106"/>
        <v>1273.9715990741879</v>
      </c>
      <c r="DK98">
        <f t="shared" si="106"/>
        <v>1272.792776228313</v>
      </c>
      <c r="DL98">
        <f t="shared" si="106"/>
        <v>1277.4128432803943</v>
      </c>
      <c r="DM98">
        <f t="shared" si="106"/>
        <v>1286.5912321372398</v>
      </c>
      <c r="DN98">
        <f t="shared" si="106"/>
        <v>1299.2231451450527</v>
      </c>
      <c r="DO98">
        <f t="shared" si="106"/>
        <v>1313.694670001614</v>
      </c>
      <c r="DP98">
        <f t="shared" si="106"/>
        <v>1328.4307890446764</v>
      </c>
      <c r="DQ98">
        <f t="shared" si="106"/>
        <v>1342.1275954297123</v>
      </c>
      <c r="DR98">
        <f t="shared" si="106"/>
        <v>1353.6793166550644</v>
      </c>
      <c r="DS98">
        <f t="shared" si="106"/>
        <v>1362.6728739365951</v>
      </c>
      <c r="DT98">
        <f t="shared" si="106"/>
        <v>1368.8440556461439</v>
      </c>
      <c r="DU98">
        <f t="shared" si="106"/>
        <v>1372.2737642878076</v>
      </c>
      <c r="DV98">
        <f t="shared" si="106"/>
        <v>1372.9609389467716</v>
      </c>
      <c r="DW98">
        <f t="shared" si="106"/>
        <v>1370.7891849588452</v>
      </c>
      <c r="DX98">
        <f t="shared" si="106"/>
        <v>1365.9163904928089</v>
      </c>
      <c r="DY98">
        <f t="shared" si="106"/>
        <v>1358.3358185272607</v>
      </c>
      <c r="DZ98">
        <f t="shared" si="106"/>
        <v>1348.1052101707257</v>
      </c>
      <c r="EA98">
        <f t="shared" si="106"/>
        <v>1335.3731999975614</v>
      </c>
      <c r="EB98">
        <f t="shared" si="106"/>
        <v>1320.3518479903196</v>
      </c>
      <c r="EC98">
        <f t="shared" si="106"/>
        <v>1303.3645564144426</v>
      </c>
      <c r="ED98">
        <f t="shared" si="106"/>
        <v>1284.7984980672247</v>
      </c>
      <c r="EE98">
        <f t="shared" si="106"/>
        <v>1265.1699769844963</v>
      </c>
      <c r="EF98">
        <f t="shared" si="106"/>
        <v>1244.8279561487464</v>
      </c>
      <c r="EG98">
        <f t="shared" si="106"/>
        <v>1224.1469654171765</v>
      </c>
      <c r="EH98">
        <f t="shared" si="106"/>
        <v>1203.6499759702815</v>
      </c>
      <c r="EI98">
        <f t="shared" si="106"/>
        <v>1183.8381612227997</v>
      </c>
      <c r="EJ98">
        <f t="shared" si="106"/>
        <v>1165.2211716317663</v>
      </c>
      <c r="EK98">
        <f t="shared" si="106"/>
        <v>1148.2283527910035</v>
      </c>
      <c r="EL98">
        <f t="shared" si="106"/>
        <v>1133.3054188621627</v>
      </c>
      <c r="EM98">
        <f t="shared" si="106"/>
        <v>1120.7006644509449</v>
      </c>
      <c r="EN98">
        <f t="shared" si="106"/>
        <v>1110.5944294446806</v>
      </c>
      <c r="EO98">
        <f t="shared" si="106"/>
        <v>1103.0371245340928</v>
      </c>
      <c r="EP98">
        <f t="shared" si="106"/>
        <v>1097.9214040112156</v>
      </c>
      <c r="EQ98">
        <f t="shared" si="106"/>
        <v>1095.0339680474051</v>
      </c>
      <c r="ER98">
        <f t="shared" si="106"/>
        <v>1094.0713975071421</v>
      </c>
      <c r="ES98">
        <f t="shared" si="106"/>
        <v>1094.6610892975002</v>
      </c>
      <c r="ET98">
        <f t="shared" si="106"/>
        <v>1096.3805157430063</v>
      </c>
      <c r="EU98">
        <f t="shared" si="106"/>
        <v>1098.7961890416288</v>
      </c>
      <c r="EV98">
        <f t="shared" si="106"/>
        <v>1101.4708686492263</v>
      </c>
      <c r="EW98">
        <f t="shared" si="106"/>
        <v>1103.9955967849924</v>
      </c>
      <c r="EX98">
        <f t="shared" si="106"/>
        <v>1105.9984284503562</v>
      </c>
      <c r="EY98">
        <f t="shared" si="106"/>
        <v>1107.1613096329838</v>
      </c>
      <c r="EZ98">
        <f t="shared" si="106"/>
        <v>1107.2231517067301</v>
      </c>
      <c r="FA98">
        <f t="shared" si="106"/>
        <v>1105.9862346937207</v>
      </c>
      <c r="FB98">
        <f t="shared" si="106"/>
        <v>1103.3189474496821</v>
      </c>
      <c r="FC98">
        <f t="shared" si="106"/>
        <v>1099.1552394942071</v>
      </c>
      <c r="FD98">
        <f t="shared" si="98"/>
        <v>1093.4913290405552</v>
      </c>
      <c r="FE98">
        <f t="shared" si="98"/>
        <v>1086.3819158485351</v>
      </c>
      <c r="FF98">
        <f t="shared" si="98"/>
        <v>1077.9323285000487</v>
      </c>
      <c r="FG98">
        <f t="shared" si="98"/>
        <v>1068.2915767236148</v>
      </c>
      <c r="FH98">
        <f t="shared" si="98"/>
        <v>1057.6446646537718</v>
      </c>
      <c r="FI98">
        <f t="shared" si="98"/>
        <v>1046.2035476246883</v>
      </c>
      <c r="FJ98">
        <f t="shared" si="98"/>
        <v>1034.1985189669522</v>
      </c>
      <c r="FK98">
        <f t="shared" si="98"/>
        <v>1021.8702111603047</v>
      </c>
      <c r="FL98">
        <f t="shared" si="98"/>
        <v>1009.4625272905914</v>
      </c>
      <c r="FM98">
        <f t="shared" si="98"/>
        <v>997.21398127760187</v>
      </c>
      <c r="FN98">
        <f t="shared" si="98"/>
        <v>985.34975099451242</v>
      </c>
      <c r="FO98">
        <f t="shared" si="98"/>
        <v>974.07460080206067</v>
      </c>
      <c r="FP98">
        <f t="shared" si="98"/>
        <v>963.56499249117155</v>
      </c>
      <c r="FQ98">
        <f t="shared" si="98"/>
        <v>953.9630181362927</v>
      </c>
      <c r="FR98">
        <f t="shared" si="98"/>
        <v>945.37159343167525</v>
      </c>
      <c r="FS98">
        <f t="shared" ref="FS98:GL107" si="111">FR97*$B98</f>
        <v>937.85117370712544</v>
      </c>
      <c r="FT98">
        <f t="shared" si="111"/>
        <v>931.41799499625938</v>
      </c>
      <c r="FU98">
        <f t="shared" si="111"/>
        <v>926.04476926257178</v>
      </c>
      <c r="FV98">
        <f t="shared" si="111"/>
        <v>921.66382376735646</v>
      </c>
      <c r="FW98">
        <f t="shared" si="111"/>
        <v>918.17103858465873</v>
      </c>
      <c r="FX98">
        <f t="shared" si="111"/>
        <v>915.43183429101634</v>
      </c>
      <c r="FY98">
        <f t="shared" si="111"/>
        <v>913.28817478116025</v>
      </c>
      <c r="FZ98">
        <f t="shared" si="111"/>
        <v>911.56648327643779</v>
      </c>
      <c r="GA98">
        <f t="shared" si="111"/>
        <v>910.08557532199291</v>
      </c>
      <c r="GB98">
        <f t="shared" si="111"/>
        <v>908.66491943987455</v>
      </c>
      <c r="GC98">
        <f t="shared" si="111"/>
        <v>907.13223761275447</v>
      </c>
      <c r="GD98">
        <f t="shared" si="111"/>
        <v>905.33017151649346</v>
      </c>
      <c r="GE98">
        <f t="shared" si="111"/>
        <v>903.12210745110417</v>
      </c>
      <c r="GF98">
        <f t="shared" si="111"/>
        <v>900.39661929264469</v>
      </c>
      <c r="GG98">
        <f t="shared" si="111"/>
        <v>897.07055121291387</v>
      </c>
      <c r="GH98">
        <f t="shared" si="111"/>
        <v>893.09067232261384</v>
      </c>
      <c r="GI98">
        <f t="shared" si="111"/>
        <v>888.43405506213458</v>
      </c>
      <c r="GJ98">
        <f t="shared" si="111"/>
        <v>883.10712180562666</v>
      </c>
      <c r="GK98">
        <f t="shared" si="111"/>
        <v>877.14365958699125</v>
      </c>
      <c r="GL98">
        <f t="shared" si="111"/>
        <v>870.60188436712451</v>
      </c>
      <c r="GM98">
        <f t="shared" si="99"/>
        <v>863.56077401907396</v>
      </c>
      <c r="GN98">
        <f t="shared" si="99"/>
        <v>856.11584948932204</v>
      </c>
      <c r="GO98">
        <f t="shared" si="99"/>
        <v>848.374610737343</v>
      </c>
      <c r="GP98">
        <f t="shared" si="99"/>
        <v>840.4517995108514</v>
      </c>
      <c r="GQ98">
        <f t="shared" si="99"/>
        <v>832.46465361610456</v>
      </c>
      <c r="GR98">
        <f t="shared" si="99"/>
        <v>824.52832186548801</v>
      </c>
      <c r="GS98">
        <f t="shared" si="99"/>
        <v>816.75157813641886</v>
      </c>
      <c r="GT98">
        <f t="shared" si="99"/>
        <v>809.23296818098231</v>
      </c>
      <c r="GU98">
        <f t="shared" si="99"/>
        <v>802.05750678895458</v>
      </c>
      <c r="GV98">
        <f t="shared" si="99"/>
        <v>795.29402897675595</v>
      </c>
      <c r="GW98">
        <f t="shared" si="99"/>
        <v>788.99325445264276</v>
      </c>
      <c r="GX98">
        <f t="shared" si="99"/>
        <v>783.18662147857981</v>
      </c>
    </row>
    <row r="99" spans="1:207" ht="4.5" customHeight="1">
      <c r="A99">
        <v>97</v>
      </c>
      <c r="B99">
        <v>0.62093862815884471</v>
      </c>
      <c r="E99" s="5">
        <v>1385</v>
      </c>
      <c r="F99">
        <f t="shared" si="103"/>
        <v>1344.3321299638988</v>
      </c>
      <c r="G99">
        <f t="shared" si="103"/>
        <v>1278.3164589256385</v>
      </c>
      <c r="H99">
        <f t="shared" si="103"/>
        <v>1165.7287079068014</v>
      </c>
      <c r="I99">
        <f t="shared" si="103"/>
        <v>1110.7919979880439</v>
      </c>
      <c r="J99">
        <f t="shared" ref="J99:Y107" si="112">I98*$B99</f>
        <v>1079.0936123302765</v>
      </c>
      <c r="K99">
        <f t="shared" si="112"/>
        <v>1067.0731093959359</v>
      </c>
      <c r="L99">
        <f t="shared" si="112"/>
        <v>1059.7545281862465</v>
      </c>
      <c r="M99">
        <f t="shared" si="112"/>
        <v>1075.487913630644</v>
      </c>
      <c r="N99">
        <f t="shared" si="112"/>
        <v>1083.7283624099709</v>
      </c>
      <c r="O99">
        <f t="shared" si="112"/>
        <v>1062.0958269153423</v>
      </c>
      <c r="P99">
        <f t="shared" si="112"/>
        <v>1025.8094809200393</v>
      </c>
      <c r="Q99">
        <f t="shared" si="112"/>
        <v>988.95600604762183</v>
      </c>
      <c r="R99">
        <f t="shared" si="112"/>
        <v>967.96145491121024</v>
      </c>
      <c r="S99">
        <f t="shared" si="112"/>
        <v>954.97418430916207</v>
      </c>
      <c r="T99">
        <f t="shared" si="112"/>
        <v>953.90628549175744</v>
      </c>
      <c r="U99">
        <f t="shared" si="112"/>
        <v>978.08845049713341</v>
      </c>
      <c r="V99">
        <f t="shared" si="112"/>
        <v>1016.525052391724</v>
      </c>
      <c r="W99">
        <f t="shared" si="112"/>
        <v>1094.3466719690684</v>
      </c>
      <c r="X99">
        <f t="shared" si="112"/>
        <v>1159.0041959637767</v>
      </c>
      <c r="Y99">
        <f t="shared" si="112"/>
        <v>1187.1531635542897</v>
      </c>
      <c r="Z99">
        <f t="shared" ref="W99:BT104" si="113">Y98*$B99</f>
        <v>1279.8518182205046</v>
      </c>
      <c r="AA99">
        <f t="shared" si="113"/>
        <v>1370.7019359602593</v>
      </c>
      <c r="AB99">
        <f t="shared" si="113"/>
        <v>1355.4967899743053</v>
      </c>
      <c r="AC99">
        <f t="shared" si="113"/>
        <v>1472.6605101769542</v>
      </c>
      <c r="AD99">
        <f t="shared" si="113"/>
        <v>1642.442561068138</v>
      </c>
      <c r="AE99">
        <f t="shared" si="113"/>
        <v>1623.6351681656163</v>
      </c>
      <c r="AF99">
        <f t="shared" si="113"/>
        <v>1560.1346344441458</v>
      </c>
      <c r="AG99">
        <f t="shared" si="113"/>
        <v>1547.9427722526116</v>
      </c>
      <c r="AH99">
        <f t="shared" si="113"/>
        <v>1574.5383974023023</v>
      </c>
      <c r="AI99">
        <f t="shared" si="113"/>
        <v>1572.9088436619454</v>
      </c>
      <c r="AJ99">
        <f t="shared" si="113"/>
        <v>1539.8629269734527</v>
      </c>
      <c r="AK99">
        <f t="shared" si="113"/>
        <v>1511.3128763579716</v>
      </c>
      <c r="AL99">
        <f t="shared" si="113"/>
        <v>1494.3782979147918</v>
      </c>
      <c r="AM99">
        <f t="shared" si="113"/>
        <v>1472.1675387385958</v>
      </c>
      <c r="AN99">
        <f t="shared" si="113"/>
        <v>1427.817136029927</v>
      </c>
      <c r="AO99">
        <f t="shared" si="113"/>
        <v>1346.0909863733064</v>
      </c>
      <c r="AP99">
        <f t="shared" si="113"/>
        <v>1240.1054447608171</v>
      </c>
      <c r="AQ99">
        <f t="shared" si="113"/>
        <v>1186.3484405889931</v>
      </c>
      <c r="AR99">
        <f t="shared" si="113"/>
        <v>1203.124037449903</v>
      </c>
      <c r="AS99">
        <f t="shared" si="113"/>
        <v>1227.1741746329183</v>
      </c>
      <c r="AT99">
        <f t="shared" si="113"/>
        <v>1306.512983765838</v>
      </c>
      <c r="AU99">
        <f t="shared" si="113"/>
        <v>1392.7391495934439</v>
      </c>
      <c r="AV99">
        <f t="shared" si="113"/>
        <v>1380.2642953495997</v>
      </c>
      <c r="AW99">
        <f t="shared" si="113"/>
        <v>1323.9829296705457</v>
      </c>
      <c r="AX99">
        <f t="shared" si="113"/>
        <v>1288.4788332816893</v>
      </c>
      <c r="AY99">
        <f t="shared" si="113"/>
        <v>1276.3253465161808</v>
      </c>
      <c r="AZ99">
        <f t="shared" si="113"/>
        <v>1304.7569008265432</v>
      </c>
      <c r="BA99">
        <f t="shared" si="113"/>
        <v>1362.6656249715702</v>
      </c>
      <c r="BB99">
        <f t="shared" si="113"/>
        <v>1418.4744997011917</v>
      </c>
      <c r="BC99">
        <f t="shared" si="113"/>
        <v>1487.9333066884567</v>
      </c>
      <c r="BD99">
        <f t="shared" si="113"/>
        <v>1604.1991626470083</v>
      </c>
      <c r="BE99">
        <f t="shared" si="113"/>
        <v>1739.1257409858492</v>
      </c>
      <c r="BF99">
        <f t="shared" si="113"/>
        <v>1795.7044121693566</v>
      </c>
      <c r="BG99">
        <f t="shared" si="113"/>
        <v>1771.485008581122</v>
      </c>
      <c r="BH99">
        <f t="shared" si="113"/>
        <v>1731.407213818057</v>
      </c>
      <c r="BI99">
        <f t="shared" si="113"/>
        <v>1698.4224108355049</v>
      </c>
      <c r="BJ99">
        <f t="shared" si="113"/>
        <v>1658.1613655849944</v>
      </c>
      <c r="BK99">
        <f t="shared" si="113"/>
        <v>1552.0468284695335</v>
      </c>
      <c r="BL99">
        <f t="shared" si="113"/>
        <v>1438.5323621218665</v>
      </c>
      <c r="BM99">
        <f t="shared" si="113"/>
        <v>1400.6537894591536</v>
      </c>
      <c r="BN99">
        <f t="shared" si="113"/>
        <v>1381.564805626241</v>
      </c>
      <c r="BO99">
        <f t="shared" si="113"/>
        <v>1363.8544445741263</v>
      </c>
      <c r="BP99">
        <f t="shared" si="113"/>
        <v>1362.0459262031675</v>
      </c>
      <c r="BQ99">
        <f t="shared" si="113"/>
        <v>1346.9393862766349</v>
      </c>
      <c r="BR99">
        <f t="shared" si="113"/>
        <v>1321.5119520769197</v>
      </c>
      <c r="BS99">
        <f t="shared" si="113"/>
        <v>1324.9524326884828</v>
      </c>
      <c r="BT99">
        <f t="shared" si="113"/>
        <v>1310.2624923262606</v>
      </c>
      <c r="BU99">
        <f t="shared" ref="BU99:CJ107" si="114">BT98*$B99</f>
        <v>1288.414849043802</v>
      </c>
      <c r="BV99">
        <f t="shared" si="114"/>
        <v>1278.5196436455167</v>
      </c>
      <c r="BW99">
        <f t="shared" si="114"/>
        <v>1226.6481341733831</v>
      </c>
      <c r="BX99">
        <f t="shared" si="114"/>
        <v>1182.8764756288886</v>
      </c>
      <c r="BY99">
        <f t="shared" si="114"/>
        <v>1112.9125380218911</v>
      </c>
      <c r="BZ99">
        <f t="shared" si="114"/>
        <v>994.17926259618343</v>
      </c>
      <c r="CA99">
        <f t="shared" si="114"/>
        <v>914.22762093321217</v>
      </c>
      <c r="CB99">
        <f t="shared" si="114"/>
        <v>882.28014438315529</v>
      </c>
      <c r="CC99">
        <f t="shared" si="114"/>
        <v>872.74532166641063</v>
      </c>
      <c r="CD99">
        <f t="shared" si="114"/>
        <v>861.37472935367634</v>
      </c>
      <c r="CE99">
        <f t="shared" si="114"/>
        <v>857.22543874368682</v>
      </c>
      <c r="CF99">
        <f t="shared" si="114"/>
        <v>861.08958825008915</v>
      </c>
      <c r="CG99">
        <f t="shared" si="114"/>
        <v>864.25178383874936</v>
      </c>
      <c r="CH99">
        <f t="shared" si="114"/>
        <v>871.76831878022824</v>
      </c>
      <c r="CI99">
        <f t="shared" si="114"/>
        <v>891.94687200550459</v>
      </c>
      <c r="CJ99">
        <f t="shared" si="114"/>
        <v>931.22007677277497</v>
      </c>
      <c r="CK99">
        <f t="shared" si="110"/>
        <v>979.23163240893916</v>
      </c>
      <c r="CL99">
        <f t="shared" si="110"/>
        <v>1053.0666294509042</v>
      </c>
      <c r="CM99">
        <f t="shared" si="110"/>
        <v>1121.3323264034623</v>
      </c>
      <c r="CN99">
        <f t="shared" si="110"/>
        <v>1134.89751177217</v>
      </c>
      <c r="CO99">
        <f t="shared" si="110"/>
        <v>1118.7222539678878</v>
      </c>
      <c r="CP99">
        <f t="shared" si="110"/>
        <v>1061.6293354218042</v>
      </c>
      <c r="CQ99">
        <f t="shared" si="110"/>
        <v>1018.2191473813862</v>
      </c>
      <c r="CR99">
        <f t="shared" si="110"/>
        <v>1015.3631221738505</v>
      </c>
      <c r="CS99">
        <f t="shared" si="110"/>
        <v>1021.4715475040116</v>
      </c>
      <c r="CT99">
        <f t="shared" si="110"/>
        <v>1035.4648176332671</v>
      </c>
      <c r="CU99">
        <f t="shared" si="110"/>
        <v>1043.5574799319515</v>
      </c>
      <c r="CV99">
        <f t="shared" si="110"/>
        <v>1054.5986031870495</v>
      </c>
      <c r="CW99">
        <f t="shared" si="110"/>
        <v>1058.9844060996054</v>
      </c>
      <c r="CX99">
        <f t="shared" si="110"/>
        <v>1042.1255737577562</v>
      </c>
      <c r="CY99">
        <f t="shared" si="110"/>
        <v>1031.4551603343502</v>
      </c>
      <c r="CZ99">
        <f t="shared" ref="CZ99:DL99" si="115">CY98*$B99</f>
        <v>1004.4930717105115</v>
      </c>
      <c r="DA99">
        <f t="shared" si="115"/>
        <v>977.23495606014421</v>
      </c>
      <c r="DB99">
        <f t="shared" si="115"/>
        <v>949.8489230594372</v>
      </c>
      <c r="DC99">
        <f t="shared" si="115"/>
        <v>922.73254083283598</v>
      </c>
      <c r="DD99">
        <f t="shared" si="115"/>
        <v>896.56323608477726</v>
      </c>
      <c r="DE99">
        <f t="shared" si="115"/>
        <v>872.13239228778036</v>
      </c>
      <c r="DF99">
        <f t="shared" si="115"/>
        <v>850.25567780007623</v>
      </c>
      <c r="DG99">
        <f t="shared" si="115"/>
        <v>831.42495704784767</v>
      </c>
      <c r="DH99">
        <f t="shared" si="115"/>
        <v>815.92800729188775</v>
      </c>
      <c r="DI99">
        <f t="shared" si="115"/>
        <v>803.96434794844436</v>
      </c>
      <c r="DJ99">
        <f t="shared" si="115"/>
        <v>795.66705718194169</v>
      </c>
      <c r="DK99">
        <f t="shared" si="115"/>
        <v>791.05817704245601</v>
      </c>
      <c r="DL99">
        <f t="shared" si="115"/>
        <v>790.32620040169604</v>
      </c>
      <c r="DM99">
        <f t="shared" si="106"/>
        <v>793.19497849901734</v>
      </c>
      <c r="DN99">
        <f t="shared" si="106"/>
        <v>798.89419468449535</v>
      </c>
      <c r="DO99">
        <f t="shared" si="106"/>
        <v>806.73783741858858</v>
      </c>
      <c r="DP99">
        <f t="shared" si="106"/>
        <v>815.72376621038836</v>
      </c>
      <c r="DQ99">
        <f t="shared" si="106"/>
        <v>824.87399175337305</v>
      </c>
      <c r="DR99">
        <f t="shared" si="106"/>
        <v>833.37886792025449</v>
      </c>
      <c r="DS99">
        <f t="shared" si="106"/>
        <v>840.55177785079809</v>
      </c>
      <c r="DT99">
        <f t="shared" si="106"/>
        <v>846.13622497145968</v>
      </c>
      <c r="DU99">
        <f t="shared" si="106"/>
        <v>849.96815007630596</v>
      </c>
      <c r="DV99">
        <f t="shared" si="106"/>
        <v>852.09778865524504</v>
      </c>
      <c r="DW99">
        <f t="shared" si="106"/>
        <v>852.52448194528768</v>
      </c>
      <c r="DX99">
        <f t="shared" si="106"/>
        <v>851.17595600332618</v>
      </c>
      <c r="DY99">
        <f t="shared" si="106"/>
        <v>848.15024969228557</v>
      </c>
      <c r="DZ99">
        <f t="shared" si="106"/>
        <v>843.44317973533873</v>
      </c>
      <c r="EA99">
        <f t="shared" si="106"/>
        <v>837.09059981720145</v>
      </c>
      <c r="EB99">
        <f t="shared" si="106"/>
        <v>829.18480288657236</v>
      </c>
      <c r="EC99">
        <f t="shared" si="106"/>
        <v>819.85746517810446</v>
      </c>
      <c r="ED99">
        <f t="shared" si="106"/>
        <v>809.30939965084519</v>
      </c>
      <c r="EE99">
        <f t="shared" si="106"/>
        <v>797.78101685040667</v>
      </c>
      <c r="EF99">
        <f t="shared" si="106"/>
        <v>785.59290989651026</v>
      </c>
      <c r="EG99">
        <f t="shared" si="106"/>
        <v>772.96176338478108</v>
      </c>
      <c r="EH99">
        <f t="shared" si="106"/>
        <v>760.12013737095424</v>
      </c>
      <c r="EI99">
        <f t="shared" si="106"/>
        <v>747.39276486241295</v>
      </c>
      <c r="EJ99">
        <f t="shared" si="106"/>
        <v>735.09084379177455</v>
      </c>
      <c r="EK99">
        <f t="shared" si="106"/>
        <v>723.5308358146707</v>
      </c>
      <c r="EL99">
        <f t="shared" si="106"/>
        <v>712.97933819513571</v>
      </c>
      <c r="EM99">
        <f t="shared" si="106"/>
        <v>703.71311207325618</v>
      </c>
      <c r="EN99">
        <f t="shared" si="106"/>
        <v>695.88633316087544</v>
      </c>
      <c r="EO99">
        <f t="shared" si="106"/>
        <v>689.61098146023483</v>
      </c>
      <c r="EP99">
        <f t="shared" si="106"/>
        <v>684.91835891647634</v>
      </c>
      <c r="EQ99">
        <f t="shared" si="106"/>
        <v>681.74181043295687</v>
      </c>
      <c r="ER99">
        <f t="shared" si="106"/>
        <v>679.94888990669187</v>
      </c>
      <c r="ES99">
        <f t="shared" si="106"/>
        <v>679.35119267591494</v>
      </c>
      <c r="ET99">
        <f t="shared" si="106"/>
        <v>679.71735508725635</v>
      </c>
      <c r="EU99">
        <f t="shared" si="106"/>
        <v>680.78501338554895</v>
      </c>
      <c r="EV99">
        <f t="shared" si="106"/>
        <v>682.2849982496756</v>
      </c>
      <c r="EW99">
        <f t="shared" si="106"/>
        <v>683.94581013598156</v>
      </c>
      <c r="EX99">
        <f t="shared" si="106"/>
        <v>685.51351136107826</v>
      </c>
      <c r="EY99">
        <f t="shared" si="106"/>
        <v>686.75714690780228</v>
      </c>
      <c r="EZ99">
        <f t="shared" si="106"/>
        <v>687.47922475405483</v>
      </c>
      <c r="FA99">
        <f t="shared" si="106"/>
        <v>687.51762488648933</v>
      </c>
      <c r="FB99">
        <f t="shared" si="106"/>
        <v>686.74957533328495</v>
      </c>
      <c r="FC99">
        <f t="shared" si="106"/>
        <v>685.09335365106608</v>
      </c>
      <c r="FD99">
        <f t="shared" ref="FD99:FS107" si="116">FC98*$B99</f>
        <v>682.50794654513936</v>
      </c>
      <c r="FE99">
        <f t="shared" si="116"/>
        <v>678.99100575803425</v>
      </c>
      <c r="FF99">
        <f t="shared" si="116"/>
        <v>674.57649648356687</v>
      </c>
      <c r="FG99">
        <f t="shared" si="116"/>
        <v>669.32982130688936</v>
      </c>
      <c r="FH99">
        <f t="shared" si="116"/>
        <v>663.34350612441051</v>
      </c>
      <c r="FI99">
        <f t="shared" si="116"/>
        <v>656.73242714963442</v>
      </c>
      <c r="FJ99">
        <f t="shared" si="116"/>
        <v>649.62819563699054</v>
      </c>
      <c r="FK99">
        <f t="shared" si="116"/>
        <v>642.1738096112482</v>
      </c>
      <c r="FL99">
        <f t="shared" si="116"/>
        <v>634.51868707426854</v>
      </c>
      <c r="FM99">
        <f t="shared" si="116"/>
        <v>626.81427687358018</v>
      </c>
      <c r="FN99">
        <f t="shared" si="116"/>
        <v>619.20868151533398</v>
      </c>
      <c r="FO99">
        <f t="shared" si="116"/>
        <v>611.84172263919174</v>
      </c>
      <c r="FP99">
        <f t="shared" si="116"/>
        <v>604.84054634640586</v>
      </c>
      <c r="FQ99">
        <f t="shared" si="116"/>
        <v>598.31472457935558</v>
      </c>
      <c r="FR99">
        <f t="shared" si="116"/>
        <v>592.35248779582071</v>
      </c>
      <c r="FS99">
        <f t="shared" si="116"/>
        <v>587.01774032580556</v>
      </c>
      <c r="FT99">
        <f t="shared" si="111"/>
        <v>582.3480212188648</v>
      </c>
      <c r="FU99">
        <f t="shared" si="111"/>
        <v>578.35341205543898</v>
      </c>
      <c r="FV99">
        <f t="shared" si="111"/>
        <v>575.01696863957523</v>
      </c>
      <c r="FW99">
        <f t="shared" si="111"/>
        <v>572.29667035373757</v>
      </c>
      <c r="FX99">
        <f t="shared" si="111"/>
        <v>570.12786511393972</v>
      </c>
      <c r="FY99">
        <f t="shared" si="111"/>
        <v>568.42698735759859</v>
      </c>
      <c r="FZ99">
        <f t="shared" si="111"/>
        <v>567.09590636230882</v>
      </c>
      <c r="GA99">
        <f t="shared" si="111"/>
        <v>566.02684160125375</v>
      </c>
      <c r="GB99">
        <f t="shared" si="111"/>
        <v>565.10728864759119</v>
      </c>
      <c r="GC99">
        <f t="shared" si="111"/>
        <v>564.22514853306279</v>
      </c>
      <c r="GD99">
        <f t="shared" si="111"/>
        <v>563.27344718192694</v>
      </c>
      <c r="GE99">
        <f t="shared" si="111"/>
        <v>562.154474732263</v>
      </c>
      <c r="GF99">
        <f t="shared" si="111"/>
        <v>560.78340246061339</v>
      </c>
      <c r="GG99">
        <f t="shared" si="111"/>
        <v>559.09104158243633</v>
      </c>
      <c r="GH99">
        <f t="shared" si="111"/>
        <v>557.02575743184536</v>
      </c>
      <c r="GI99">
        <f t="shared" si="111"/>
        <v>554.55449689346415</v>
      </c>
      <c r="GJ99">
        <f t="shared" si="111"/>
        <v>551.66302335988132</v>
      </c>
      <c r="GK99">
        <f t="shared" si="111"/>
        <v>548.3553247312916</v>
      </c>
      <c r="GL99">
        <f t="shared" ref="GL99:GX107" si="117">GK98*$B99</f>
        <v>544.65238068217502</v>
      </c>
      <c r="GM99">
        <f t="shared" si="117"/>
        <v>540.59033975142745</v>
      </c>
      <c r="GN99">
        <f t="shared" si="117"/>
        <v>536.21824235119391</v>
      </c>
      <c r="GO99">
        <f t="shared" si="117"/>
        <v>531.59540112694356</v>
      </c>
      <c r="GP99">
        <f t="shared" si="117"/>
        <v>526.78856695603963</v>
      </c>
      <c r="GQ99">
        <f t="shared" si="117"/>
        <v>521.86898742190044</v>
      </c>
      <c r="GR99">
        <f t="shared" si="117"/>
        <v>516.90946000711176</v>
      </c>
      <c r="GS99">
        <f t="shared" si="117"/>
        <v>511.9814850572705</v>
      </c>
      <c r="GT99">
        <f t="shared" si="117"/>
        <v>507.1526044745994</v>
      </c>
      <c r="GU99">
        <f t="shared" si="117"/>
        <v>502.4840091232092</v>
      </c>
      <c r="GV99">
        <f t="shared" si="117"/>
        <v>498.02848797003674</v>
      </c>
      <c r="GW99">
        <f t="shared" si="117"/>
        <v>493.82878333574735</v>
      </c>
      <c r="GX99">
        <f t="shared" si="117"/>
        <v>489.91638904640627</v>
      </c>
    </row>
    <row r="100" spans="1:207" ht="4.5" customHeight="1">
      <c r="A100">
        <v>98</v>
      </c>
      <c r="B100">
        <v>0.62073170731707317</v>
      </c>
      <c r="E100" s="5">
        <v>820</v>
      </c>
      <c r="F100">
        <f t="shared" si="103"/>
        <v>859.71341463414637</v>
      </c>
      <c r="G100">
        <f t="shared" si="103"/>
        <v>834.46957823368837</v>
      </c>
      <c r="H100">
        <f t="shared" si="103"/>
        <v>793.49155804042675</v>
      </c>
      <c r="I100">
        <f t="shared" si="103"/>
        <v>723.6047711275146</v>
      </c>
      <c r="J100">
        <f t="shared" si="112"/>
        <v>689.50381338526142</v>
      </c>
      <c r="K100">
        <f t="shared" si="112"/>
        <v>669.82762033672043</v>
      </c>
      <c r="L100">
        <f t="shared" si="112"/>
        <v>662.36611302747735</v>
      </c>
      <c r="M100">
        <f t="shared" si="112"/>
        <v>657.8232376180481</v>
      </c>
      <c r="N100">
        <f t="shared" si="112"/>
        <v>667.58944882682658</v>
      </c>
      <c r="O100">
        <f t="shared" si="112"/>
        <v>672.70455666667704</v>
      </c>
      <c r="P100">
        <f t="shared" si="112"/>
        <v>659.27655597549904</v>
      </c>
      <c r="Q100">
        <f t="shared" si="112"/>
        <v>636.75247047353662</v>
      </c>
      <c r="R100">
        <f t="shared" si="112"/>
        <v>613.87635009541407</v>
      </c>
      <c r="S100">
        <f t="shared" si="112"/>
        <v>600.84436652415366</v>
      </c>
      <c r="T100">
        <f t="shared" si="112"/>
        <v>592.78275586995551</v>
      </c>
      <c r="U100">
        <f t="shared" si="112"/>
        <v>592.11987721378603</v>
      </c>
      <c r="V100">
        <f t="shared" si="112"/>
        <v>607.13051378419618</v>
      </c>
      <c r="W100">
        <f t="shared" si="113"/>
        <v>630.98933130169212</v>
      </c>
      <c r="X100">
        <f t="shared" si="113"/>
        <v>679.29567808811692</v>
      </c>
      <c r="Y100">
        <f t="shared" si="113"/>
        <v>719.43065334824678</v>
      </c>
      <c r="Z100">
        <f t="shared" si="113"/>
        <v>736.90361005991883</v>
      </c>
      <c r="AA100">
        <f t="shared" si="113"/>
        <v>794.44460423687417</v>
      </c>
      <c r="AB100">
        <f t="shared" si="113"/>
        <v>850.83815293142925</v>
      </c>
      <c r="AC100">
        <f t="shared" si="113"/>
        <v>841.39983670356264</v>
      </c>
      <c r="AD100">
        <f t="shared" si="113"/>
        <v>914.1270727805728</v>
      </c>
      <c r="AE100">
        <f t="shared" si="113"/>
        <v>1019.5161751020515</v>
      </c>
      <c r="AF100">
        <f t="shared" si="113"/>
        <v>1007.8418299954863</v>
      </c>
      <c r="AG100">
        <f t="shared" si="113"/>
        <v>968.42503528301245</v>
      </c>
      <c r="AH100">
        <f t="shared" si="113"/>
        <v>960.85715984948695</v>
      </c>
      <c r="AI100">
        <f t="shared" si="113"/>
        <v>977.36590765581934</v>
      </c>
      <c r="AJ100">
        <f t="shared" si="113"/>
        <v>976.35439198040274</v>
      </c>
      <c r="AK100">
        <f t="shared" si="113"/>
        <v>955.84174369449681</v>
      </c>
      <c r="AL100">
        <f t="shared" si="113"/>
        <v>938.11982203196044</v>
      </c>
      <c r="AM100">
        <f t="shared" si="113"/>
        <v>927.60799224223047</v>
      </c>
      <c r="AN100">
        <f t="shared" si="113"/>
        <v>913.82106977798207</v>
      </c>
      <c r="AO100">
        <f t="shared" si="113"/>
        <v>886.2913685844303</v>
      </c>
      <c r="AP100">
        <f t="shared" si="113"/>
        <v>835.56135617562552</v>
      </c>
      <c r="AQ100">
        <f t="shared" si="113"/>
        <v>769.7727699795804</v>
      </c>
      <c r="AR100">
        <f t="shared" si="113"/>
        <v>736.40409299975306</v>
      </c>
      <c r="AS100">
        <f t="shared" si="113"/>
        <v>746.81723788048851</v>
      </c>
      <c r="AT100">
        <f t="shared" si="113"/>
        <v>761.74592059531142</v>
      </c>
      <c r="AU100">
        <f t="shared" si="113"/>
        <v>810.99403504489214</v>
      </c>
      <c r="AV100">
        <f t="shared" si="113"/>
        <v>864.51735017446697</v>
      </c>
      <c r="AW100">
        <f t="shared" si="113"/>
        <v>856.77381260115396</v>
      </c>
      <c r="AX100">
        <f t="shared" si="113"/>
        <v>821.83818439305821</v>
      </c>
      <c r="AY100">
        <f t="shared" si="113"/>
        <v>799.79966602485342</v>
      </c>
      <c r="AZ100">
        <f t="shared" si="113"/>
        <v>792.25561143504399</v>
      </c>
      <c r="BA100">
        <f t="shared" si="113"/>
        <v>809.9039786837933</v>
      </c>
      <c r="BB100">
        <f t="shared" si="113"/>
        <v>845.84975989088935</v>
      </c>
      <c r="BC100">
        <f t="shared" si="113"/>
        <v>880.49209798525192</v>
      </c>
      <c r="BD100">
        <f t="shared" si="113"/>
        <v>923.60738183466401</v>
      </c>
      <c r="BE100">
        <f t="shared" si="113"/>
        <v>995.77728510649661</v>
      </c>
      <c r="BF100">
        <f t="shared" si="113"/>
        <v>1079.5304904412162</v>
      </c>
      <c r="BG100">
        <f t="shared" si="113"/>
        <v>1114.6506656026859</v>
      </c>
      <c r="BH100">
        <f t="shared" si="113"/>
        <v>1099.6169138631599</v>
      </c>
      <c r="BI100">
        <f t="shared" si="113"/>
        <v>1074.7393558943793</v>
      </c>
      <c r="BJ100">
        <f t="shared" si="113"/>
        <v>1054.2646428235025</v>
      </c>
      <c r="BK100">
        <f t="shared" si="113"/>
        <v>1029.273335466783</v>
      </c>
      <c r="BL100">
        <f t="shared" si="113"/>
        <v>963.40467767194207</v>
      </c>
      <c r="BM100">
        <f t="shared" si="113"/>
        <v>892.94264917076839</v>
      </c>
      <c r="BN100">
        <f t="shared" si="113"/>
        <v>869.43021809110871</v>
      </c>
      <c r="BO100">
        <f t="shared" si="113"/>
        <v>857.58108056555693</v>
      </c>
      <c r="BP100">
        <f t="shared" si="113"/>
        <v>846.58769791247596</v>
      </c>
      <c r="BQ100">
        <f t="shared" si="113"/>
        <v>845.46509321635642</v>
      </c>
      <c r="BR100">
        <f t="shared" si="113"/>
        <v>836.08798489610626</v>
      </c>
      <c r="BS100">
        <f t="shared" si="113"/>
        <v>820.30437025262449</v>
      </c>
      <c r="BT100">
        <f t="shared" si="113"/>
        <v>822.43998565663139</v>
      </c>
      <c r="BU100">
        <f t="shared" si="114"/>
        <v>813.32147389520321</v>
      </c>
      <c r="BV100">
        <f t="shared" si="114"/>
        <v>799.75994897962823</v>
      </c>
      <c r="BW100">
        <f t="shared" si="114"/>
        <v>793.61768123849754</v>
      </c>
      <c r="BX100">
        <f t="shared" si="114"/>
        <v>761.41939060274638</v>
      </c>
      <c r="BY100">
        <f t="shared" si="114"/>
        <v>734.24893426232234</v>
      </c>
      <c r="BZ100">
        <f t="shared" si="114"/>
        <v>690.82009982090563</v>
      </c>
      <c r="CA100">
        <f t="shared" si="114"/>
        <v>617.11859105055771</v>
      </c>
      <c r="CB100">
        <f t="shared" si="114"/>
        <v>567.49007201829875</v>
      </c>
      <c r="CC100">
        <f t="shared" si="114"/>
        <v>547.65926035490975</v>
      </c>
      <c r="CD100">
        <f t="shared" si="114"/>
        <v>541.74069357097926</v>
      </c>
      <c r="CE100">
        <f t="shared" si="114"/>
        <v>534.68260639148934</v>
      </c>
      <c r="CF100">
        <f t="shared" si="114"/>
        <v>532.10701014699589</v>
      </c>
      <c r="CG100">
        <f t="shared" si="114"/>
        <v>534.50561026743344</v>
      </c>
      <c r="CH100">
        <f t="shared" si="114"/>
        <v>536.46848533405296</v>
      </c>
      <c r="CI100">
        <f t="shared" si="114"/>
        <v>541.13423690138552</v>
      </c>
      <c r="CJ100">
        <f t="shared" si="114"/>
        <v>553.65970469609977</v>
      </c>
      <c r="CK100">
        <f t="shared" si="110"/>
        <v>578.03782814310057</v>
      </c>
      <c r="CL100">
        <f t="shared" si="110"/>
        <v>607.84012304408543</v>
      </c>
      <c r="CM100">
        <f t="shared" si="110"/>
        <v>653.67184681769538</v>
      </c>
      <c r="CN100">
        <f t="shared" si="110"/>
        <v>696.04652943824669</v>
      </c>
      <c r="CO100">
        <f t="shared" si="110"/>
        <v>704.46687011223719</v>
      </c>
      <c r="CP100">
        <f t="shared" si="110"/>
        <v>694.42637471909131</v>
      </c>
      <c r="CQ100">
        <f t="shared" si="110"/>
        <v>658.98698991426625</v>
      </c>
      <c r="CR100">
        <f t="shared" si="110"/>
        <v>632.0409097769824</v>
      </c>
      <c r="CS100">
        <f t="shared" si="110"/>
        <v>630.26808437376815</v>
      </c>
      <c r="CT100">
        <f t="shared" si="110"/>
        <v>634.05977765797797</v>
      </c>
      <c r="CU100">
        <f t="shared" si="110"/>
        <v>642.74584411625972</v>
      </c>
      <c r="CV100">
        <f t="shared" si="110"/>
        <v>647.76921620166263</v>
      </c>
      <c r="CW100">
        <f t="shared" ref="CW100:DB107" si="118">CV99*$B100</f>
        <v>654.62279149049778</v>
      </c>
      <c r="CX100">
        <f t="shared" si="118"/>
        <v>657.3451984203648</v>
      </c>
      <c r="CY100">
        <f t="shared" si="118"/>
        <v>646.88038663743646</v>
      </c>
      <c r="CZ100">
        <f t="shared" si="118"/>
        <v>640.2569226953467</v>
      </c>
      <c r="DA100">
        <f t="shared" si="118"/>
        <v>623.52069939103694</v>
      </c>
      <c r="DB100">
        <f t="shared" si="118"/>
        <v>606.60072272513833</v>
      </c>
      <c r="DC100">
        <f t="shared" si="106"/>
        <v>589.6013437039677</v>
      </c>
      <c r="DD100">
        <f t="shared" si="106"/>
        <v>572.76934546818723</v>
      </c>
      <c r="DE100">
        <f t="shared" si="106"/>
        <v>556.52522825262395</v>
      </c>
      <c r="DF100">
        <f t="shared" si="106"/>
        <v>541.3602288713173</v>
      </c>
      <c r="DG100">
        <f t="shared" si="106"/>
        <v>527.78065853687656</v>
      </c>
      <c r="DH100">
        <f t="shared" si="106"/>
        <v>516.09183309433467</v>
      </c>
      <c r="DI100">
        <f t="shared" si="106"/>
        <v>506.47238501411078</v>
      </c>
      <c r="DJ100">
        <f t="shared" si="106"/>
        <v>499.04616232409535</v>
      </c>
      <c r="DK100">
        <f t="shared" si="106"/>
        <v>493.89577086049792</v>
      </c>
      <c r="DL100">
        <f t="shared" si="106"/>
        <v>491.03489282269527</v>
      </c>
      <c r="DM100">
        <f t="shared" si="106"/>
        <v>490.58053171276009</v>
      </c>
      <c r="DN100">
        <f t="shared" si="106"/>
        <v>492.36127323902417</v>
      </c>
      <c r="DO100">
        <f t="shared" si="106"/>
        <v>495.89895743220501</v>
      </c>
      <c r="DP100">
        <f t="shared" si="106"/>
        <v>500.76775517812388</v>
      </c>
      <c r="DQ100">
        <f t="shared" si="106"/>
        <v>506.3456060988874</v>
      </c>
      <c r="DR100">
        <f t="shared" si="106"/>
        <v>512.02544122252061</v>
      </c>
      <c r="DS100">
        <f t="shared" si="106"/>
        <v>517.30468752610921</v>
      </c>
      <c r="DT100">
        <f t="shared" si="106"/>
        <v>521.75714015372705</v>
      </c>
      <c r="DU100">
        <f t="shared" si="106"/>
        <v>525.22358354935727</v>
      </c>
      <c r="DV100">
        <f t="shared" si="106"/>
        <v>527.60218096199969</v>
      </c>
      <c r="DW100">
        <f t="shared" si="106"/>
        <v>528.92411515307288</v>
      </c>
      <c r="DX100">
        <f t="shared" si="106"/>
        <v>529.18897720750169</v>
      </c>
      <c r="DY100">
        <f t="shared" si="106"/>
        <v>528.35190439718656</v>
      </c>
      <c r="DZ100">
        <f t="shared" si="106"/>
        <v>526.47375255289433</v>
      </c>
      <c r="EA100">
        <f t="shared" si="106"/>
        <v>523.55192498205781</v>
      </c>
      <c r="EB100">
        <f t="shared" si="106"/>
        <v>519.60867720360432</v>
      </c>
      <c r="EC100">
        <f t="shared" si="106"/>
        <v>514.70129837715285</v>
      </c>
      <c r="ED100">
        <f t="shared" si="106"/>
        <v>508.91152411665263</v>
      </c>
      <c r="EE100">
        <f t="shared" si="106"/>
        <v>502.36400539302463</v>
      </c>
      <c r="EF100">
        <f t="shared" si="106"/>
        <v>495.20797265470367</v>
      </c>
      <c r="EG100">
        <f t="shared" si="106"/>
        <v>487.64242821624845</v>
      </c>
      <c r="EH100">
        <f t="shared" si="106"/>
        <v>479.80187507665067</v>
      </c>
      <c r="EI100">
        <f t="shared" si="106"/>
        <v>471.83067063636059</v>
      </c>
      <c r="EJ100">
        <f t="shared" si="106"/>
        <v>463.93038696947337</v>
      </c>
      <c r="EK100">
        <f t="shared" si="106"/>
        <v>456.29419450001615</v>
      </c>
      <c r="EL100">
        <f t="shared" si="106"/>
        <v>449.11853101178951</v>
      </c>
      <c r="EM100">
        <f t="shared" si="106"/>
        <v>442.56888187966348</v>
      </c>
      <c r="EN100">
        <f t="shared" si="106"/>
        <v>436.81704151864318</v>
      </c>
      <c r="EO100">
        <f t="shared" si="106"/>
        <v>431.95871168156782</v>
      </c>
      <c r="EP100">
        <f t="shared" si="106"/>
        <v>428.06340190641407</v>
      </c>
      <c r="EQ100">
        <f t="shared" si="106"/>
        <v>425.15054230303224</v>
      </c>
      <c r="ER100">
        <f t="shared" si="106"/>
        <v>423.17875793948178</v>
      </c>
      <c r="ES100">
        <f t="shared" si="106"/>
        <v>422.06583532012945</v>
      </c>
      <c r="ET100">
        <f t="shared" si="106"/>
        <v>421.69482569761061</v>
      </c>
      <c r="EU100">
        <f t="shared" si="106"/>
        <v>421.92211431635792</v>
      </c>
      <c r="EV100">
        <f t="shared" si="106"/>
        <v>422.58484367468833</v>
      </c>
      <c r="EW100">
        <f t="shared" si="106"/>
        <v>423.51593184034743</v>
      </c>
      <c r="EX100">
        <f t="shared" si="106"/>
        <v>424.5468504380666</v>
      </c>
      <c r="EY100">
        <f t="shared" si="106"/>
        <v>425.51997229608395</v>
      </c>
      <c r="EZ100">
        <f t="shared" si="106"/>
        <v>426.29193631228213</v>
      </c>
      <c r="FA100">
        <f t="shared" si="106"/>
        <v>426.74015292660232</v>
      </c>
      <c r="FB100">
        <f t="shared" si="106"/>
        <v>426.76398910636959</v>
      </c>
      <c r="FC100">
        <f t="shared" si="106"/>
        <v>426.28723639590493</v>
      </c>
      <c r="FD100">
        <f t="shared" si="116"/>
        <v>425.25916708340566</v>
      </c>
      <c r="FE100">
        <f t="shared" si="116"/>
        <v>423.65432291643407</v>
      </c>
      <c r="FF100">
        <f t="shared" si="116"/>
        <v>421.47124625712127</v>
      </c>
      <c r="FG100">
        <f t="shared" si="116"/>
        <v>418.73102037821405</v>
      </c>
      <c r="FH100">
        <f t="shared" si="116"/>
        <v>415.47424273805694</v>
      </c>
      <c r="FI100">
        <f t="shared" si="116"/>
        <v>411.7583470942987</v>
      </c>
      <c r="FJ100">
        <f t="shared" si="116"/>
        <v>407.65464075507793</v>
      </c>
      <c r="FK100">
        <f t="shared" si="116"/>
        <v>403.24481899905874</v>
      </c>
      <c r="FL100">
        <f t="shared" si="116"/>
        <v>398.61764523429918</v>
      </c>
      <c r="FM100">
        <f t="shared" si="116"/>
        <v>393.86586795219841</v>
      </c>
      <c r="FN100">
        <f t="shared" si="116"/>
        <v>389.08349625445402</v>
      </c>
      <c r="FO100">
        <f t="shared" si="116"/>
        <v>384.36246206256709</v>
      </c>
      <c r="FP100">
        <f t="shared" si="116"/>
        <v>379.78955710164462</v>
      </c>
      <c r="FQ100">
        <f t="shared" si="116"/>
        <v>375.4437049881958</v>
      </c>
      <c r="FR100">
        <f t="shared" si="116"/>
        <v>371.39292050108781</v>
      </c>
      <c r="FS100">
        <f t="shared" si="116"/>
        <v>367.69197108301552</v>
      </c>
      <c r="FT100">
        <f t="shared" si="111"/>
        <v>364.38052417784758</v>
      </c>
      <c r="FU100">
        <f t="shared" si="111"/>
        <v>361.4818814639051</v>
      </c>
      <c r="FV100">
        <f t="shared" si="111"/>
        <v>359.00230089782735</v>
      </c>
      <c r="FW100">
        <f t="shared" si="111"/>
        <v>356.93126467993147</v>
      </c>
      <c r="FX100">
        <f t="shared" si="111"/>
        <v>355.24268928055176</v>
      </c>
      <c r="FY100">
        <f t="shared" si="111"/>
        <v>353.89644310121378</v>
      </c>
      <c r="FZ100">
        <f t="shared" si="111"/>
        <v>352.84065434758253</v>
      </c>
      <c r="GA100">
        <f t="shared" si="111"/>
        <v>352.01441016879903</v>
      </c>
      <c r="GB100">
        <f t="shared" si="111"/>
        <v>351.35080777443676</v>
      </c>
      <c r="GC100">
        <f t="shared" si="111"/>
        <v>350.78001209954135</v>
      </c>
      <c r="GD100">
        <f t="shared" si="111"/>
        <v>350.23243976015726</v>
      </c>
      <c r="GE100">
        <f t="shared" si="111"/>
        <v>349.64168855561076</v>
      </c>
      <c r="GF100">
        <f t="shared" si="111"/>
        <v>348.94710687649007</v>
      </c>
      <c r="GG100">
        <f t="shared" si="111"/>
        <v>348.09603884445391</v>
      </c>
      <c r="GH100">
        <f t="shared" si="111"/>
        <v>347.04553678714643</v>
      </c>
      <c r="GI100">
        <f t="shared" si="111"/>
        <v>345.76354943025524</v>
      </c>
      <c r="GJ100">
        <f t="shared" si="111"/>
        <v>344.22955965704057</v>
      </c>
      <c r="GK100">
        <f t="shared" si="111"/>
        <v>342.43473035387757</v>
      </c>
      <c r="GL100">
        <f t="shared" si="117"/>
        <v>340.38153693686269</v>
      </c>
      <c r="GM100">
        <f t="shared" si="117"/>
        <v>338.08300215515499</v>
      </c>
      <c r="GN100">
        <f t="shared" si="117"/>
        <v>335.56156455302022</v>
      </c>
      <c r="GO100">
        <f t="shared" si="117"/>
        <v>332.8476650692167</v>
      </c>
      <c r="GP100">
        <f t="shared" si="117"/>
        <v>329.97812094343203</v>
      </c>
      <c r="GQ100">
        <f t="shared" si="117"/>
        <v>326.9943665617368</v>
      </c>
      <c r="GR100">
        <f t="shared" si="117"/>
        <v>323.94062755822847</v>
      </c>
      <c r="GS100">
        <f t="shared" si="117"/>
        <v>320.86209163856086</v>
      </c>
      <c r="GT100">
        <f t="shared" si="117"/>
        <v>317.80314133433012</v>
      </c>
      <c r="GU100">
        <f t="shared" si="117"/>
        <v>314.80570204581841</v>
      </c>
      <c r="GV100">
        <f t="shared" si="117"/>
        <v>311.90775688257742</v>
      </c>
      <c r="GW100">
        <f t="shared" si="117"/>
        <v>309.14207363018136</v>
      </c>
      <c r="GX100">
        <f t="shared" si="117"/>
        <v>306.53518380231145</v>
      </c>
    </row>
    <row r="101" spans="1:207" ht="4.5" customHeight="1">
      <c r="A101">
        <v>99</v>
      </c>
      <c r="B101">
        <v>0.53125</v>
      </c>
      <c r="E101" s="5">
        <v>416</v>
      </c>
      <c r="F101">
        <f t="shared" si="103"/>
        <v>435.625</v>
      </c>
      <c r="G101">
        <f t="shared" si="103"/>
        <v>456.72275152439028</v>
      </c>
      <c r="H101">
        <f t="shared" si="103"/>
        <v>443.31196343664692</v>
      </c>
      <c r="I101">
        <f t="shared" si="103"/>
        <v>421.54239020897671</v>
      </c>
      <c r="J101">
        <f t="shared" si="112"/>
        <v>384.41503466149214</v>
      </c>
      <c r="K101">
        <f t="shared" si="112"/>
        <v>366.29890086092013</v>
      </c>
      <c r="L101">
        <f t="shared" si="112"/>
        <v>355.84592330388273</v>
      </c>
      <c r="M101">
        <f t="shared" si="112"/>
        <v>351.88199754584736</v>
      </c>
      <c r="N101">
        <f t="shared" si="112"/>
        <v>349.46859498458804</v>
      </c>
      <c r="O101">
        <f t="shared" si="112"/>
        <v>354.6568946892516</v>
      </c>
      <c r="P101">
        <f t="shared" si="112"/>
        <v>357.37429572917216</v>
      </c>
      <c r="Q101">
        <f t="shared" si="112"/>
        <v>350.24067036198386</v>
      </c>
      <c r="R101">
        <f t="shared" si="112"/>
        <v>338.27474993906634</v>
      </c>
      <c r="S101">
        <f t="shared" si="112"/>
        <v>326.12181098818871</v>
      </c>
      <c r="T101">
        <f t="shared" si="112"/>
        <v>319.19856971595664</v>
      </c>
      <c r="U101">
        <f t="shared" si="112"/>
        <v>314.91583905591386</v>
      </c>
      <c r="V101">
        <f t="shared" si="112"/>
        <v>314.56368476982385</v>
      </c>
      <c r="W101">
        <f t="shared" si="113"/>
        <v>322.5380854478542</v>
      </c>
      <c r="X101">
        <f t="shared" si="113"/>
        <v>335.21308225402396</v>
      </c>
      <c r="Y101">
        <f t="shared" si="113"/>
        <v>360.87582898431214</v>
      </c>
      <c r="Z101">
        <f t="shared" si="113"/>
        <v>382.1975345912561</v>
      </c>
      <c r="AA101">
        <f t="shared" si="113"/>
        <v>391.48004284433188</v>
      </c>
      <c r="AB101">
        <f t="shared" si="113"/>
        <v>422.04869600083941</v>
      </c>
      <c r="AC101">
        <f t="shared" si="113"/>
        <v>452.00776874482176</v>
      </c>
      <c r="AD101">
        <f t="shared" si="113"/>
        <v>446.99366324876763</v>
      </c>
      <c r="AE101">
        <f t="shared" si="113"/>
        <v>485.63000741467931</v>
      </c>
      <c r="AF101">
        <f t="shared" si="113"/>
        <v>541.61796802296487</v>
      </c>
      <c r="AG101">
        <f t="shared" si="113"/>
        <v>535.41597218510208</v>
      </c>
      <c r="AH101">
        <f t="shared" si="113"/>
        <v>514.47579999410038</v>
      </c>
      <c r="AI101">
        <f t="shared" si="113"/>
        <v>510.45536617003995</v>
      </c>
      <c r="AJ101">
        <f t="shared" si="113"/>
        <v>519.22563844215404</v>
      </c>
      <c r="AK101">
        <f t="shared" si="113"/>
        <v>518.68827073958892</v>
      </c>
      <c r="AL101">
        <f t="shared" si="113"/>
        <v>507.79092633770142</v>
      </c>
      <c r="AM101">
        <f t="shared" si="113"/>
        <v>498.37615545447898</v>
      </c>
      <c r="AN101">
        <f t="shared" si="113"/>
        <v>492.79174587868494</v>
      </c>
      <c r="AO101">
        <f t="shared" si="113"/>
        <v>485.46744331955296</v>
      </c>
      <c r="AP101">
        <f t="shared" si="113"/>
        <v>470.8422895604786</v>
      </c>
      <c r="AQ101">
        <f t="shared" si="113"/>
        <v>443.89197046830105</v>
      </c>
      <c r="AR101">
        <f t="shared" si="113"/>
        <v>408.94178405165206</v>
      </c>
      <c r="AS101">
        <f t="shared" si="113"/>
        <v>391.21467440611883</v>
      </c>
      <c r="AT101">
        <f t="shared" si="113"/>
        <v>396.74665762400952</v>
      </c>
      <c r="AU101">
        <f t="shared" si="113"/>
        <v>404.67752031625918</v>
      </c>
      <c r="AV101">
        <f t="shared" si="113"/>
        <v>430.84058111759896</v>
      </c>
      <c r="AW101">
        <f t="shared" si="113"/>
        <v>459.27484228018557</v>
      </c>
      <c r="AX101">
        <f t="shared" si="113"/>
        <v>455.16108794436303</v>
      </c>
      <c r="AY101">
        <f t="shared" si="113"/>
        <v>436.60153545881218</v>
      </c>
      <c r="AZ101">
        <f t="shared" si="113"/>
        <v>424.89357257570339</v>
      </c>
      <c r="BA101">
        <f t="shared" si="113"/>
        <v>420.88579357486714</v>
      </c>
      <c r="BB101">
        <f t="shared" si="113"/>
        <v>430.26148867576518</v>
      </c>
      <c r="BC101">
        <f t="shared" si="113"/>
        <v>449.35768494203495</v>
      </c>
      <c r="BD101">
        <f t="shared" si="113"/>
        <v>467.76142705466509</v>
      </c>
      <c r="BE101">
        <f t="shared" si="113"/>
        <v>490.66642159966523</v>
      </c>
      <c r="BF101">
        <f t="shared" si="113"/>
        <v>529.00668271282632</v>
      </c>
      <c r="BG101">
        <f t="shared" si="113"/>
        <v>573.50057304689608</v>
      </c>
      <c r="BH101">
        <f t="shared" si="113"/>
        <v>592.1581661014269</v>
      </c>
      <c r="BI101">
        <f t="shared" si="113"/>
        <v>584.17148548980367</v>
      </c>
      <c r="BJ101">
        <f t="shared" si="113"/>
        <v>570.95528281888903</v>
      </c>
      <c r="BK101">
        <f t="shared" si="113"/>
        <v>560.0780914999857</v>
      </c>
      <c r="BL101">
        <f t="shared" si="113"/>
        <v>546.80145946672849</v>
      </c>
      <c r="BM101">
        <f t="shared" si="113"/>
        <v>511.80873501321923</v>
      </c>
      <c r="BN101">
        <f t="shared" si="113"/>
        <v>474.37578237197073</v>
      </c>
      <c r="BO101">
        <f t="shared" si="113"/>
        <v>461.88480336090151</v>
      </c>
      <c r="BP101">
        <f t="shared" si="113"/>
        <v>455.58994905045211</v>
      </c>
      <c r="BQ101">
        <f t="shared" si="113"/>
        <v>449.74971451600288</v>
      </c>
      <c r="BR101">
        <f t="shared" si="113"/>
        <v>449.15333077118936</v>
      </c>
      <c r="BS101">
        <f t="shared" si="113"/>
        <v>444.17174197605647</v>
      </c>
      <c r="BT101">
        <f t="shared" si="113"/>
        <v>435.78669669670677</v>
      </c>
      <c r="BU101">
        <f t="shared" si="114"/>
        <v>436.9212423800854</v>
      </c>
      <c r="BV101">
        <f t="shared" si="114"/>
        <v>432.0770330068267</v>
      </c>
      <c r="BW101">
        <f t="shared" si="114"/>
        <v>424.87247289542751</v>
      </c>
      <c r="BX101">
        <f t="shared" si="114"/>
        <v>421.60939315795184</v>
      </c>
      <c r="BY101">
        <f t="shared" si="114"/>
        <v>404.50405125770902</v>
      </c>
      <c r="BZ101">
        <f t="shared" si="114"/>
        <v>390.06974632685876</v>
      </c>
      <c r="CA101">
        <f t="shared" si="114"/>
        <v>366.99817802985609</v>
      </c>
      <c r="CB101">
        <f t="shared" si="114"/>
        <v>327.84425149560877</v>
      </c>
      <c r="CC101">
        <f t="shared" si="114"/>
        <v>301.47910075972123</v>
      </c>
      <c r="CD101">
        <f t="shared" si="114"/>
        <v>290.94398206354583</v>
      </c>
      <c r="CE101">
        <f t="shared" si="114"/>
        <v>287.79974345958271</v>
      </c>
      <c r="CF101">
        <f t="shared" si="114"/>
        <v>284.05013464547869</v>
      </c>
      <c r="CG101">
        <f t="shared" si="114"/>
        <v>282.68184914059157</v>
      </c>
      <c r="CH101">
        <f t="shared" si="114"/>
        <v>283.95610545457401</v>
      </c>
      <c r="CI101">
        <f t="shared" si="114"/>
        <v>284.99888283371564</v>
      </c>
      <c r="CJ101">
        <f t="shared" si="114"/>
        <v>287.47756335386106</v>
      </c>
      <c r="CK101">
        <f t="shared" si="110"/>
        <v>294.131718119803</v>
      </c>
      <c r="CL101">
        <f t="shared" si="110"/>
        <v>307.08259620102217</v>
      </c>
      <c r="CM101">
        <f t="shared" si="110"/>
        <v>322.91506536717037</v>
      </c>
      <c r="CN101">
        <f t="shared" si="110"/>
        <v>347.26316862190066</v>
      </c>
      <c r="CO101">
        <f t="shared" si="110"/>
        <v>369.77471876406855</v>
      </c>
      <c r="CP101">
        <f t="shared" si="110"/>
        <v>374.24802474712601</v>
      </c>
      <c r="CQ101">
        <f t="shared" si="110"/>
        <v>368.91401156951724</v>
      </c>
      <c r="CR101">
        <f t="shared" si="110"/>
        <v>350.08683839195396</v>
      </c>
      <c r="CS101">
        <f t="shared" si="110"/>
        <v>335.77173331902191</v>
      </c>
      <c r="CT101">
        <f t="shared" si="110"/>
        <v>334.82991982356435</v>
      </c>
      <c r="CU101">
        <f t="shared" si="110"/>
        <v>336.8442568808008</v>
      </c>
      <c r="CV101">
        <f t="shared" si="110"/>
        <v>341.45872968676298</v>
      </c>
      <c r="CW101">
        <f t="shared" si="118"/>
        <v>344.12739610713328</v>
      </c>
      <c r="CX101">
        <f t="shared" si="118"/>
        <v>347.76835797932694</v>
      </c>
      <c r="CY101">
        <f t="shared" si="118"/>
        <v>349.21463666081877</v>
      </c>
      <c r="CZ101">
        <f t="shared" si="118"/>
        <v>343.65520540113812</v>
      </c>
      <c r="DA101">
        <f t="shared" si="118"/>
        <v>340.13649018190296</v>
      </c>
      <c r="DB101">
        <f t="shared" si="118"/>
        <v>331.24537155148835</v>
      </c>
      <c r="DC101">
        <f t="shared" si="106"/>
        <v>322.25663394772971</v>
      </c>
      <c r="DD101">
        <f t="shared" si="106"/>
        <v>313.22571384273283</v>
      </c>
      <c r="DE101">
        <f t="shared" si="106"/>
        <v>304.28371477997445</v>
      </c>
      <c r="DF101">
        <f t="shared" si="106"/>
        <v>295.65402750920646</v>
      </c>
      <c r="DG101">
        <f t="shared" si="106"/>
        <v>287.59762158788732</v>
      </c>
      <c r="DH101">
        <f t="shared" si="106"/>
        <v>280.38347484771566</v>
      </c>
      <c r="DI101">
        <f t="shared" si="106"/>
        <v>274.17378633136531</v>
      </c>
      <c r="DJ101">
        <f t="shared" si="106"/>
        <v>269.06345453874633</v>
      </c>
      <c r="DK101">
        <f t="shared" si="106"/>
        <v>265.11827373467565</v>
      </c>
      <c r="DL101">
        <f t="shared" si="106"/>
        <v>262.38212826963951</v>
      </c>
      <c r="DM101">
        <f t="shared" si="106"/>
        <v>260.86228681205688</v>
      </c>
      <c r="DN101">
        <f t="shared" si="106"/>
        <v>260.62090747240381</v>
      </c>
      <c r="DO101">
        <f t="shared" si="106"/>
        <v>261.56692640823161</v>
      </c>
      <c r="DP101">
        <f t="shared" si="106"/>
        <v>263.44632113585891</v>
      </c>
      <c r="DQ101">
        <f t="shared" ref="DC101:FC106" si="119">DP100*$B101</f>
        <v>266.03286993837833</v>
      </c>
      <c r="DR101">
        <f t="shared" si="119"/>
        <v>268.9961032400339</v>
      </c>
      <c r="DS101">
        <f t="shared" si="119"/>
        <v>272.01351564946407</v>
      </c>
      <c r="DT101">
        <f t="shared" si="119"/>
        <v>274.81811524824553</v>
      </c>
      <c r="DU101">
        <f t="shared" si="119"/>
        <v>277.18348070666752</v>
      </c>
      <c r="DV101">
        <f t="shared" si="119"/>
        <v>279.02502876059606</v>
      </c>
      <c r="DW101">
        <f t="shared" si="119"/>
        <v>280.28865863606234</v>
      </c>
      <c r="DX101">
        <f t="shared" si="119"/>
        <v>280.99093617506998</v>
      </c>
      <c r="DY101">
        <f t="shared" si="119"/>
        <v>281.13164414148525</v>
      </c>
      <c r="DZ101">
        <f t="shared" si="119"/>
        <v>280.68694921100536</v>
      </c>
      <c r="EA101">
        <f t="shared" si="119"/>
        <v>279.68918104372511</v>
      </c>
      <c r="EB101">
        <f t="shared" si="119"/>
        <v>278.1369601467182</v>
      </c>
      <c r="EC101">
        <f t="shared" si="119"/>
        <v>276.04210976441482</v>
      </c>
      <c r="ED101">
        <f t="shared" si="119"/>
        <v>273.43506476286245</v>
      </c>
      <c r="EE101">
        <f t="shared" si="119"/>
        <v>270.35924718697169</v>
      </c>
      <c r="EF101">
        <f t="shared" si="119"/>
        <v>266.88087786504434</v>
      </c>
      <c r="EG101">
        <f t="shared" si="119"/>
        <v>263.07923547281132</v>
      </c>
      <c r="EH101">
        <f t="shared" si="119"/>
        <v>259.060039989882</v>
      </c>
      <c r="EI101">
        <f t="shared" si="119"/>
        <v>254.89474613447067</v>
      </c>
      <c r="EJ101">
        <f t="shared" si="119"/>
        <v>250.66004377556658</v>
      </c>
      <c r="EK101">
        <f t="shared" si="119"/>
        <v>246.46301807753272</v>
      </c>
      <c r="EL101">
        <f t="shared" si="119"/>
        <v>242.40629082813359</v>
      </c>
      <c r="EM101">
        <f t="shared" si="119"/>
        <v>238.59421960001319</v>
      </c>
      <c r="EN101">
        <f t="shared" si="119"/>
        <v>235.11471849857122</v>
      </c>
      <c r="EO101">
        <f t="shared" si="119"/>
        <v>232.05905330677919</v>
      </c>
      <c r="EP101">
        <f t="shared" si="119"/>
        <v>229.47806558083289</v>
      </c>
      <c r="EQ101">
        <f t="shared" si="119"/>
        <v>227.40868226278246</v>
      </c>
      <c r="ER101">
        <f t="shared" si="119"/>
        <v>225.86122559848587</v>
      </c>
      <c r="ES101">
        <f t="shared" si="119"/>
        <v>224.81371515534971</v>
      </c>
      <c r="ET101">
        <f t="shared" si="119"/>
        <v>224.22247501381878</v>
      </c>
      <c r="EU101">
        <f t="shared" si="119"/>
        <v>224.02537615185562</v>
      </c>
      <c r="EV101">
        <f t="shared" si="119"/>
        <v>224.14612323056514</v>
      </c>
      <c r="EW101">
        <f t="shared" si="119"/>
        <v>224.49819820217817</v>
      </c>
      <c r="EX101">
        <f t="shared" si="119"/>
        <v>224.99283879018458</v>
      </c>
      <c r="EY101">
        <f t="shared" si="119"/>
        <v>225.54051429522289</v>
      </c>
      <c r="EZ101">
        <f t="shared" si="119"/>
        <v>226.05748528229461</v>
      </c>
      <c r="FA101">
        <f t="shared" si="119"/>
        <v>226.46759116589988</v>
      </c>
      <c r="FB101">
        <f t="shared" si="119"/>
        <v>226.70570624225749</v>
      </c>
      <c r="FC101">
        <f t="shared" si="119"/>
        <v>226.71836921275886</v>
      </c>
      <c r="FD101">
        <f t="shared" si="116"/>
        <v>226.46509433532449</v>
      </c>
      <c r="FE101">
        <f t="shared" si="116"/>
        <v>225.91893251305925</v>
      </c>
      <c r="FF101">
        <f t="shared" si="116"/>
        <v>225.06635904935561</v>
      </c>
      <c r="FG101">
        <f t="shared" si="116"/>
        <v>223.90659957409568</v>
      </c>
      <c r="FH101">
        <f t="shared" si="116"/>
        <v>222.45085457592623</v>
      </c>
      <c r="FI101">
        <f t="shared" si="116"/>
        <v>220.72069145459275</v>
      </c>
      <c r="FJ101">
        <f t="shared" si="116"/>
        <v>218.7466218938462</v>
      </c>
      <c r="FK101">
        <f t="shared" si="116"/>
        <v>216.56652790113515</v>
      </c>
      <c r="FL101">
        <f t="shared" si="116"/>
        <v>214.22381009324997</v>
      </c>
      <c r="FM101">
        <f t="shared" si="116"/>
        <v>211.76562403072143</v>
      </c>
      <c r="FN101">
        <f t="shared" si="116"/>
        <v>209.24124234960541</v>
      </c>
      <c r="FO101">
        <f t="shared" si="116"/>
        <v>206.7006073851787</v>
      </c>
      <c r="FP101">
        <f t="shared" si="116"/>
        <v>204.19255797073876</v>
      </c>
      <c r="FQ101">
        <f t="shared" si="116"/>
        <v>201.76320221024869</v>
      </c>
      <c r="FR101">
        <f t="shared" si="116"/>
        <v>199.45446827497904</v>
      </c>
      <c r="FS101">
        <f t="shared" si="116"/>
        <v>197.30248901620291</v>
      </c>
      <c r="FT101">
        <f t="shared" si="111"/>
        <v>195.33635963785198</v>
      </c>
      <c r="FU101">
        <f t="shared" si="111"/>
        <v>193.57715346948152</v>
      </c>
      <c r="FV101">
        <f t="shared" si="111"/>
        <v>192.03724952769957</v>
      </c>
      <c r="FW101">
        <f t="shared" si="111"/>
        <v>190.7199723519708</v>
      </c>
      <c r="FX101">
        <f t="shared" si="111"/>
        <v>189.6197343612136</v>
      </c>
      <c r="FY101">
        <f t="shared" si="111"/>
        <v>188.72267868029311</v>
      </c>
      <c r="FZ101">
        <f t="shared" si="111"/>
        <v>188.00748539751982</v>
      </c>
      <c r="GA101">
        <f t="shared" si="111"/>
        <v>187.44659762215321</v>
      </c>
      <c r="GB101">
        <f t="shared" si="111"/>
        <v>187.00765540217449</v>
      </c>
      <c r="GC101">
        <f t="shared" si="111"/>
        <v>186.65511663016952</v>
      </c>
      <c r="GD101">
        <f t="shared" si="111"/>
        <v>186.35188142788135</v>
      </c>
      <c r="GE101">
        <f t="shared" si="111"/>
        <v>186.06098362258354</v>
      </c>
      <c r="GF101">
        <f t="shared" si="111"/>
        <v>185.74714704516822</v>
      </c>
      <c r="GG101">
        <f t="shared" si="111"/>
        <v>185.37815052813534</v>
      </c>
      <c r="GH101">
        <f t="shared" si="111"/>
        <v>184.92602063611614</v>
      </c>
      <c r="GI101">
        <f t="shared" si="111"/>
        <v>184.36794141817154</v>
      </c>
      <c r="GJ101">
        <f t="shared" si="111"/>
        <v>183.68688563482308</v>
      </c>
      <c r="GK101">
        <f t="shared" si="111"/>
        <v>182.87195356780279</v>
      </c>
      <c r="GL101">
        <f t="shared" si="117"/>
        <v>181.91845050049747</v>
      </c>
      <c r="GM101">
        <f t="shared" si="117"/>
        <v>180.82769149770832</v>
      </c>
      <c r="GN101">
        <f t="shared" si="117"/>
        <v>179.60659489492608</v>
      </c>
      <c r="GO101">
        <f t="shared" si="117"/>
        <v>178.267081168792</v>
      </c>
      <c r="GP101">
        <f t="shared" si="117"/>
        <v>176.82532206802136</v>
      </c>
      <c r="GQ101">
        <f t="shared" si="117"/>
        <v>175.30087675119827</v>
      </c>
      <c r="GR101">
        <f t="shared" si="117"/>
        <v>173.71575723592267</v>
      </c>
      <c r="GS101">
        <f t="shared" si="117"/>
        <v>172.09345839030888</v>
      </c>
      <c r="GT101">
        <f t="shared" si="117"/>
        <v>170.45798618298545</v>
      </c>
      <c r="GU101">
        <f t="shared" si="117"/>
        <v>168.83291883386289</v>
      </c>
      <c r="GV101">
        <f t="shared" si="117"/>
        <v>167.24052921184102</v>
      </c>
      <c r="GW101">
        <f t="shared" si="117"/>
        <v>165.70099584386926</v>
      </c>
      <c r="GX101">
        <f t="shared" si="117"/>
        <v>164.23172661603385</v>
      </c>
    </row>
    <row r="102" spans="1:207" ht="4.5" customHeight="1">
      <c r="A102">
        <v>100</v>
      </c>
      <c r="B102">
        <v>0.54117647058823537</v>
      </c>
      <c r="E102" s="5">
        <v>170</v>
      </c>
      <c r="F102">
        <f t="shared" si="103"/>
        <v>225.12941176470591</v>
      </c>
      <c r="G102">
        <f t="shared" si="103"/>
        <v>235.75000000000003</v>
      </c>
      <c r="H102">
        <f t="shared" si="103"/>
        <v>247.16760670731713</v>
      </c>
      <c r="I102">
        <f t="shared" si="103"/>
        <v>239.91000374218544</v>
      </c>
      <c r="J102">
        <f t="shared" si="112"/>
        <v>228.12882293662273</v>
      </c>
      <c r="K102">
        <f t="shared" si="112"/>
        <v>208.03637169916047</v>
      </c>
      <c r="L102">
        <f t="shared" si="112"/>
        <v>198.23234634826269</v>
      </c>
      <c r="M102">
        <f t="shared" si="112"/>
        <v>192.57544084680714</v>
      </c>
      <c r="N102">
        <f t="shared" si="112"/>
        <v>190.43025749539976</v>
      </c>
      <c r="O102">
        <f t="shared" si="112"/>
        <v>189.12418081518885</v>
      </c>
      <c r="P102">
        <f t="shared" si="112"/>
        <v>191.93196653771267</v>
      </c>
      <c r="Q102">
        <f t="shared" si="112"/>
        <v>193.40256004166966</v>
      </c>
      <c r="R102">
        <f t="shared" si="112"/>
        <v>189.54200984295599</v>
      </c>
      <c r="S102">
        <f t="shared" si="112"/>
        <v>183.0663352611418</v>
      </c>
      <c r="T102">
        <f t="shared" si="112"/>
        <v>176.48945065243157</v>
      </c>
      <c r="U102">
        <f t="shared" si="112"/>
        <v>172.7427553756942</v>
      </c>
      <c r="V102">
        <f t="shared" si="112"/>
        <v>170.42504231261222</v>
      </c>
      <c r="W102">
        <f t="shared" si="113"/>
        <v>170.23446469896351</v>
      </c>
      <c r="X102">
        <f t="shared" si="113"/>
        <v>174.55002271295641</v>
      </c>
      <c r="Y102">
        <f t="shared" si="113"/>
        <v>181.40943274923652</v>
      </c>
      <c r="Z102">
        <f t="shared" si="113"/>
        <v>195.29750745033365</v>
      </c>
      <c r="AA102">
        <f t="shared" si="113"/>
        <v>206.83631283762097</v>
      </c>
      <c r="AB102">
        <f t="shared" si="113"/>
        <v>211.85978789222671</v>
      </c>
      <c r="AC102">
        <f t="shared" si="113"/>
        <v>228.40282371810136</v>
      </c>
      <c r="AD102">
        <f t="shared" si="113"/>
        <v>244.61596896778593</v>
      </c>
      <c r="AE102">
        <f t="shared" si="113"/>
        <v>241.90245305227427</v>
      </c>
      <c r="AF102">
        <f t="shared" si="113"/>
        <v>262.81153342441473</v>
      </c>
      <c r="AG102">
        <f t="shared" si="113"/>
        <v>293.11090034183985</v>
      </c>
      <c r="AH102">
        <f t="shared" si="113"/>
        <v>289.75452612370236</v>
      </c>
      <c r="AI102">
        <f t="shared" si="113"/>
        <v>278.42219764386613</v>
      </c>
      <c r="AJ102">
        <f t="shared" si="113"/>
        <v>276.24643345672752</v>
      </c>
      <c r="AK102">
        <f t="shared" si="113"/>
        <v>280.99269845104811</v>
      </c>
      <c r="AL102">
        <f t="shared" si="113"/>
        <v>280.70188769436578</v>
      </c>
      <c r="AM102">
        <f t="shared" si="113"/>
        <v>274.80450131216787</v>
      </c>
      <c r="AN102">
        <f t="shared" si="113"/>
        <v>269.70944883418866</v>
      </c>
      <c r="AO102">
        <f t="shared" si="113"/>
        <v>266.6872977696413</v>
      </c>
      <c r="AP102">
        <f t="shared" si="113"/>
        <v>262.72355756116986</v>
      </c>
      <c r="AQ102">
        <f t="shared" si="113"/>
        <v>254.80876846802374</v>
      </c>
      <c r="AR102">
        <f t="shared" si="113"/>
        <v>240.22388990049237</v>
      </c>
      <c r="AS102">
        <f t="shared" si="113"/>
        <v>221.30967136912938</v>
      </c>
      <c r="AT102">
        <f t="shared" si="113"/>
        <v>211.71617673742904</v>
      </c>
      <c r="AU102">
        <f t="shared" si="113"/>
        <v>214.70995589064049</v>
      </c>
      <c r="AV102">
        <f t="shared" si="113"/>
        <v>219.00195217115206</v>
      </c>
      <c r="AW102">
        <f t="shared" si="113"/>
        <v>233.16078507540652</v>
      </c>
      <c r="AX102">
        <f t="shared" si="113"/>
        <v>248.54873817515929</v>
      </c>
      <c r="AY102">
        <f t="shared" si="113"/>
        <v>246.32247112283179</v>
      </c>
      <c r="AZ102">
        <f t="shared" si="113"/>
        <v>236.27847801300427</v>
      </c>
      <c r="BA102">
        <f t="shared" si="113"/>
        <v>229.94240398214541</v>
      </c>
      <c r="BB102">
        <f t="shared" si="113"/>
        <v>227.77348828757519</v>
      </c>
      <c r="BC102">
        <f t="shared" si="113"/>
        <v>232.84739387159061</v>
      </c>
      <c r="BD102">
        <f t="shared" si="113"/>
        <v>243.18180596863073</v>
      </c>
      <c r="BE102">
        <f t="shared" si="113"/>
        <v>253.14147817075997</v>
      </c>
      <c r="BF102">
        <f t="shared" si="113"/>
        <v>265.53712227746593</v>
      </c>
      <c r="BG102">
        <f t="shared" si="113"/>
        <v>286.2859694681178</v>
      </c>
      <c r="BH102">
        <f t="shared" si="113"/>
        <v>310.36501600184971</v>
      </c>
      <c r="BI102">
        <f t="shared" si="113"/>
        <v>320.46206636077227</v>
      </c>
      <c r="BJ102">
        <f t="shared" si="113"/>
        <v>316.13986273565848</v>
      </c>
      <c r="BK102">
        <f t="shared" si="113"/>
        <v>308.98756481963409</v>
      </c>
      <c r="BL102">
        <f t="shared" si="113"/>
        <v>303.101084811757</v>
      </c>
      <c r="BM102">
        <f t="shared" si="113"/>
        <v>295.91608394670016</v>
      </c>
      <c r="BN102">
        <f t="shared" si="113"/>
        <v>276.97884483068339</v>
      </c>
      <c r="BO102">
        <f t="shared" si="113"/>
        <v>256.72101163659596</v>
      </c>
      <c r="BP102">
        <f t="shared" si="113"/>
        <v>249.96118770119381</v>
      </c>
      <c r="BQ102">
        <f t="shared" si="113"/>
        <v>246.55456066259765</v>
      </c>
      <c r="BR102">
        <f t="shared" si="113"/>
        <v>243.39396314983688</v>
      </c>
      <c r="BS102">
        <f t="shared" si="113"/>
        <v>243.07121429970252</v>
      </c>
      <c r="BT102">
        <f t="shared" si="113"/>
        <v>240.3752956576306</v>
      </c>
      <c r="BU102">
        <f t="shared" si="114"/>
        <v>235.83750644762958</v>
      </c>
      <c r="BV102">
        <f t="shared" si="114"/>
        <v>236.45149587628154</v>
      </c>
      <c r="BW102">
        <f t="shared" si="114"/>
        <v>233.82992374487094</v>
      </c>
      <c r="BX102">
        <f t="shared" si="114"/>
        <v>229.93098533164314</v>
      </c>
      <c r="BY102">
        <f t="shared" si="114"/>
        <v>228.1650833560681</v>
      </c>
      <c r="BZ102">
        <f t="shared" si="114"/>
        <v>218.90807479828962</v>
      </c>
      <c r="CA102">
        <f t="shared" si="114"/>
        <v>211.09656860041773</v>
      </c>
      <c r="CB102">
        <f t="shared" si="114"/>
        <v>198.61077869851039</v>
      </c>
      <c r="CC102">
        <f t="shared" si="114"/>
        <v>177.42159492703536</v>
      </c>
      <c r="CD102">
        <f t="shared" si="114"/>
        <v>163.15339570526092</v>
      </c>
      <c r="CE102">
        <f t="shared" si="114"/>
        <v>157.4520373520366</v>
      </c>
      <c r="CF102">
        <f t="shared" si="114"/>
        <v>155.75044940165654</v>
      </c>
      <c r="CG102">
        <f t="shared" si="114"/>
        <v>153.72124933755319</v>
      </c>
      <c r="CH102">
        <f t="shared" si="114"/>
        <v>152.98076541726135</v>
      </c>
      <c r="CI102">
        <f t="shared" si="114"/>
        <v>153.67036295188714</v>
      </c>
      <c r="CJ102">
        <f t="shared" si="114"/>
        <v>154.23468953354026</v>
      </c>
      <c r="CK102">
        <f t="shared" si="110"/>
        <v>155.57609310914836</v>
      </c>
      <c r="CL102">
        <f t="shared" si="110"/>
        <v>159.17716510012869</v>
      </c>
      <c r="CM102">
        <f t="shared" si="110"/>
        <v>166.18587559114144</v>
      </c>
      <c r="CN102">
        <f t="shared" si="110"/>
        <v>174.75403537517457</v>
      </c>
      <c r="CO102">
        <f t="shared" si="110"/>
        <v>187.93065596008745</v>
      </c>
      <c r="CP102">
        <f t="shared" si="110"/>
        <v>200.11337721349594</v>
      </c>
      <c r="CQ102">
        <f t="shared" si="110"/>
        <v>202.53422515726822</v>
      </c>
      <c r="CR102">
        <f t="shared" si="110"/>
        <v>199.64758273173877</v>
      </c>
      <c r="CS102">
        <f t="shared" si="110"/>
        <v>189.45875960035158</v>
      </c>
      <c r="CT102">
        <f t="shared" si="110"/>
        <v>181.71176156088248</v>
      </c>
      <c r="CU102">
        <f t="shared" si="110"/>
        <v>181.20207425745838</v>
      </c>
      <c r="CV102">
        <f t="shared" si="110"/>
        <v>182.29218607666868</v>
      </c>
      <c r="CW102">
        <f t="shared" si="118"/>
        <v>184.78943018342468</v>
      </c>
      <c r="CX102">
        <f t="shared" si="118"/>
        <v>186.23364965797805</v>
      </c>
      <c r="CY102">
        <f t="shared" si="118"/>
        <v>188.20405255351812</v>
      </c>
      <c r="CZ102">
        <f t="shared" si="118"/>
        <v>188.98674454585489</v>
      </c>
      <c r="DA102">
        <f t="shared" si="118"/>
        <v>185.978111158263</v>
      </c>
      <c r="DB102">
        <f t="shared" si="118"/>
        <v>184.07386527491221</v>
      </c>
      <c r="DC102">
        <f t="shared" si="119"/>
        <v>179.26220107492313</v>
      </c>
      <c r="DD102">
        <f t="shared" si="119"/>
        <v>174.39770778347727</v>
      </c>
      <c r="DE102">
        <f t="shared" si="119"/>
        <v>169.51038631489072</v>
      </c>
      <c r="DF102">
        <f t="shared" si="119"/>
        <v>164.67118682210383</v>
      </c>
      <c r="DG102">
        <f t="shared" si="119"/>
        <v>160.00100312262941</v>
      </c>
      <c r="DH102">
        <f t="shared" si="119"/>
        <v>155.64106580050375</v>
      </c>
      <c r="DI102">
        <f t="shared" si="119"/>
        <v>151.73693932935203</v>
      </c>
      <c r="DJ102">
        <f t="shared" si="119"/>
        <v>148.37640201462125</v>
      </c>
      <c r="DK102">
        <f t="shared" si="119"/>
        <v>145.61081069155685</v>
      </c>
      <c r="DL102">
        <f t="shared" si="119"/>
        <v>143.47577166817743</v>
      </c>
      <c r="DM102">
        <f t="shared" si="119"/>
        <v>141.99503412239318</v>
      </c>
      <c r="DN102">
        <f t="shared" si="119"/>
        <v>141.17253168652491</v>
      </c>
      <c r="DO102">
        <f t="shared" si="119"/>
        <v>141.04190286741854</v>
      </c>
      <c r="DP102">
        <f t="shared" si="119"/>
        <v>141.55386605621948</v>
      </c>
      <c r="DQ102">
        <f t="shared" si="119"/>
        <v>142.57095026175895</v>
      </c>
      <c r="DR102">
        <f t="shared" si="119"/>
        <v>143.97072961371063</v>
      </c>
      <c r="DS102">
        <f t="shared" si="119"/>
        <v>145.57436175343014</v>
      </c>
      <c r="DT102">
        <f t="shared" si="119"/>
        <v>147.20731435147468</v>
      </c>
      <c r="DU102">
        <f t="shared" si="119"/>
        <v>148.72509766375643</v>
      </c>
      <c r="DV102">
        <f t="shared" si="119"/>
        <v>150.00517779419656</v>
      </c>
      <c r="DW102">
        <f t="shared" si="119"/>
        <v>151.00178027044024</v>
      </c>
      <c r="DX102">
        <f t="shared" si="119"/>
        <v>151.68562702657493</v>
      </c>
      <c r="DY102">
        <f t="shared" si="119"/>
        <v>152.06568310650849</v>
      </c>
      <c r="DZ102">
        <f t="shared" si="119"/>
        <v>152.14183094715673</v>
      </c>
      <c r="EA102">
        <f t="shared" si="119"/>
        <v>151.90117251419116</v>
      </c>
      <c r="EB102">
        <f t="shared" si="119"/>
        <v>151.36120385895714</v>
      </c>
      <c r="EC102">
        <f t="shared" si="119"/>
        <v>150.52117843234163</v>
      </c>
      <c r="ED102">
        <f t="shared" si="119"/>
        <v>149.38749469603627</v>
      </c>
      <c r="EE102">
        <f t="shared" si="119"/>
        <v>147.97662328343148</v>
      </c>
      <c r="EF102">
        <f t="shared" si="119"/>
        <v>146.31206318353765</v>
      </c>
      <c r="EG102">
        <f t="shared" si="119"/>
        <v>144.42965155049461</v>
      </c>
      <c r="EH102">
        <f t="shared" si="119"/>
        <v>142.37229213822732</v>
      </c>
      <c r="EI102">
        <f t="shared" si="119"/>
        <v>140.19719811217146</v>
      </c>
      <c r="EJ102">
        <f t="shared" si="119"/>
        <v>137.94303908453708</v>
      </c>
      <c r="EK102">
        <f t="shared" si="119"/>
        <v>135.65131780795369</v>
      </c>
      <c r="EL102">
        <f t="shared" si="119"/>
        <v>133.37998625372362</v>
      </c>
      <c r="EM102">
        <f t="shared" si="119"/>
        <v>131.18458091875468</v>
      </c>
      <c r="EN102">
        <f t="shared" si="119"/>
        <v>129.1215776658895</v>
      </c>
      <c r="EO102">
        <f t="shared" si="119"/>
        <v>127.23855354040327</v>
      </c>
      <c r="EP102">
        <f t="shared" si="119"/>
        <v>125.58489943660993</v>
      </c>
      <c r="EQ102">
        <f t="shared" si="119"/>
        <v>124.18812960845075</v>
      </c>
      <c r="ER102">
        <f t="shared" si="119"/>
        <v>123.06822804809406</v>
      </c>
      <c r="ES102">
        <f t="shared" si="119"/>
        <v>122.23078091212179</v>
      </c>
      <c r="ET102">
        <f t="shared" si="119"/>
        <v>121.66389290760104</v>
      </c>
      <c r="EU102">
        <f t="shared" si="119"/>
        <v>121.34392765453724</v>
      </c>
      <c r="EV102">
        <f t="shared" si="119"/>
        <v>121.23726238806306</v>
      </c>
      <c r="EW102">
        <f t="shared" si="119"/>
        <v>121.30260786595292</v>
      </c>
      <c r="EX102">
        <f t="shared" si="119"/>
        <v>121.4931425564729</v>
      </c>
      <c r="EY102">
        <f t="shared" si="119"/>
        <v>121.76083040409991</v>
      </c>
      <c r="EZ102">
        <f t="shared" si="119"/>
        <v>122.05721950094417</v>
      </c>
      <c r="FA102">
        <f t="shared" si="119"/>
        <v>122.33699203512415</v>
      </c>
      <c r="FB102">
        <f t="shared" si="119"/>
        <v>122.55893168978113</v>
      </c>
      <c r="FC102">
        <f t="shared" si="119"/>
        <v>122.68779396639819</v>
      </c>
      <c r="FD102">
        <f t="shared" si="116"/>
        <v>122.69464686808128</v>
      </c>
      <c r="FE102">
        <f t="shared" si="116"/>
        <v>122.55758046382269</v>
      </c>
      <c r="FF102">
        <f t="shared" si="116"/>
        <v>122.26201053647914</v>
      </c>
      <c r="FG102">
        <f t="shared" si="116"/>
        <v>121.80061783847482</v>
      </c>
      <c r="FH102">
        <f t="shared" si="116"/>
        <v>121.17298329892239</v>
      </c>
      <c r="FI102">
        <f t="shared" si="116"/>
        <v>120.38516835873656</v>
      </c>
      <c r="FJ102">
        <f t="shared" si="116"/>
        <v>119.44884478719139</v>
      </c>
      <c r="FK102">
        <f t="shared" si="116"/>
        <v>118.3805247896109</v>
      </c>
      <c r="FL102">
        <f t="shared" si="116"/>
        <v>117.20070921708492</v>
      </c>
      <c r="FM102">
        <f t="shared" si="116"/>
        <v>115.93288546222941</v>
      </c>
      <c r="FN102">
        <f t="shared" si="116"/>
        <v>114.60257300486103</v>
      </c>
      <c r="FO102">
        <f t="shared" si="116"/>
        <v>113.23643703625706</v>
      </c>
      <c r="FP102">
        <f t="shared" si="116"/>
        <v>111.86150517315555</v>
      </c>
      <c r="FQ102">
        <f t="shared" si="116"/>
        <v>110.50420784298805</v>
      </c>
      <c r="FR102">
        <f t="shared" si="116"/>
        <v>109.18949766672284</v>
      </c>
      <c r="FS102">
        <f t="shared" si="116"/>
        <v>107.94006518410632</v>
      </c>
      <c r="FT102">
        <f t="shared" si="111"/>
        <v>106.77546464406277</v>
      </c>
      <c r="FU102">
        <f t="shared" si="111"/>
        <v>105.71144168636697</v>
      </c>
      <c r="FV102">
        <f t="shared" si="111"/>
        <v>104.75940070113118</v>
      </c>
      <c r="FW102">
        <f t="shared" si="111"/>
        <v>103.92604092087272</v>
      </c>
      <c r="FX102">
        <f t="shared" si="111"/>
        <v>103.21316150812538</v>
      </c>
      <c r="FY102">
        <f t="shared" si="111"/>
        <v>102.61773859548032</v>
      </c>
      <c r="FZ102">
        <f t="shared" si="111"/>
        <v>102.13227316815865</v>
      </c>
      <c r="GA102">
        <f t="shared" si="111"/>
        <v>101.74522739159897</v>
      </c>
      <c r="GB102">
        <f t="shared" si="111"/>
        <v>101.44168812492998</v>
      </c>
      <c r="GC102">
        <f t="shared" si="111"/>
        <v>101.20414292352974</v>
      </c>
      <c r="GD102">
        <f t="shared" si="111"/>
        <v>101.01335723515058</v>
      </c>
      <c r="GE102">
        <f t="shared" si="111"/>
        <v>100.84925347861815</v>
      </c>
      <c r="GF102">
        <f t="shared" si="111"/>
        <v>100.69182643104521</v>
      </c>
      <c r="GG102">
        <f t="shared" si="111"/>
        <v>100.5219854597381</v>
      </c>
      <c r="GH102">
        <f t="shared" si="111"/>
        <v>100.32229322699091</v>
      </c>
      <c r="GI102">
        <f t="shared" si="111"/>
        <v>100.07761116778052</v>
      </c>
      <c r="GJ102">
        <f t="shared" si="111"/>
        <v>99.775591826304606</v>
      </c>
      <c r="GK102">
        <f t="shared" si="111"/>
        <v>99.407020461198385</v>
      </c>
      <c r="GL102">
        <f t="shared" si="117"/>
        <v>98.965998401399176</v>
      </c>
      <c r="GM102">
        <f t="shared" si="117"/>
        <v>98.449984976739827</v>
      </c>
      <c r="GN102">
        <f t="shared" si="117"/>
        <v>97.85969186934804</v>
      </c>
      <c r="GO102">
        <f t="shared" si="117"/>
        <v>97.198863119607068</v>
      </c>
      <c r="GP102">
        <f t="shared" si="117"/>
        <v>96.473949808993339</v>
      </c>
      <c r="GQ102">
        <f t="shared" si="117"/>
        <v>95.693703707399806</v>
      </c>
      <c r="GR102">
        <f t="shared" si="117"/>
        <v>94.868709771236723</v>
      </c>
      <c r="GS102">
        <f t="shared" si="117"/>
        <v>94.010880386499338</v>
      </c>
      <c r="GT102">
        <f t="shared" si="117"/>
        <v>93.132930422990697</v>
      </c>
      <c r="GU102">
        <f t="shared" si="117"/>
        <v>92.24785134608625</v>
      </c>
      <c r="GV102">
        <f t="shared" si="117"/>
        <v>91.368403133619935</v>
      </c>
      <c r="GW102">
        <f t="shared" si="117"/>
        <v>90.506639338172803</v>
      </c>
      <c r="GX102">
        <f t="shared" si="117"/>
        <v>89.673480103741028</v>
      </c>
    </row>
    <row r="103" spans="1:207" ht="4.5" customHeight="1">
      <c r="A103">
        <v>101</v>
      </c>
      <c r="B103">
        <v>0.59047619047619049</v>
      </c>
      <c r="E103" s="5">
        <v>105</v>
      </c>
      <c r="F103">
        <f t="shared" si="103"/>
        <v>100.38095238095238</v>
      </c>
      <c r="G103">
        <f t="shared" si="103"/>
        <v>132.93355742296922</v>
      </c>
      <c r="H103">
        <f t="shared" si="103"/>
        <v>139.20476190476194</v>
      </c>
      <c r="I103">
        <f t="shared" si="103"/>
        <v>145.94658681765392</v>
      </c>
      <c r="J103">
        <f t="shared" si="112"/>
        <v>141.66114506681427</v>
      </c>
      <c r="K103">
        <f t="shared" si="112"/>
        <v>134.70463830543437</v>
      </c>
      <c r="L103">
        <f t="shared" si="112"/>
        <v>122.84052424140904</v>
      </c>
      <c r="M103">
        <f t="shared" si="112"/>
        <v>117.05148070087893</v>
      </c>
      <c r="N103">
        <f t="shared" si="112"/>
        <v>113.71121269049564</v>
      </c>
      <c r="O103">
        <f t="shared" si="112"/>
        <v>112.44453299728367</v>
      </c>
      <c r="P103">
        <f t="shared" si="112"/>
        <v>111.67332581468294</v>
      </c>
      <c r="Q103">
        <f t="shared" si="112"/>
        <v>113.33125643179224</v>
      </c>
      <c r="R103">
        <f t="shared" si="112"/>
        <v>114.1996068817478</v>
      </c>
      <c r="S103">
        <f t="shared" si="112"/>
        <v>111.92004390726926</v>
      </c>
      <c r="T103">
        <f t="shared" si="112"/>
        <v>108.09631224943611</v>
      </c>
      <c r="U103">
        <f t="shared" si="112"/>
        <v>104.21281848048341</v>
      </c>
      <c r="V103">
        <f t="shared" si="112"/>
        <v>102.00048412660038</v>
      </c>
      <c r="W103">
        <f t="shared" si="113"/>
        <v>100.63192974649483</v>
      </c>
      <c r="X103">
        <f t="shared" si="113"/>
        <v>100.5193982031975</v>
      </c>
      <c r="Y103">
        <f t="shared" si="113"/>
        <v>103.06763245907902</v>
      </c>
      <c r="Z103">
        <f t="shared" si="113"/>
        <v>107.11795076621586</v>
      </c>
      <c r="AA103">
        <f t="shared" si="113"/>
        <v>115.31852820876844</v>
      </c>
      <c r="AB103">
        <f t="shared" si="113"/>
        <v>122.1319180565</v>
      </c>
      <c r="AC103">
        <f t="shared" si="113"/>
        <v>125.09816046969577</v>
      </c>
      <c r="AD103">
        <f t="shared" si="113"/>
        <v>134.86642924306938</v>
      </c>
      <c r="AE103">
        <f t="shared" si="113"/>
        <v>144.43990548574027</v>
      </c>
      <c r="AF103">
        <f t="shared" si="113"/>
        <v>142.83763894515243</v>
      </c>
      <c r="AG103">
        <f t="shared" si="113"/>
        <v>155.18395306965442</v>
      </c>
      <c r="AH103">
        <f t="shared" si="113"/>
        <v>173.07500782089591</v>
      </c>
      <c r="AI103">
        <f t="shared" si="113"/>
        <v>171.09314875875759</v>
      </c>
      <c r="AJ103">
        <f t="shared" si="113"/>
        <v>164.40167860875906</v>
      </c>
      <c r="AK103">
        <f t="shared" si="113"/>
        <v>163.11694166016292</v>
      </c>
      <c r="AL103">
        <f t="shared" si="113"/>
        <v>165.91949813299985</v>
      </c>
      <c r="AM103">
        <f t="shared" si="113"/>
        <v>165.74778130524456</v>
      </c>
      <c r="AN103">
        <f t="shared" si="113"/>
        <v>162.26551506051817</v>
      </c>
      <c r="AO103">
        <f t="shared" si="113"/>
        <v>159.25700788304474</v>
      </c>
      <c r="AP103">
        <f t="shared" si="113"/>
        <v>157.47249963540725</v>
      </c>
      <c r="AQ103">
        <f t="shared" si="113"/>
        <v>155.13200541707172</v>
      </c>
      <c r="AR103">
        <f t="shared" si="113"/>
        <v>150.45851090492832</v>
      </c>
      <c r="AS103">
        <f t="shared" si="113"/>
        <v>141.84648736981455</v>
      </c>
      <c r="AT103">
        <f t="shared" si="113"/>
        <v>130.67809166558115</v>
      </c>
      <c r="AU103">
        <f t="shared" si="113"/>
        <v>125.01336150210096</v>
      </c>
      <c r="AV103">
        <f t="shared" si="113"/>
        <v>126.78111681161629</v>
      </c>
      <c r="AW103">
        <f t="shared" si="113"/>
        <v>129.31543842487073</v>
      </c>
      <c r="AX103">
        <f t="shared" si="113"/>
        <v>137.67589213976385</v>
      </c>
      <c r="AY103">
        <f t="shared" si="113"/>
        <v>146.76211206533216</v>
      </c>
      <c r="AZ103">
        <f t="shared" si="113"/>
        <v>145.44755437729114</v>
      </c>
      <c r="BA103">
        <f t="shared" si="113"/>
        <v>139.51681558863109</v>
      </c>
      <c r="BB103">
        <f t="shared" si="113"/>
        <v>135.77551473231443</v>
      </c>
      <c r="BC103">
        <f t="shared" si="113"/>
        <v>134.49482165552058</v>
      </c>
      <c r="BD103">
        <f t="shared" si="113"/>
        <v>137.4908420956059</v>
      </c>
      <c r="BE103">
        <f t="shared" si="113"/>
        <v>143.5930663814772</v>
      </c>
      <c r="BF103">
        <f t="shared" si="113"/>
        <v>149.47401568178208</v>
      </c>
      <c r="BG103">
        <f t="shared" si="113"/>
        <v>156.79334839240846</v>
      </c>
      <c r="BH103">
        <f t="shared" si="113"/>
        <v>169.04504863831718</v>
      </c>
      <c r="BI103">
        <f t="shared" si="113"/>
        <v>183.26315230585411</v>
      </c>
      <c r="BJ103">
        <f t="shared" si="113"/>
        <v>189.22522013683695</v>
      </c>
      <c r="BK103">
        <f t="shared" si="113"/>
        <v>186.67306180581738</v>
      </c>
      <c r="BL103">
        <f t="shared" si="113"/>
        <v>182.4498001792125</v>
      </c>
      <c r="BM103">
        <f t="shared" si="113"/>
        <v>178.97397388884698</v>
      </c>
      <c r="BN103">
        <f t="shared" si="113"/>
        <v>174.7314019494801</v>
      </c>
      <c r="BO103">
        <f t="shared" si="113"/>
        <v>163.54941313811781</v>
      </c>
      <c r="BP103">
        <f t="shared" si="113"/>
        <v>151.58764496637096</v>
      </c>
      <c r="BQ103">
        <f t="shared" si="113"/>
        <v>147.59612988070492</v>
      </c>
      <c r="BR103">
        <f t="shared" si="113"/>
        <v>145.58459772458147</v>
      </c>
      <c r="BS103">
        <f t="shared" si="113"/>
        <v>143.71834014561796</v>
      </c>
      <c r="BT103">
        <f t="shared" si="113"/>
        <v>143.52776463411007</v>
      </c>
      <c r="BU103">
        <f t="shared" si="114"/>
        <v>141.9358888645057</v>
      </c>
      <c r="BV103">
        <f t="shared" si="114"/>
        <v>139.25643237860032</v>
      </c>
      <c r="BW103">
        <f t="shared" si="114"/>
        <v>139.61897851742339</v>
      </c>
      <c r="BX103">
        <f t="shared" si="114"/>
        <v>138.07100259220951</v>
      </c>
      <c r="BY103">
        <f t="shared" si="114"/>
        <v>135.76877229106549</v>
      </c>
      <c r="BZ103">
        <f t="shared" si="114"/>
        <v>134.72604921977356</v>
      </c>
      <c r="CA103">
        <f t="shared" si="114"/>
        <v>129.26000607137101</v>
      </c>
      <c r="CB103">
        <f t="shared" si="114"/>
        <v>124.64749764977047</v>
      </c>
      <c r="CC103">
        <f t="shared" si="114"/>
        <v>117.27493599340613</v>
      </c>
      <c r="CD103">
        <f t="shared" si="114"/>
        <v>104.76322748072565</v>
      </c>
      <c r="CE103">
        <f t="shared" si="114"/>
        <v>96.338195559296921</v>
      </c>
      <c r="CF103">
        <f t="shared" si="114"/>
        <v>92.971679198345427</v>
      </c>
      <c r="CG103">
        <f t="shared" si="114"/>
        <v>91.966932027644816</v>
      </c>
      <c r="CH103">
        <f t="shared" si="114"/>
        <v>90.76873770407903</v>
      </c>
      <c r="CI103">
        <f t="shared" si="114"/>
        <v>90.331499579716223</v>
      </c>
      <c r="CJ103">
        <f t="shared" si="114"/>
        <v>90.738690504923838</v>
      </c>
      <c r="CK103">
        <f t="shared" si="110"/>
        <v>91.071911915042818</v>
      </c>
      <c r="CL103">
        <f t="shared" si="110"/>
        <v>91.863978788259033</v>
      </c>
      <c r="CM103">
        <f t="shared" si="110"/>
        <v>93.990326059123603</v>
      </c>
      <c r="CN103">
        <f t="shared" si="110"/>
        <v>98.128802730007322</v>
      </c>
      <c r="CO103">
        <f t="shared" si="110"/>
        <v>103.1880970786745</v>
      </c>
      <c r="CP103">
        <f t="shared" si="110"/>
        <v>110.96857780500402</v>
      </c>
      <c r="CQ103">
        <f t="shared" si="110"/>
        <v>118.16218464034998</v>
      </c>
      <c r="CR103">
        <f t="shared" si="110"/>
        <v>119.59163771191076</v>
      </c>
      <c r="CS103">
        <f t="shared" si="110"/>
        <v>117.88714408921717</v>
      </c>
      <c r="CT103">
        <f t="shared" si="110"/>
        <v>111.87088662115998</v>
      </c>
      <c r="CU103">
        <f t="shared" si="110"/>
        <v>107.29646873118776</v>
      </c>
      <c r="CV103">
        <f t="shared" si="110"/>
        <v>106.99551051392781</v>
      </c>
      <c r="CW103">
        <f t="shared" si="118"/>
        <v>107.63919558812817</v>
      </c>
      <c r="CX103">
        <f t="shared" si="118"/>
        <v>109.11375877497458</v>
      </c>
      <c r="CY103">
        <f t="shared" si="118"/>
        <v>109.96653598852038</v>
      </c>
      <c r="CZ103">
        <f t="shared" si="118"/>
        <v>111.13001198398213</v>
      </c>
      <c r="DA103">
        <f t="shared" si="118"/>
        <v>111.59217296993337</v>
      </c>
      <c r="DB103">
        <f t="shared" si="118"/>
        <v>109.81564658868864</v>
      </c>
      <c r="DC103">
        <f t="shared" si="119"/>
        <v>108.69123473375768</v>
      </c>
      <c r="DD103">
        <f t="shared" si="119"/>
        <v>105.85006158709747</v>
      </c>
      <c r="DE103">
        <f t="shared" si="119"/>
        <v>102.97769411976753</v>
      </c>
      <c r="DF103">
        <f t="shared" si="119"/>
        <v>100.09184715736404</v>
      </c>
      <c r="DG103">
        <f t="shared" si="119"/>
        <v>97.234415075908927</v>
      </c>
      <c r="DH103">
        <f t="shared" si="119"/>
        <v>94.476782796219268</v>
      </c>
      <c r="DI103">
        <f t="shared" si="119"/>
        <v>91.902343615535557</v>
      </c>
      <c r="DJ103">
        <f t="shared" si="119"/>
        <v>89.597049889712622</v>
      </c>
      <c r="DK103">
        <f t="shared" si="119"/>
        <v>87.61273261815731</v>
      </c>
      <c r="DL103">
        <f t="shared" si="119"/>
        <v>85.979716789300241</v>
      </c>
      <c r="DM103">
        <f t="shared" si="119"/>
        <v>84.719027080257149</v>
      </c>
      <c r="DN103">
        <f t="shared" si="119"/>
        <v>83.844686815127403</v>
      </c>
      <c r="DO103">
        <f t="shared" si="119"/>
        <v>83.359018710138514</v>
      </c>
      <c r="DP103">
        <f t="shared" si="119"/>
        <v>83.281885502666185</v>
      </c>
      <c r="DQ103">
        <f t="shared" si="119"/>
        <v>83.584187576053409</v>
      </c>
      <c r="DR103">
        <f t="shared" si="119"/>
        <v>84.18475158313386</v>
      </c>
      <c r="DS103">
        <f t="shared" si="119"/>
        <v>85.011287962381516</v>
      </c>
      <c r="DT103">
        <f t="shared" si="119"/>
        <v>85.958194559168277</v>
      </c>
      <c r="DU103">
        <f t="shared" si="119"/>
        <v>86.92241418848981</v>
      </c>
      <c r="DV103">
        <f t="shared" si="119"/>
        <v>87.818629096694281</v>
      </c>
      <c r="DW103">
        <f t="shared" si="119"/>
        <v>88.574485935620828</v>
      </c>
      <c r="DX103">
        <f t="shared" si="119"/>
        <v>89.162955969212334</v>
      </c>
      <c r="DY103">
        <f t="shared" si="119"/>
        <v>89.566751196644248</v>
      </c>
      <c r="DZ103">
        <f t="shared" si="119"/>
        <v>89.791165262890729</v>
      </c>
      <c r="EA103">
        <f t="shared" si="119"/>
        <v>89.83612874974969</v>
      </c>
      <c r="EB103">
        <f t="shared" si="119"/>
        <v>89.694025675046205</v>
      </c>
      <c r="EC103">
        <f t="shared" si="119"/>
        <v>89.375187040527081</v>
      </c>
      <c r="ED103">
        <f t="shared" si="119"/>
        <v>88.879172026716006</v>
      </c>
      <c r="EE103">
        <f t="shared" si="119"/>
        <v>88.209758772897615</v>
      </c>
      <c r="EF103">
        <f t="shared" si="119"/>
        <v>87.376672795930972</v>
      </c>
      <c r="EG103">
        <f t="shared" si="119"/>
        <v>86.393789689326994</v>
      </c>
      <c r="EH103">
        <f t="shared" si="119"/>
        <v>85.282270439339683</v>
      </c>
      <c r="EI103">
        <f t="shared" si="119"/>
        <v>84.067448691143753</v>
      </c>
      <c r="EJ103">
        <f t="shared" si="119"/>
        <v>82.783107456710766</v>
      </c>
      <c r="EK103">
        <f t="shared" si="119"/>
        <v>81.45208022134571</v>
      </c>
      <c r="EL103">
        <f t="shared" si="119"/>
        <v>80.098873372315509</v>
      </c>
      <c r="EM103">
        <f t="shared" si="119"/>
        <v>78.757706168865369</v>
      </c>
      <c r="EN103">
        <f t="shared" si="119"/>
        <v>77.461371590121814</v>
      </c>
      <c r="EO103">
        <f t="shared" si="119"/>
        <v>76.243217288429989</v>
      </c>
      <c r="EP103">
        <f t="shared" si="119"/>
        <v>75.131336376238124</v>
      </c>
      <c r="EQ103">
        <f t="shared" si="119"/>
        <v>74.154893000664913</v>
      </c>
      <c r="ER103">
        <f t="shared" si="119"/>
        <v>73.330133673561392</v>
      </c>
      <c r="ES103">
        <f t="shared" si="119"/>
        <v>72.668858466493631</v>
      </c>
      <c r="ET103">
        <f t="shared" si="119"/>
        <v>72.174365871919534</v>
      </c>
      <c r="EU103">
        <f t="shared" si="119"/>
        <v>71.839632002583471</v>
      </c>
      <c r="EV103">
        <f t="shared" si="119"/>
        <v>71.65070013886961</v>
      </c>
      <c r="EW103">
        <f t="shared" si="119"/>
        <v>71.587716838665813</v>
      </c>
      <c r="EX103">
        <f t="shared" si="119"/>
        <v>71.626301787515061</v>
      </c>
      <c r="EY103">
        <f t="shared" si="119"/>
        <v>71.738807985726865</v>
      </c>
      <c r="EZ103">
        <f t="shared" si="119"/>
        <v>71.896871286230422</v>
      </c>
      <c r="FA103">
        <f t="shared" si="119"/>
        <v>72.071881991033706</v>
      </c>
      <c r="FB103">
        <f t="shared" si="119"/>
        <v>72.237081011216162</v>
      </c>
      <c r="FC103">
        <f t="shared" si="119"/>
        <v>72.368131093013616</v>
      </c>
      <c r="FD103">
        <f t="shared" si="116"/>
        <v>72.444221199206552</v>
      </c>
      <c r="FE103">
        <f t="shared" si="116"/>
        <v>72.44826767448609</v>
      </c>
      <c r="FF103">
        <f t="shared" si="116"/>
        <v>72.367333226257202</v>
      </c>
      <c r="FG103">
        <f t="shared" si="116"/>
        <v>72.192806221540067</v>
      </c>
      <c r="FH103">
        <f t="shared" si="116"/>
        <v>71.920364818908936</v>
      </c>
      <c r="FI103">
        <f t="shared" si="116"/>
        <v>71.549761566982752</v>
      </c>
      <c r="FJ103">
        <f t="shared" si="116"/>
        <v>71.084575602301598</v>
      </c>
      <c r="FK103">
        <f t="shared" si="116"/>
        <v>70.531698826722533</v>
      </c>
      <c r="FL103">
        <f t="shared" si="116"/>
        <v>69.900881304341681</v>
      </c>
      <c r="FM103">
        <f t="shared" si="116"/>
        <v>69.204228299612055</v>
      </c>
      <c r="FN103">
        <f t="shared" si="116"/>
        <v>68.455608558649743</v>
      </c>
      <c r="FO103">
        <f t="shared" si="116"/>
        <v>67.670090726679845</v>
      </c>
      <c r="FP103">
        <f t="shared" si="116"/>
        <v>66.863419964266072</v>
      </c>
      <c r="FQ103">
        <f t="shared" si="116"/>
        <v>66.051555435577569</v>
      </c>
      <c r="FR103">
        <f t="shared" si="116"/>
        <v>65.250103678716755</v>
      </c>
      <c r="FS103">
        <f t="shared" si="116"/>
        <v>64.473798622255401</v>
      </c>
      <c r="FT103">
        <f t="shared" si="111"/>
        <v>63.736038489662782</v>
      </c>
      <c r="FU103">
        <f t="shared" si="111"/>
        <v>63.048369599351346</v>
      </c>
      <c r="FV103">
        <f t="shared" si="111"/>
        <v>62.420089376711928</v>
      </c>
      <c r="FW103">
        <f t="shared" si="111"/>
        <v>61.857931842572704</v>
      </c>
      <c r="FX103">
        <f t="shared" si="111"/>
        <v>61.365852734229605</v>
      </c>
      <c r="FY103">
        <f t="shared" si="111"/>
        <v>60.944914414321651</v>
      </c>
      <c r="FZ103">
        <f t="shared" si="111"/>
        <v>60.593331361140763</v>
      </c>
      <c r="GA103">
        <f t="shared" si="111"/>
        <v>60.306675585007966</v>
      </c>
      <c r="GB103">
        <f t="shared" si="111"/>
        <v>60.078134269325112</v>
      </c>
      <c r="GC103">
        <f t="shared" si="111"/>
        <v>59.898901559482468</v>
      </c>
      <c r="GD103">
        <f t="shared" si="111"/>
        <v>59.758636773893755</v>
      </c>
      <c r="GE103">
        <f t="shared" si="111"/>
        <v>59.645982367422249</v>
      </c>
      <c r="GF103">
        <f t="shared" si="111"/>
        <v>59.549083006422151</v>
      </c>
      <c r="GG103">
        <f t="shared" si="111"/>
        <v>59.456126083093366</v>
      </c>
      <c r="GH103">
        <f t="shared" si="111"/>
        <v>59.355839033369165</v>
      </c>
      <c r="GI103">
        <f t="shared" si="111"/>
        <v>59.237925524508917</v>
      </c>
      <c r="GJ103">
        <f t="shared" si="111"/>
        <v>59.093446594308496</v>
      </c>
      <c r="GK103">
        <f t="shared" si="111"/>
        <v>58.915111364103673</v>
      </c>
      <c r="GL103">
        <f t="shared" si="117"/>
        <v>58.697478748517142</v>
      </c>
      <c r="GM103">
        <f t="shared" si="117"/>
        <v>58.437065722730942</v>
      </c>
      <c r="GN103">
        <f t="shared" si="117"/>
        <v>58.132372081503519</v>
      </c>
      <c r="GO103">
        <f t="shared" si="117"/>
        <v>57.783818056186462</v>
      </c>
      <c r="GP103">
        <f t="shared" si="117"/>
        <v>57.393614413482268</v>
      </c>
      <c r="GQ103">
        <f t="shared" si="117"/>
        <v>56.96557036340559</v>
      </c>
      <c r="GR103">
        <f t="shared" si="117"/>
        <v>56.504853617702743</v>
      </c>
      <c r="GS103">
        <f t="shared" si="117"/>
        <v>56.017714341111208</v>
      </c>
      <c r="GT103">
        <f t="shared" si="117"/>
        <v>55.511186513932941</v>
      </c>
      <c r="GU103">
        <f t="shared" si="117"/>
        <v>54.992777964051648</v>
      </c>
      <c r="GV103">
        <f t="shared" si="117"/>
        <v>54.470159842450933</v>
      </c>
      <c r="GW103">
        <f t="shared" si="117"/>
        <v>53.950866612232723</v>
      </c>
      <c r="GX103">
        <f t="shared" si="117"/>
        <v>53.442015609206798</v>
      </c>
    </row>
    <row r="104" spans="1:207" ht="4.5" customHeight="1">
      <c r="A104">
        <v>102</v>
      </c>
      <c r="B104">
        <v>0.63749999999999996</v>
      </c>
      <c r="E104" s="5">
        <v>80</v>
      </c>
      <c r="F104">
        <f t="shared" si="103"/>
        <v>66.9375</v>
      </c>
      <c r="G104">
        <f t="shared" si="103"/>
        <v>63.99285714285714</v>
      </c>
      <c r="H104">
        <f t="shared" si="103"/>
        <v>84.745142857142866</v>
      </c>
      <c r="I104">
        <f t="shared" si="103"/>
        <v>88.743035714285725</v>
      </c>
      <c r="J104">
        <f t="shared" si="112"/>
        <v>93.040949096254366</v>
      </c>
      <c r="K104">
        <f t="shared" si="112"/>
        <v>90.308979980094094</v>
      </c>
      <c r="L104">
        <f t="shared" si="112"/>
        <v>85.87420691971441</v>
      </c>
      <c r="M104">
        <f t="shared" si="112"/>
        <v>78.310834203898253</v>
      </c>
      <c r="N104">
        <f t="shared" si="112"/>
        <v>74.620318946810315</v>
      </c>
      <c r="O104">
        <f t="shared" si="112"/>
        <v>72.490898090190967</v>
      </c>
      <c r="P104">
        <f t="shared" si="112"/>
        <v>71.683389785768341</v>
      </c>
      <c r="Q104">
        <f t="shared" si="112"/>
        <v>71.191745206860375</v>
      </c>
      <c r="R104">
        <f t="shared" si="112"/>
        <v>72.248675975267545</v>
      </c>
      <c r="S104">
        <f t="shared" si="112"/>
        <v>72.802249387114216</v>
      </c>
      <c r="T104">
        <f t="shared" si="112"/>
        <v>71.349027990884153</v>
      </c>
      <c r="U104">
        <f t="shared" si="112"/>
        <v>68.911399059015508</v>
      </c>
      <c r="V104">
        <f t="shared" si="112"/>
        <v>66.435671781308173</v>
      </c>
      <c r="W104">
        <f t="shared" si="113"/>
        <v>65.025308630707741</v>
      </c>
      <c r="X104">
        <f t="shared" si="113"/>
        <v>64.152855213390453</v>
      </c>
      <c r="Y104">
        <f t="shared" si="113"/>
        <v>64.081116354538395</v>
      </c>
      <c r="Z104">
        <f t="shared" si="113"/>
        <v>65.705615692662874</v>
      </c>
      <c r="AA104">
        <f t="shared" si="113"/>
        <v>68.287693613462608</v>
      </c>
      <c r="AB104">
        <f t="shared" si="113"/>
        <v>73.515561733089882</v>
      </c>
      <c r="AC104">
        <f t="shared" si="113"/>
        <v>77.859097761018745</v>
      </c>
      <c r="AD104">
        <f t="shared" si="113"/>
        <v>79.750077299431041</v>
      </c>
      <c r="AE104">
        <f t="shared" ref="W104:BT107" si="120">AD103*$B104</f>
        <v>85.977348642456718</v>
      </c>
      <c r="AF104">
        <f t="shared" si="120"/>
        <v>92.080439747159417</v>
      </c>
      <c r="AG104">
        <f t="shared" si="120"/>
        <v>91.058994827534676</v>
      </c>
      <c r="AH104">
        <f t="shared" si="120"/>
        <v>98.929770081904692</v>
      </c>
      <c r="AI104">
        <f t="shared" si="120"/>
        <v>110.33531748582114</v>
      </c>
      <c r="AJ104">
        <f t="shared" si="120"/>
        <v>109.07188233370796</v>
      </c>
      <c r="AK104">
        <f t="shared" si="120"/>
        <v>104.80607011308389</v>
      </c>
      <c r="AL104">
        <f t="shared" si="120"/>
        <v>103.98705030835386</v>
      </c>
      <c r="AM104">
        <f t="shared" si="120"/>
        <v>105.7736800597874</v>
      </c>
      <c r="AN104">
        <f t="shared" si="120"/>
        <v>105.6642105820934</v>
      </c>
      <c r="AO104">
        <f t="shared" si="120"/>
        <v>103.44426585108033</v>
      </c>
      <c r="AP104">
        <f t="shared" si="120"/>
        <v>101.52634252544101</v>
      </c>
      <c r="AQ104">
        <f t="shared" si="120"/>
        <v>100.38871851757212</v>
      </c>
      <c r="AR104">
        <f t="shared" si="120"/>
        <v>98.896653453383223</v>
      </c>
      <c r="AS104">
        <f t="shared" si="120"/>
        <v>95.91730070189179</v>
      </c>
      <c r="AT104">
        <f t="shared" si="120"/>
        <v>90.427135698256777</v>
      </c>
      <c r="AU104">
        <f t="shared" si="120"/>
        <v>83.307283436807978</v>
      </c>
      <c r="AV104">
        <f t="shared" si="120"/>
        <v>79.696017957589362</v>
      </c>
      <c r="AW104">
        <f t="shared" si="120"/>
        <v>80.822961967405377</v>
      </c>
      <c r="AX104">
        <f t="shared" si="120"/>
        <v>82.438591995855091</v>
      </c>
      <c r="AY104">
        <f t="shared" si="120"/>
        <v>87.76838123909944</v>
      </c>
      <c r="AZ104">
        <f t="shared" si="120"/>
        <v>93.560846441649247</v>
      </c>
      <c r="BA104">
        <f t="shared" si="120"/>
        <v>92.7228159155231</v>
      </c>
      <c r="BB104">
        <f t="shared" si="120"/>
        <v>88.941969937752319</v>
      </c>
      <c r="BC104">
        <f t="shared" si="120"/>
        <v>86.556890641850444</v>
      </c>
      <c r="BD104">
        <f t="shared" si="120"/>
        <v>85.740448805394365</v>
      </c>
      <c r="BE104">
        <f t="shared" si="120"/>
        <v>87.650411835948759</v>
      </c>
      <c r="BF104">
        <f t="shared" si="120"/>
        <v>91.540579818191702</v>
      </c>
      <c r="BG104">
        <f t="shared" si="120"/>
        <v>95.289684997136064</v>
      </c>
      <c r="BH104">
        <f t="shared" si="120"/>
        <v>99.955759600160391</v>
      </c>
      <c r="BI104">
        <f t="shared" si="120"/>
        <v>107.7662185069272</v>
      </c>
      <c r="BJ104">
        <f t="shared" si="120"/>
        <v>116.83025959498198</v>
      </c>
      <c r="BK104">
        <f t="shared" si="120"/>
        <v>120.63107783723355</v>
      </c>
      <c r="BL104">
        <f t="shared" si="120"/>
        <v>119.00407690120858</v>
      </c>
      <c r="BM104">
        <f t="shared" si="120"/>
        <v>116.31174761424796</v>
      </c>
      <c r="BN104">
        <f t="shared" si="120"/>
        <v>114.09590835413995</v>
      </c>
      <c r="BO104">
        <f t="shared" si="120"/>
        <v>111.39126874279356</v>
      </c>
      <c r="BP104">
        <f t="shared" si="120"/>
        <v>104.2627508755501</v>
      </c>
      <c r="BQ104">
        <f t="shared" si="120"/>
        <v>96.637123666061484</v>
      </c>
      <c r="BR104">
        <f t="shared" si="120"/>
        <v>94.092532798949378</v>
      </c>
      <c r="BS104">
        <f t="shared" si="120"/>
        <v>92.810181049420677</v>
      </c>
      <c r="BT104">
        <f t="shared" si="120"/>
        <v>91.62044184283144</v>
      </c>
      <c r="BU104">
        <f t="shared" si="114"/>
        <v>91.498949954245163</v>
      </c>
      <c r="BV104">
        <f t="shared" si="114"/>
        <v>90.484129151122374</v>
      </c>
      <c r="BW104">
        <f t="shared" si="114"/>
        <v>88.775975641357704</v>
      </c>
      <c r="BX104">
        <f t="shared" si="114"/>
        <v>89.007098804857407</v>
      </c>
      <c r="BY104">
        <f t="shared" si="114"/>
        <v>88.020264152533557</v>
      </c>
      <c r="BZ104">
        <f t="shared" si="114"/>
        <v>86.552592335554237</v>
      </c>
      <c r="CA104">
        <f t="shared" si="114"/>
        <v>85.887856377605644</v>
      </c>
      <c r="CB104">
        <f t="shared" si="114"/>
        <v>82.403253870499015</v>
      </c>
      <c r="CC104">
        <f t="shared" si="114"/>
        <v>79.462779751728675</v>
      </c>
      <c r="CD104">
        <f t="shared" si="114"/>
        <v>74.762771695796403</v>
      </c>
      <c r="CE104">
        <f t="shared" si="114"/>
        <v>66.786557518962596</v>
      </c>
      <c r="CF104">
        <f t="shared" si="114"/>
        <v>61.41559966905178</v>
      </c>
      <c r="CG104">
        <f t="shared" si="114"/>
        <v>59.269445488945209</v>
      </c>
      <c r="CH104">
        <f t="shared" si="114"/>
        <v>58.628919167623565</v>
      </c>
      <c r="CI104">
        <f t="shared" si="114"/>
        <v>57.865070286350374</v>
      </c>
      <c r="CJ104">
        <f t="shared" si="114"/>
        <v>57.586330982069086</v>
      </c>
      <c r="CK104">
        <f t="shared" si="110"/>
        <v>57.845915196888946</v>
      </c>
      <c r="CL104">
        <f t="shared" si="110"/>
        <v>58.058343845839794</v>
      </c>
      <c r="CM104">
        <f t="shared" si="110"/>
        <v>58.563286477515128</v>
      </c>
      <c r="CN104">
        <f t="shared" si="110"/>
        <v>59.918832862691296</v>
      </c>
      <c r="CO104">
        <f t="shared" si="110"/>
        <v>62.557111740379661</v>
      </c>
      <c r="CP104">
        <f t="shared" si="110"/>
        <v>65.782411887654987</v>
      </c>
      <c r="CQ104">
        <f t="shared" si="110"/>
        <v>70.742468350690061</v>
      </c>
      <c r="CR104">
        <f t="shared" si="110"/>
        <v>75.328392708223106</v>
      </c>
      <c r="CS104">
        <f t="shared" si="110"/>
        <v>76.239669041343106</v>
      </c>
      <c r="CT104">
        <f t="shared" si="110"/>
        <v>75.153054356875941</v>
      </c>
      <c r="CU104">
        <f t="shared" si="110"/>
        <v>71.317690220989491</v>
      </c>
      <c r="CV104">
        <f t="shared" si="110"/>
        <v>68.40149881613219</v>
      </c>
      <c r="CW104">
        <f t="shared" si="118"/>
        <v>68.209637952628981</v>
      </c>
      <c r="CX104">
        <f t="shared" si="118"/>
        <v>68.619987187431704</v>
      </c>
      <c r="CY104">
        <f t="shared" si="118"/>
        <v>69.560021219046291</v>
      </c>
      <c r="CZ104">
        <f t="shared" si="118"/>
        <v>70.103666692681742</v>
      </c>
      <c r="DA104">
        <f t="shared" si="118"/>
        <v>70.845382639788596</v>
      </c>
      <c r="DB104">
        <f t="shared" si="118"/>
        <v>71.140010268332517</v>
      </c>
      <c r="DC104">
        <f t="shared" si="119"/>
        <v>70.007474700288995</v>
      </c>
      <c r="DD104">
        <f t="shared" si="119"/>
        <v>69.290662142770515</v>
      </c>
      <c r="DE104">
        <f t="shared" si="119"/>
        <v>67.479414261774636</v>
      </c>
      <c r="DF104">
        <f t="shared" si="119"/>
        <v>65.648280001351793</v>
      </c>
      <c r="DG104">
        <f t="shared" si="119"/>
        <v>63.808552562819571</v>
      </c>
      <c r="DH104">
        <f t="shared" si="119"/>
        <v>61.986939610891937</v>
      </c>
      <c r="DI104">
        <f t="shared" si="119"/>
        <v>60.228949032589782</v>
      </c>
      <c r="DJ104">
        <f t="shared" si="119"/>
        <v>58.587744054903915</v>
      </c>
      <c r="DK104">
        <f t="shared" si="119"/>
        <v>57.118119304691795</v>
      </c>
      <c r="DL104">
        <f t="shared" si="119"/>
        <v>55.853117044075283</v>
      </c>
      <c r="DM104">
        <f t="shared" si="119"/>
        <v>54.8120694531789</v>
      </c>
      <c r="DN104">
        <f t="shared" si="119"/>
        <v>54.008379763663932</v>
      </c>
      <c r="DO104">
        <f t="shared" si="119"/>
        <v>53.450987844643713</v>
      </c>
      <c r="DP104">
        <f t="shared" si="119"/>
        <v>53.141374427713302</v>
      </c>
      <c r="DQ104">
        <f t="shared" si="119"/>
        <v>53.092202007949687</v>
      </c>
      <c r="DR104">
        <f t="shared" si="119"/>
        <v>53.284919579734044</v>
      </c>
      <c r="DS104">
        <f t="shared" si="119"/>
        <v>53.66777913424783</v>
      </c>
      <c r="DT104">
        <f t="shared" si="119"/>
        <v>54.194696076018211</v>
      </c>
      <c r="DU104">
        <f t="shared" si="119"/>
        <v>54.798349031469776</v>
      </c>
      <c r="DV104">
        <f t="shared" si="119"/>
        <v>55.41303904516225</v>
      </c>
      <c r="DW104">
        <f t="shared" si="119"/>
        <v>55.984376049142597</v>
      </c>
      <c r="DX104">
        <f t="shared" si="119"/>
        <v>56.466234783958271</v>
      </c>
      <c r="DY104">
        <f t="shared" si="119"/>
        <v>56.841384430372855</v>
      </c>
      <c r="DZ104">
        <f t="shared" si="119"/>
        <v>57.098803887860704</v>
      </c>
      <c r="EA104">
        <f t="shared" si="119"/>
        <v>57.241867855092835</v>
      </c>
      <c r="EB104">
        <f t="shared" si="119"/>
        <v>57.27053207796542</v>
      </c>
      <c r="EC104">
        <f t="shared" si="119"/>
        <v>57.179941367841955</v>
      </c>
      <c r="ED104">
        <f t="shared" si="119"/>
        <v>56.976681738336012</v>
      </c>
      <c r="EE104">
        <f t="shared" si="119"/>
        <v>56.66047216703145</v>
      </c>
      <c r="EF104">
        <f t="shared" si="119"/>
        <v>56.233721217722227</v>
      </c>
      <c r="EG104">
        <f t="shared" si="119"/>
        <v>55.702628907405987</v>
      </c>
      <c r="EH104">
        <f t="shared" si="119"/>
        <v>55.076040926945957</v>
      </c>
      <c r="EI104">
        <f t="shared" si="119"/>
        <v>54.367447405079041</v>
      </c>
      <c r="EJ104">
        <f t="shared" si="119"/>
        <v>53.592998540604135</v>
      </c>
      <c r="EK104">
        <f t="shared" si="119"/>
        <v>52.774231003653107</v>
      </c>
      <c r="EL104">
        <f t="shared" si="119"/>
        <v>51.925701141107886</v>
      </c>
      <c r="EM104">
        <f t="shared" si="119"/>
        <v>51.063031774851133</v>
      </c>
      <c r="EN104">
        <f t="shared" si="119"/>
        <v>50.208037682651671</v>
      </c>
      <c r="EO104">
        <f t="shared" si="119"/>
        <v>49.381624388702654</v>
      </c>
      <c r="EP104">
        <f t="shared" si="119"/>
        <v>48.605051021374116</v>
      </c>
      <c r="EQ104">
        <f t="shared" si="119"/>
        <v>47.8962269398518</v>
      </c>
      <c r="ER104">
        <f t="shared" si="119"/>
        <v>47.273744287923876</v>
      </c>
      <c r="ES104">
        <f t="shared" si="119"/>
        <v>46.747960216895386</v>
      </c>
      <c r="ET104">
        <f t="shared" si="119"/>
        <v>46.326397272389684</v>
      </c>
      <c r="EU104">
        <f t="shared" si="119"/>
        <v>46.011158243348703</v>
      </c>
      <c r="EV104">
        <f t="shared" si="119"/>
        <v>45.797765401646963</v>
      </c>
      <c r="EW104">
        <f t="shared" si="119"/>
        <v>45.677321338529374</v>
      </c>
      <c r="EX104">
        <f t="shared" si="119"/>
        <v>45.637169484649455</v>
      </c>
      <c r="EY104">
        <f t="shared" si="119"/>
        <v>45.661767389540849</v>
      </c>
      <c r="EZ104">
        <f t="shared" si="119"/>
        <v>45.733490090900872</v>
      </c>
      <c r="FA104">
        <f t="shared" si="119"/>
        <v>45.834255444971888</v>
      </c>
      <c r="FB104">
        <f t="shared" si="119"/>
        <v>45.945824769283988</v>
      </c>
      <c r="FC104">
        <f t="shared" si="119"/>
        <v>46.0511391446503</v>
      </c>
      <c r="FD104">
        <f t="shared" si="116"/>
        <v>46.134683571796174</v>
      </c>
      <c r="FE104">
        <f t="shared" si="116"/>
        <v>46.183191014494177</v>
      </c>
      <c r="FF104">
        <f t="shared" si="116"/>
        <v>46.185770642484876</v>
      </c>
      <c r="FG104">
        <f t="shared" si="116"/>
        <v>46.134174931738961</v>
      </c>
      <c r="FH104">
        <f t="shared" si="116"/>
        <v>46.022913966231791</v>
      </c>
      <c r="FI104">
        <f t="shared" si="116"/>
        <v>45.849232572054447</v>
      </c>
      <c r="FJ104">
        <f t="shared" si="116"/>
        <v>45.612972998951498</v>
      </c>
      <c r="FK104">
        <f t="shared" si="116"/>
        <v>45.316416946467264</v>
      </c>
      <c r="FL104">
        <f t="shared" si="116"/>
        <v>44.963958002035611</v>
      </c>
      <c r="FM104">
        <f t="shared" si="116"/>
        <v>44.561811831517815</v>
      </c>
      <c r="FN104">
        <f t="shared" si="116"/>
        <v>44.117695541002682</v>
      </c>
      <c r="FO104">
        <f t="shared" si="116"/>
        <v>43.640450456139206</v>
      </c>
      <c r="FP104">
        <f t="shared" si="116"/>
        <v>43.139682838258402</v>
      </c>
      <c r="FQ104">
        <f t="shared" si="116"/>
        <v>42.625430227219617</v>
      </c>
      <c r="FR104">
        <f t="shared" si="116"/>
        <v>42.107866590180699</v>
      </c>
      <c r="FS104">
        <f t="shared" si="116"/>
        <v>41.596941095181926</v>
      </c>
      <c r="FT104">
        <f t="shared" si="111"/>
        <v>41.102046621687812</v>
      </c>
      <c r="FU104">
        <f t="shared" si="111"/>
        <v>40.631724537160018</v>
      </c>
      <c r="FV104">
        <f t="shared" si="111"/>
        <v>40.193335619586477</v>
      </c>
      <c r="FW104">
        <f t="shared" si="111"/>
        <v>39.792806977653854</v>
      </c>
      <c r="FX104">
        <f t="shared" si="111"/>
        <v>39.434431549640095</v>
      </c>
      <c r="FY104">
        <f t="shared" si="111"/>
        <v>39.120731118071369</v>
      </c>
      <c r="FZ104">
        <f t="shared" si="111"/>
        <v>38.852382939130052</v>
      </c>
      <c r="GA104">
        <f t="shared" si="111"/>
        <v>38.62824874272723</v>
      </c>
      <c r="GB104">
        <f t="shared" si="111"/>
        <v>38.445505685442576</v>
      </c>
      <c r="GC104">
        <f t="shared" si="111"/>
        <v>38.299810596694755</v>
      </c>
      <c r="GD104">
        <f t="shared" si="111"/>
        <v>38.185549744170068</v>
      </c>
      <c r="GE104">
        <f t="shared" si="111"/>
        <v>38.096130943357267</v>
      </c>
      <c r="GF104">
        <f t="shared" si="111"/>
        <v>38.024313759231681</v>
      </c>
      <c r="GG104">
        <f t="shared" si="111"/>
        <v>37.962540416594116</v>
      </c>
      <c r="GH104">
        <f t="shared" si="111"/>
        <v>37.903280377972017</v>
      </c>
      <c r="GI104">
        <f t="shared" si="111"/>
        <v>37.839347383772839</v>
      </c>
      <c r="GJ104">
        <f t="shared" si="111"/>
        <v>37.76417752187443</v>
      </c>
      <c r="GK104">
        <f t="shared" si="111"/>
        <v>37.672072203871664</v>
      </c>
      <c r="GL104">
        <f t="shared" si="117"/>
        <v>37.558383494616088</v>
      </c>
      <c r="GM104">
        <f t="shared" si="117"/>
        <v>37.419642702179672</v>
      </c>
      <c r="GN104">
        <f t="shared" si="117"/>
        <v>37.253629398240975</v>
      </c>
      <c r="GO104">
        <f t="shared" si="117"/>
        <v>37.059387201958494</v>
      </c>
      <c r="GP104">
        <f t="shared" si="117"/>
        <v>36.837184010818866</v>
      </c>
      <c r="GQ104">
        <f t="shared" si="117"/>
        <v>36.588429188594944</v>
      </c>
      <c r="GR104">
        <f t="shared" si="117"/>
        <v>36.315551106671059</v>
      </c>
      <c r="GS104">
        <f t="shared" si="117"/>
        <v>36.021844181285495</v>
      </c>
      <c r="GT104">
        <f t="shared" si="117"/>
        <v>35.711292892458395</v>
      </c>
      <c r="GU104">
        <f t="shared" si="117"/>
        <v>35.388381402632248</v>
      </c>
      <c r="GV104">
        <f t="shared" si="117"/>
        <v>35.057895952082923</v>
      </c>
      <c r="GW104">
        <f t="shared" si="117"/>
        <v>34.724726899562469</v>
      </c>
      <c r="GX104">
        <f t="shared" si="117"/>
        <v>34.39367746529836</v>
      </c>
    </row>
    <row r="105" spans="1:207" ht="4.5" customHeight="1">
      <c r="A105">
        <v>103</v>
      </c>
      <c r="B105">
        <v>0.51923076923076916</v>
      </c>
      <c r="E105" s="5">
        <v>52</v>
      </c>
      <c r="F105">
        <f t="shared" si="103"/>
        <v>41.538461538461533</v>
      </c>
      <c r="G105">
        <f t="shared" si="103"/>
        <v>34.756009615384613</v>
      </c>
      <c r="H105">
        <f t="shared" si="103"/>
        <v>33.227060439560432</v>
      </c>
      <c r="I105">
        <f t="shared" si="103"/>
        <v>44.002285714285712</v>
      </c>
      <c r="J105">
        <f t="shared" si="112"/>
        <v>46.078114697802199</v>
      </c>
      <c r="K105">
        <f t="shared" si="112"/>
        <v>48.309723569208991</v>
      </c>
      <c r="L105">
        <f t="shared" si="112"/>
        <v>46.891201143510386</v>
      </c>
      <c r="M105">
        <f t="shared" si="112"/>
        <v>44.588530516005555</v>
      </c>
      <c r="N105">
        <f t="shared" si="112"/>
        <v>40.661394682793315</v>
      </c>
      <c r="O105">
        <f t="shared" si="112"/>
        <v>38.745165606997659</v>
      </c>
      <c r="P105">
        <f t="shared" si="112"/>
        <v>37.63950477759915</v>
      </c>
      <c r="Q105">
        <f t="shared" si="112"/>
        <v>37.220221619533554</v>
      </c>
      <c r="R105">
        <f t="shared" si="112"/>
        <v>36.964944626639038</v>
      </c>
      <c r="S105">
        <f t="shared" si="112"/>
        <v>37.513735602542759</v>
      </c>
      <c r="T105">
        <f t="shared" si="112"/>
        <v>37.801167951001609</v>
      </c>
      <c r="U105">
        <f t="shared" si="112"/>
        <v>37.046610687574457</v>
      </c>
      <c r="V105">
        <f t="shared" si="112"/>
        <v>35.780918742181122</v>
      </c>
      <c r="W105">
        <f t="shared" si="120"/>
        <v>34.495444963371547</v>
      </c>
      <c r="X105">
        <f t="shared" si="120"/>
        <v>33.763141019790552</v>
      </c>
      <c r="Y105">
        <f t="shared" si="120"/>
        <v>33.310136360798886</v>
      </c>
      <c r="Z105">
        <f t="shared" si="120"/>
        <v>33.27288733793339</v>
      </c>
      <c r="AA105">
        <f t="shared" si="120"/>
        <v>34.116377378882639</v>
      </c>
      <c r="AB105">
        <f t="shared" si="120"/>
        <v>35.45707168391327</v>
      </c>
      <c r="AC105">
        <f t="shared" si="120"/>
        <v>38.171541669104357</v>
      </c>
      <c r="AD105">
        <f t="shared" si="120"/>
        <v>40.426839222067422</v>
      </c>
      <c r="AE105">
        <f t="shared" si="120"/>
        <v>41.408693982396883</v>
      </c>
      <c r="AF105">
        <f t="shared" si="120"/>
        <v>44.642084872044826</v>
      </c>
      <c r="AG105">
        <f t="shared" si="120"/>
        <v>47.810997561025076</v>
      </c>
      <c r="AH105">
        <f t="shared" si="120"/>
        <v>47.280631929681462</v>
      </c>
      <c r="AI105">
        <f t="shared" si="120"/>
        <v>51.367380619450508</v>
      </c>
      <c r="AJ105">
        <f t="shared" si="120"/>
        <v>57.289491771484045</v>
      </c>
      <c r="AK105">
        <f t="shared" si="120"/>
        <v>56.633477365579125</v>
      </c>
      <c r="AL105">
        <f t="shared" si="120"/>
        <v>54.418536404870473</v>
      </c>
      <c r="AM105">
        <f t="shared" si="120"/>
        <v>53.993276121645266</v>
      </c>
      <c r="AN105">
        <f t="shared" si="120"/>
        <v>54.92094926181268</v>
      </c>
      <c r="AO105">
        <f t="shared" si="120"/>
        <v>54.864109340702335</v>
      </c>
      <c r="AP105">
        <f t="shared" si="120"/>
        <v>53.711445730368624</v>
      </c>
      <c r="AQ105">
        <f t="shared" si="120"/>
        <v>52.715600926671286</v>
      </c>
      <c r="AR105">
        <f t="shared" si="120"/>
        <v>52.124911537970128</v>
      </c>
      <c r="AS105">
        <f t="shared" si="120"/>
        <v>51.350185446948977</v>
      </c>
      <c r="AT105">
        <f t="shared" si="120"/>
        <v>49.803213825982269</v>
      </c>
      <c r="AU105">
        <f t="shared" si="120"/>
        <v>46.952551227941015</v>
      </c>
      <c r="AV105">
        <f t="shared" si="120"/>
        <v>43.255704861419524</v>
      </c>
      <c r="AW105">
        <f t="shared" si="120"/>
        <v>41.380624708748314</v>
      </c>
      <c r="AX105">
        <f t="shared" si="120"/>
        <v>41.965768713845094</v>
      </c>
      <c r="AY105">
        <f t="shared" si="120"/>
        <v>42.804653536309367</v>
      </c>
      <c r="AZ105">
        <f t="shared" si="120"/>
        <v>45.572044104917012</v>
      </c>
      <c r="BA105">
        <f t="shared" si="120"/>
        <v>48.579670267779413</v>
      </c>
      <c r="BB105">
        <f t="shared" si="120"/>
        <v>48.144539033060063</v>
      </c>
      <c r="BC105">
        <f t="shared" si="120"/>
        <v>46.18140746767908</v>
      </c>
      <c r="BD105">
        <f t="shared" si="120"/>
        <v>44.943000910191572</v>
      </c>
      <c r="BE105">
        <f t="shared" si="120"/>
        <v>44.519079187416303</v>
      </c>
      <c r="BF105">
        <f t="shared" si="120"/>
        <v>45.510790760973386</v>
      </c>
      <c r="BG105">
        <f t="shared" si="120"/>
        <v>47.530685674830302</v>
      </c>
      <c r="BH105">
        <f t="shared" si="120"/>
        <v>49.477336440820643</v>
      </c>
      <c r="BI105">
        <f t="shared" si="120"/>
        <v>51.900105946237119</v>
      </c>
      <c r="BJ105">
        <f t="shared" si="120"/>
        <v>55.955536532442963</v>
      </c>
      <c r="BK105">
        <f t="shared" si="120"/>
        <v>60.661865558932945</v>
      </c>
      <c r="BL105">
        <f t="shared" si="120"/>
        <v>62.635367338563562</v>
      </c>
      <c r="BM105">
        <f t="shared" si="120"/>
        <v>61.79057839101214</v>
      </c>
      <c r="BN105">
        <f t="shared" si="120"/>
        <v>60.392638184321051</v>
      </c>
      <c r="BO105">
        <f t="shared" si="120"/>
        <v>59.242106260803425</v>
      </c>
      <c r="BP105">
        <f t="shared" si="120"/>
        <v>57.837774154912033</v>
      </c>
      <c r="BQ105">
        <f t="shared" si="120"/>
        <v>54.136428339227926</v>
      </c>
      <c r="BR105">
        <f t="shared" si="120"/>
        <v>50.176968057378069</v>
      </c>
      <c r="BS105">
        <f t="shared" si="120"/>
        <v>48.855738184069864</v>
      </c>
      <c r="BT105">
        <f t="shared" si="120"/>
        <v>48.18990169873765</v>
      </c>
      <c r="BU105">
        <f t="shared" si="114"/>
        <v>47.572152495316317</v>
      </c>
      <c r="BV105">
        <f t="shared" si="114"/>
        <v>47.509070168550366</v>
      </c>
      <c r="BW105">
        <f t="shared" si="114"/>
        <v>46.982143982313538</v>
      </c>
      <c r="BX105">
        <f t="shared" si="114"/>
        <v>46.095218121474183</v>
      </c>
      <c r="BY105">
        <f t="shared" si="114"/>
        <v>46.215224379445189</v>
      </c>
      <c r="BZ105">
        <f t="shared" si="114"/>
        <v>45.702829463815497</v>
      </c>
      <c r="CA105">
        <f t="shared" si="114"/>
        <v>44.940769097307005</v>
      </c>
      <c r="CB105">
        <f t="shared" si="114"/>
        <v>44.595617734526002</v>
      </c>
      <c r="CC105">
        <f t="shared" si="114"/>
        <v>42.786304894297558</v>
      </c>
      <c r="CD105">
        <f t="shared" si="114"/>
        <v>41.259520255705269</v>
      </c>
      <c r="CE105">
        <f t="shared" si="114"/>
        <v>38.819131457432739</v>
      </c>
      <c r="CF105">
        <f t="shared" si="114"/>
        <v>34.677635634845956</v>
      </c>
      <c r="CG105">
        <f t="shared" si="114"/>
        <v>31.888869058930727</v>
      </c>
      <c r="CH105">
        <f t="shared" si="114"/>
        <v>30.774519773106164</v>
      </c>
      <c r="CI105">
        <f t="shared" si="114"/>
        <v>30.441938798573769</v>
      </c>
      <c r="CJ105">
        <f t="shared" si="114"/>
        <v>30.04532495637423</v>
      </c>
      <c r="CK105">
        <f t="shared" si="110"/>
        <v>29.900594932997407</v>
      </c>
      <c r="CL105">
        <f t="shared" si="110"/>
        <v>30.035379044538487</v>
      </c>
      <c r="CM105">
        <f t="shared" si="110"/>
        <v>30.14567853533989</v>
      </c>
      <c r="CN105">
        <f t="shared" si="110"/>
        <v>30.40786028640208</v>
      </c>
      <c r="CO105">
        <f t="shared" si="110"/>
        <v>31.111701678705092</v>
      </c>
      <c r="CP105">
        <f t="shared" si="110"/>
        <v>32.48157724981251</v>
      </c>
      <c r="CQ105">
        <f t="shared" si="110"/>
        <v>34.156252326282392</v>
      </c>
      <c r="CR105">
        <f t="shared" si="110"/>
        <v>36.731666259012144</v>
      </c>
      <c r="CS105">
        <f t="shared" si="110"/>
        <v>39.112819290808147</v>
      </c>
      <c r="CT105">
        <f t="shared" si="110"/>
        <v>39.585982002235838</v>
      </c>
      <c r="CU105">
        <f t="shared" si="110"/>
        <v>39.021778223762503</v>
      </c>
      <c r="CV105">
        <f t="shared" si="110"/>
        <v>37.030339153206079</v>
      </c>
      <c r="CW105">
        <f t="shared" si="118"/>
        <v>35.516162846837865</v>
      </c>
      <c r="CX105">
        <f t="shared" si="118"/>
        <v>35.416542783095814</v>
      </c>
      <c r="CY105">
        <f t="shared" si="118"/>
        <v>35.62960873193569</v>
      </c>
      <c r="CZ105">
        <f t="shared" si="118"/>
        <v>36.117703325274029</v>
      </c>
      <c r="DA105">
        <f t="shared" si="118"/>
        <v>36.399980782738595</v>
      </c>
      <c r="DB105">
        <f t="shared" si="118"/>
        <v>36.785102524505611</v>
      </c>
      <c r="DC105">
        <f t="shared" si="119"/>
        <v>36.938082254711112</v>
      </c>
      <c r="DD105">
        <f t="shared" si="119"/>
        <v>36.350034940534663</v>
      </c>
      <c r="DE105">
        <f t="shared" si="119"/>
        <v>35.977843804900068</v>
      </c>
      <c r="DF105">
        <f t="shared" si="119"/>
        <v>35.037388174382983</v>
      </c>
      <c r="DG105">
        <f t="shared" si="119"/>
        <v>34.08660692377881</v>
      </c>
      <c r="DH105">
        <f t="shared" si="119"/>
        <v>33.131363830694774</v>
      </c>
      <c r="DI105">
        <f t="shared" si="119"/>
        <v>32.185526336424658</v>
      </c>
      <c r="DJ105">
        <f t="shared" si="119"/>
        <v>31.272723536152384</v>
      </c>
      <c r="DK105">
        <f t="shared" si="119"/>
        <v>30.420559413123183</v>
      </c>
      <c r="DL105">
        <f t="shared" si="119"/>
        <v>29.657485023589967</v>
      </c>
      <c r="DM105">
        <f t="shared" si="119"/>
        <v>29.000656926731395</v>
      </c>
      <c r="DN105">
        <f t="shared" si="119"/>
        <v>28.460112985304423</v>
      </c>
      <c r="DO105">
        <f t="shared" si="119"/>
        <v>28.04281256959473</v>
      </c>
      <c r="DP105">
        <f t="shared" si="119"/>
        <v>27.753397534718847</v>
      </c>
      <c r="DQ105">
        <f t="shared" si="119"/>
        <v>27.592636722081902</v>
      </c>
      <c r="DR105">
        <f t="shared" si="119"/>
        <v>27.567104888743103</v>
      </c>
      <c r="DS105">
        <f t="shared" si="119"/>
        <v>27.667169781784981</v>
      </c>
      <c r="DT105">
        <f t="shared" si="119"/>
        <v>27.865962242782523</v>
      </c>
      <c r="DU105">
        <f t="shared" si="119"/>
        <v>28.139553731778683</v>
      </c>
      <c r="DV105">
        <f t="shared" si="119"/>
        <v>28.452988920186225</v>
      </c>
      <c r="DW105">
        <f t="shared" si="119"/>
        <v>28.77215488883424</v>
      </c>
      <c r="DX105">
        <f t="shared" si="119"/>
        <v>29.06881064090096</v>
      </c>
      <c r="DY105">
        <f t="shared" si="119"/>
        <v>29.319006522439867</v>
      </c>
      <c r="DZ105">
        <f t="shared" si="119"/>
        <v>29.513795761924364</v>
      </c>
      <c r="EA105">
        <f t="shared" si="119"/>
        <v>29.647455864850745</v>
      </c>
      <c r="EB105">
        <f t="shared" si="119"/>
        <v>29.721739078605893</v>
      </c>
      <c r="EC105">
        <f t="shared" si="119"/>
        <v>29.736622425097426</v>
      </c>
      <c r="ED105">
        <f t="shared" si="119"/>
        <v>29.689584940994859</v>
      </c>
      <c r="EE105">
        <f t="shared" si="119"/>
        <v>29.584046287212924</v>
      </c>
      <c r="EF105">
        <f t="shared" si="119"/>
        <v>29.419860548266325</v>
      </c>
      <c r="EG105">
        <f t="shared" si="119"/>
        <v>29.198278324586536</v>
      </c>
      <c r="EH105">
        <f t="shared" si="119"/>
        <v>28.922518855768491</v>
      </c>
      <c r="EI105">
        <f t="shared" si="119"/>
        <v>28.597175096683475</v>
      </c>
      <c r="EJ105">
        <f t="shared" si="119"/>
        <v>28.229251537252576</v>
      </c>
      <c r="EK105">
        <f t="shared" si="119"/>
        <v>27.827133857621373</v>
      </c>
      <c r="EL105">
        <f t="shared" si="119"/>
        <v>27.402004559589109</v>
      </c>
      <c r="EM105">
        <f t="shared" si="119"/>
        <v>26.961421746344477</v>
      </c>
      <c r="EN105">
        <f t="shared" si="119"/>
        <v>26.513497267711163</v>
      </c>
      <c r="EO105">
        <f t="shared" si="119"/>
        <v>26.069558027530672</v>
      </c>
      <c r="EP105">
        <f t="shared" si="119"/>
        <v>25.640458817210991</v>
      </c>
      <c r="EQ105">
        <f t="shared" si="119"/>
        <v>25.237238030328864</v>
      </c>
      <c r="ER105">
        <f t="shared" si="119"/>
        <v>24.869194757230741</v>
      </c>
      <c r="ES105">
        <f t="shared" si="119"/>
        <v>24.545982611037395</v>
      </c>
      <c r="ET105">
        <f t="shared" si="119"/>
        <v>24.272979343387984</v>
      </c>
      <c r="EU105">
        <f t="shared" si="119"/>
        <v>24.054090891433102</v>
      </c>
      <c r="EV105">
        <f t="shared" si="119"/>
        <v>23.890409087892593</v>
      </c>
      <c r="EW105">
        <f t="shared" si="119"/>
        <v>23.77960895854746</v>
      </c>
      <c r="EX105">
        <f t="shared" si="119"/>
        <v>23.717070695005635</v>
      </c>
      <c r="EY105">
        <f t="shared" si="119"/>
        <v>23.696222617029523</v>
      </c>
      <c r="EZ105">
        <f t="shared" si="119"/>
        <v>23.708994606107744</v>
      </c>
      <c r="FA105">
        <f t="shared" si="119"/>
        <v>23.74623523950622</v>
      </c>
      <c r="FB105">
        <f t="shared" si="119"/>
        <v>23.798555711812323</v>
      </c>
      <c r="FC105">
        <f t="shared" si="119"/>
        <v>23.856485937897453</v>
      </c>
      <c r="FD105">
        <f t="shared" si="116"/>
        <v>23.911168402029961</v>
      </c>
      <c r="FE105">
        <f t="shared" si="116"/>
        <v>23.954547239201855</v>
      </c>
      <c r="FF105">
        <f t="shared" si="116"/>
        <v>23.979733795987357</v>
      </c>
      <c r="FG105">
        <f t="shared" si="116"/>
        <v>23.981073218213297</v>
      </c>
      <c r="FH105">
        <f t="shared" si="116"/>
        <v>23.954283137633688</v>
      </c>
      <c r="FI105">
        <f t="shared" si="116"/>
        <v>23.89651302092804</v>
      </c>
      <c r="FJ105">
        <f t="shared" si="116"/>
        <v>23.806332297028266</v>
      </c>
      <c r="FK105">
        <f t="shared" si="116"/>
        <v>23.683659057147889</v>
      </c>
      <c r="FL105">
        <f t="shared" si="116"/>
        <v>23.529678029896459</v>
      </c>
      <c r="FM105">
        <f t="shared" si="116"/>
        <v>23.346670501056948</v>
      </c>
      <c r="FN105">
        <f t="shared" si="116"/>
        <v>23.137863835595784</v>
      </c>
      <c r="FO105">
        <f t="shared" si="116"/>
        <v>22.907264992443697</v>
      </c>
      <c r="FP105">
        <f t="shared" si="116"/>
        <v>22.659464659918431</v>
      </c>
      <c r="FQ105">
        <f t="shared" si="116"/>
        <v>22.399450704480323</v>
      </c>
      <c r="FR105">
        <f t="shared" si="116"/>
        <v>22.132434925671721</v>
      </c>
      <c r="FS105">
        <f t="shared" si="116"/>
        <v>21.86369996028613</v>
      </c>
      <c r="FT105">
        <f t="shared" si="111"/>
        <v>21.598411722498305</v>
      </c>
      <c r="FU105">
        <f t="shared" si="111"/>
        <v>21.3414472843379</v>
      </c>
      <c r="FV105">
        <f t="shared" si="111"/>
        <v>21.097241586602316</v>
      </c>
      <c r="FW105">
        <f t="shared" si="111"/>
        <v>20.869616571708359</v>
      </c>
      <c r="FX105">
        <f t="shared" si="111"/>
        <v>20.661649776858727</v>
      </c>
      <c r="FY105">
        <f t="shared" si="111"/>
        <v>20.475570227697737</v>
      </c>
      <c r="FZ105">
        <f t="shared" si="111"/>
        <v>20.312687311306284</v>
      </c>
      <c r="GA105">
        <f t="shared" si="111"/>
        <v>20.173352679932908</v>
      </c>
      <c r="GB105">
        <f t="shared" si="111"/>
        <v>20.05697530872375</v>
      </c>
      <c r="GC105">
        <f t="shared" si="111"/>
        <v>19.96208949051826</v>
      </c>
      <c r="GD105">
        <f t="shared" si="111"/>
        <v>19.886440117514582</v>
      </c>
      <c r="GE105">
        <f t="shared" si="111"/>
        <v>19.827112367165224</v>
      </c>
      <c r="GF105">
        <f t="shared" si="111"/>
        <v>19.780683374435501</v>
      </c>
      <c r="GG105">
        <f t="shared" si="111"/>
        <v>19.743393682677986</v>
      </c>
      <c r="GH105">
        <f t="shared" si="111"/>
        <v>19.711319062462326</v>
      </c>
      <c r="GI105">
        <f t="shared" si="111"/>
        <v>19.68054942702393</v>
      </c>
      <c r="GJ105">
        <f t="shared" si="111"/>
        <v>19.647353449266664</v>
      </c>
      <c r="GK105">
        <f t="shared" si="111"/>
        <v>19.608322944050183</v>
      </c>
      <c r="GL105">
        <f t="shared" si="117"/>
        <v>19.560499028933361</v>
      </c>
      <c r="GM105">
        <f t="shared" si="117"/>
        <v>19.501468352973735</v>
      </c>
      <c r="GN105">
        <f t="shared" si="117"/>
        <v>19.429429864593288</v>
      </c>
      <c r="GO105">
        <f t="shared" si="117"/>
        <v>19.343230649086657</v>
      </c>
      <c r="GP105">
        <f t="shared" si="117"/>
        <v>19.242374124093832</v>
      </c>
      <c r="GQ105">
        <f t="shared" si="117"/>
        <v>19.126999390232871</v>
      </c>
      <c r="GR105">
        <f t="shared" si="117"/>
        <v>18.997838232539682</v>
      </c>
      <c r="GS105">
        <f t="shared" si="117"/>
        <v>18.856151536156123</v>
      </c>
      <c r="GT105">
        <f t="shared" si="117"/>
        <v>18.703649863359775</v>
      </c>
      <c r="GU105">
        <f t="shared" si="117"/>
        <v>18.542402078776473</v>
      </c>
      <c r="GV105">
        <f t="shared" si="117"/>
        <v>18.374736497520587</v>
      </c>
      <c r="GW105">
        <f t="shared" si="117"/>
        <v>18.203138282812283</v>
      </c>
      <c r="GX105">
        <f t="shared" si="117"/>
        <v>18.030146659388201</v>
      </c>
    </row>
    <row r="106" spans="1:207" ht="4.5" customHeight="1">
      <c r="A106">
        <v>104</v>
      </c>
      <c r="B106">
        <v>0.66666666666666674</v>
      </c>
      <c r="E106" s="5">
        <v>36</v>
      </c>
      <c r="F106">
        <f t="shared" si="103"/>
        <v>34.666666666666671</v>
      </c>
      <c r="G106">
        <f t="shared" si="103"/>
        <v>27.692307692307693</v>
      </c>
      <c r="H106">
        <f t="shared" si="103"/>
        <v>23.170673076923077</v>
      </c>
      <c r="I106">
        <f t="shared" si="103"/>
        <v>22.151373626373623</v>
      </c>
      <c r="J106">
        <f t="shared" si="112"/>
        <v>29.334857142857146</v>
      </c>
      <c r="K106">
        <f t="shared" si="112"/>
        <v>30.718743131868138</v>
      </c>
      <c r="L106">
        <f t="shared" si="112"/>
        <v>32.206482379472668</v>
      </c>
      <c r="M106">
        <f t="shared" si="112"/>
        <v>31.26080076234026</v>
      </c>
      <c r="N106">
        <f t="shared" si="112"/>
        <v>29.725687010670374</v>
      </c>
      <c r="O106">
        <f t="shared" si="112"/>
        <v>27.107596455195548</v>
      </c>
      <c r="P106">
        <f t="shared" si="112"/>
        <v>25.83011040466511</v>
      </c>
      <c r="Q106">
        <f t="shared" si="112"/>
        <v>25.093003185066102</v>
      </c>
      <c r="R106">
        <f t="shared" si="112"/>
        <v>24.813481079689037</v>
      </c>
      <c r="S106">
        <f t="shared" si="112"/>
        <v>24.643296417759363</v>
      </c>
      <c r="T106">
        <f t="shared" si="112"/>
        <v>25.009157068361841</v>
      </c>
      <c r="U106">
        <f t="shared" si="112"/>
        <v>25.200778634001075</v>
      </c>
      <c r="V106">
        <f t="shared" si="112"/>
        <v>24.697740458382974</v>
      </c>
      <c r="W106">
        <f t="shared" si="120"/>
        <v>23.85394582812075</v>
      </c>
      <c r="X106">
        <f t="shared" si="120"/>
        <v>22.996963308914367</v>
      </c>
      <c r="Y106">
        <f t="shared" si="120"/>
        <v>22.508760679860369</v>
      </c>
      <c r="Z106">
        <f t="shared" si="120"/>
        <v>22.206757573865925</v>
      </c>
      <c r="AA106">
        <f t="shared" si="120"/>
        <v>22.181924891955596</v>
      </c>
      <c r="AB106">
        <f t="shared" si="120"/>
        <v>22.744251585921763</v>
      </c>
      <c r="AC106">
        <f t="shared" si="120"/>
        <v>23.638047789275515</v>
      </c>
      <c r="AD106">
        <f t="shared" si="120"/>
        <v>25.447694446069573</v>
      </c>
      <c r="AE106">
        <f t="shared" si="120"/>
        <v>26.951226148044952</v>
      </c>
      <c r="AF106">
        <f t="shared" si="120"/>
        <v>27.605795988264592</v>
      </c>
      <c r="AG106">
        <f t="shared" si="120"/>
        <v>29.761389914696554</v>
      </c>
      <c r="AH106">
        <f t="shared" si="120"/>
        <v>31.873998374016722</v>
      </c>
      <c r="AI106">
        <f t="shared" si="120"/>
        <v>31.520421286454312</v>
      </c>
      <c r="AJ106">
        <f t="shared" si="120"/>
        <v>34.244920412967012</v>
      </c>
      <c r="AK106">
        <f t="shared" si="120"/>
        <v>38.192994514322699</v>
      </c>
      <c r="AL106">
        <f t="shared" si="120"/>
        <v>37.755651577052753</v>
      </c>
      <c r="AM106">
        <f t="shared" si="120"/>
        <v>36.279024269913656</v>
      </c>
      <c r="AN106">
        <f t="shared" si="120"/>
        <v>35.995517414430182</v>
      </c>
      <c r="AO106">
        <f t="shared" si="120"/>
        <v>36.613966174541794</v>
      </c>
      <c r="AP106">
        <f t="shared" si="120"/>
        <v>36.576072893801559</v>
      </c>
      <c r="AQ106">
        <f t="shared" si="120"/>
        <v>35.807630486912423</v>
      </c>
      <c r="AR106">
        <f t="shared" si="120"/>
        <v>35.143733951114193</v>
      </c>
      <c r="AS106">
        <f t="shared" si="120"/>
        <v>34.749941025313426</v>
      </c>
      <c r="AT106">
        <f t="shared" si="120"/>
        <v>34.233456964632659</v>
      </c>
      <c r="AU106">
        <f t="shared" si="120"/>
        <v>33.202142550654848</v>
      </c>
      <c r="AV106">
        <f t="shared" si="120"/>
        <v>31.301700818627346</v>
      </c>
      <c r="AW106">
        <f t="shared" si="120"/>
        <v>28.837136574279686</v>
      </c>
      <c r="AX106">
        <f t="shared" si="120"/>
        <v>27.587083139165546</v>
      </c>
      <c r="AY106">
        <f t="shared" si="120"/>
        <v>27.977179142563401</v>
      </c>
      <c r="AZ106">
        <f t="shared" si="120"/>
        <v>28.536435690872914</v>
      </c>
      <c r="BA106">
        <f t="shared" si="120"/>
        <v>30.381362736611344</v>
      </c>
      <c r="BB106">
        <f t="shared" si="120"/>
        <v>32.386446845186278</v>
      </c>
      <c r="BC106">
        <f t="shared" si="120"/>
        <v>32.09635935537338</v>
      </c>
      <c r="BD106">
        <f t="shared" si="120"/>
        <v>30.787604978452723</v>
      </c>
      <c r="BE106">
        <f t="shared" si="120"/>
        <v>29.962000606794383</v>
      </c>
      <c r="BF106">
        <f t="shared" si="120"/>
        <v>29.679386124944205</v>
      </c>
      <c r="BG106">
        <f t="shared" si="120"/>
        <v>30.34052717398226</v>
      </c>
      <c r="BH106">
        <f t="shared" si="120"/>
        <v>31.687123783220205</v>
      </c>
      <c r="BI106">
        <f t="shared" si="120"/>
        <v>32.984890960547098</v>
      </c>
      <c r="BJ106">
        <f t="shared" si="120"/>
        <v>34.600070630824753</v>
      </c>
      <c r="BK106">
        <f t="shared" si="120"/>
        <v>37.303691021628644</v>
      </c>
      <c r="BL106">
        <f t="shared" si="120"/>
        <v>40.441243705955301</v>
      </c>
      <c r="BM106">
        <f t="shared" si="120"/>
        <v>41.756911559042379</v>
      </c>
      <c r="BN106">
        <f t="shared" si="120"/>
        <v>41.193718927341429</v>
      </c>
      <c r="BO106">
        <f t="shared" si="120"/>
        <v>40.261758789547372</v>
      </c>
      <c r="BP106">
        <f t="shared" si="120"/>
        <v>39.494737507202288</v>
      </c>
      <c r="BQ106">
        <f t="shared" si="120"/>
        <v>38.558516103274691</v>
      </c>
      <c r="BR106">
        <f t="shared" si="120"/>
        <v>36.090952226151956</v>
      </c>
      <c r="BS106">
        <f t="shared" si="120"/>
        <v>33.451312038252048</v>
      </c>
      <c r="BT106">
        <f t="shared" si="120"/>
        <v>32.570492122713247</v>
      </c>
      <c r="BU106">
        <f t="shared" si="114"/>
        <v>32.126601132491771</v>
      </c>
      <c r="BV106">
        <f t="shared" si="114"/>
        <v>31.71476833021088</v>
      </c>
      <c r="BW106">
        <f t="shared" si="114"/>
        <v>31.672713445700246</v>
      </c>
      <c r="BX106">
        <f t="shared" si="114"/>
        <v>31.321429321542361</v>
      </c>
      <c r="BY106">
        <f t="shared" si="114"/>
        <v>30.730145414316127</v>
      </c>
      <c r="BZ106">
        <f t="shared" si="114"/>
        <v>30.810149586296795</v>
      </c>
      <c r="CA106">
        <f t="shared" si="114"/>
        <v>30.468552975877003</v>
      </c>
      <c r="CB106">
        <f t="shared" si="114"/>
        <v>29.960512731538007</v>
      </c>
      <c r="CC106">
        <f t="shared" si="114"/>
        <v>29.730411823017338</v>
      </c>
      <c r="CD106">
        <f t="shared" si="114"/>
        <v>28.524203262865043</v>
      </c>
      <c r="CE106">
        <f t="shared" si="114"/>
        <v>27.506346837136849</v>
      </c>
      <c r="CF106">
        <f t="shared" si="114"/>
        <v>25.87942097162183</v>
      </c>
      <c r="CG106">
        <f t="shared" si="114"/>
        <v>23.118423756563974</v>
      </c>
      <c r="CH106">
        <f t="shared" si="114"/>
        <v>21.259246039287152</v>
      </c>
      <c r="CI106">
        <f t="shared" si="114"/>
        <v>20.516346515404113</v>
      </c>
      <c r="CJ106">
        <f t="shared" si="114"/>
        <v>20.294625865715847</v>
      </c>
      <c r="CK106">
        <f t="shared" si="110"/>
        <v>20.030216637582821</v>
      </c>
      <c r="CL106">
        <f t="shared" si="110"/>
        <v>19.933729955331607</v>
      </c>
      <c r="CM106">
        <f t="shared" si="110"/>
        <v>20.023586029692328</v>
      </c>
      <c r="CN106">
        <f t="shared" si="110"/>
        <v>20.09711902355993</v>
      </c>
      <c r="CO106">
        <f t="shared" si="110"/>
        <v>20.27190685760139</v>
      </c>
      <c r="CP106">
        <f t="shared" si="110"/>
        <v>20.741134452470064</v>
      </c>
      <c r="CQ106">
        <f t="shared" si="110"/>
        <v>21.654384833208344</v>
      </c>
      <c r="CR106">
        <f t="shared" si="110"/>
        <v>22.770834884188265</v>
      </c>
      <c r="CS106">
        <f t="shared" si="110"/>
        <v>24.487777506008097</v>
      </c>
      <c r="CT106">
        <f t="shared" si="110"/>
        <v>26.075212860538766</v>
      </c>
      <c r="CU106">
        <f t="shared" si="110"/>
        <v>26.390654668157229</v>
      </c>
      <c r="CV106">
        <f t="shared" si="110"/>
        <v>26.014518815841672</v>
      </c>
      <c r="CW106">
        <f t="shared" si="118"/>
        <v>24.686892768804054</v>
      </c>
      <c r="CX106">
        <f t="shared" si="118"/>
        <v>23.677441897891914</v>
      </c>
      <c r="CY106">
        <f t="shared" si="118"/>
        <v>23.611028522063879</v>
      </c>
      <c r="CZ106">
        <f t="shared" si="118"/>
        <v>23.75307248795713</v>
      </c>
      <c r="DA106">
        <f t="shared" si="118"/>
        <v>24.07846888351602</v>
      </c>
      <c r="DB106">
        <f t="shared" si="118"/>
        <v>24.266653855159067</v>
      </c>
      <c r="DC106">
        <f t="shared" si="119"/>
        <v>24.523401683003744</v>
      </c>
      <c r="DD106">
        <f t="shared" si="119"/>
        <v>24.625388169807412</v>
      </c>
      <c r="DE106">
        <f t="shared" si="119"/>
        <v>24.23335662702311</v>
      </c>
      <c r="DF106">
        <f t="shared" si="119"/>
        <v>23.985229203266716</v>
      </c>
      <c r="DG106">
        <f t="shared" ref="DC106:FC107" si="121">DF105*$B106</f>
        <v>23.35825878292199</v>
      </c>
      <c r="DH106">
        <f t="shared" si="121"/>
        <v>22.724404615852542</v>
      </c>
      <c r="DI106">
        <f t="shared" si="121"/>
        <v>22.087575887129852</v>
      </c>
      <c r="DJ106">
        <f t="shared" si="121"/>
        <v>21.457017557616442</v>
      </c>
      <c r="DK106">
        <f t="shared" si="121"/>
        <v>20.848482357434925</v>
      </c>
      <c r="DL106">
        <f t="shared" si="121"/>
        <v>20.280372942082124</v>
      </c>
      <c r="DM106">
        <f t="shared" si="121"/>
        <v>19.771656682393314</v>
      </c>
      <c r="DN106">
        <f t="shared" si="121"/>
        <v>19.3337712844876</v>
      </c>
      <c r="DO106">
        <f t="shared" si="121"/>
        <v>18.973408656869619</v>
      </c>
      <c r="DP106">
        <f t="shared" si="121"/>
        <v>18.695208379729824</v>
      </c>
      <c r="DQ106">
        <f t="shared" si="121"/>
        <v>18.502265023145899</v>
      </c>
      <c r="DR106">
        <f t="shared" si="121"/>
        <v>18.395091148054604</v>
      </c>
      <c r="DS106">
        <f t="shared" si="121"/>
        <v>18.378069925828736</v>
      </c>
      <c r="DT106">
        <f t="shared" si="121"/>
        <v>18.444779854523322</v>
      </c>
      <c r="DU106">
        <f t="shared" si="121"/>
        <v>18.577308161855019</v>
      </c>
      <c r="DV106">
        <f t="shared" si="121"/>
        <v>18.759702487852458</v>
      </c>
      <c r="DW106">
        <f t="shared" si="121"/>
        <v>18.968659280124154</v>
      </c>
      <c r="DX106">
        <f t="shared" si="121"/>
        <v>19.181436592556164</v>
      </c>
      <c r="DY106">
        <f t="shared" si="121"/>
        <v>19.379207093933974</v>
      </c>
      <c r="DZ106">
        <f t="shared" si="121"/>
        <v>19.546004348293248</v>
      </c>
      <c r="EA106">
        <f t="shared" si="121"/>
        <v>19.675863841282911</v>
      </c>
      <c r="EB106">
        <f t="shared" si="121"/>
        <v>19.764970576567165</v>
      </c>
      <c r="EC106">
        <f t="shared" si="121"/>
        <v>19.814492719070596</v>
      </c>
      <c r="ED106">
        <f t="shared" si="121"/>
        <v>19.824414950064952</v>
      </c>
      <c r="EE106">
        <f t="shared" si="121"/>
        <v>19.793056627329907</v>
      </c>
      <c r="EF106">
        <f t="shared" si="121"/>
        <v>19.72269752480862</v>
      </c>
      <c r="EG106">
        <f t="shared" si="121"/>
        <v>19.613240365510887</v>
      </c>
      <c r="EH106">
        <f t="shared" si="121"/>
        <v>19.465518883057694</v>
      </c>
      <c r="EI106">
        <f t="shared" si="121"/>
        <v>19.281679237178995</v>
      </c>
      <c r="EJ106">
        <f t="shared" si="121"/>
        <v>19.064783397788986</v>
      </c>
      <c r="EK106">
        <f t="shared" si="121"/>
        <v>18.819501024835052</v>
      </c>
      <c r="EL106">
        <f t="shared" si="121"/>
        <v>18.551422571747583</v>
      </c>
      <c r="EM106">
        <f t="shared" si="121"/>
        <v>18.268003039726075</v>
      </c>
      <c r="EN106">
        <f t="shared" si="121"/>
        <v>17.974281164229655</v>
      </c>
      <c r="EO106">
        <f t="shared" si="121"/>
        <v>17.675664845140776</v>
      </c>
      <c r="EP106">
        <f t="shared" si="121"/>
        <v>17.379705351687118</v>
      </c>
      <c r="EQ106">
        <f t="shared" si="121"/>
        <v>17.093639211473995</v>
      </c>
      <c r="ER106">
        <f t="shared" si="121"/>
        <v>16.82482535355258</v>
      </c>
      <c r="ES106">
        <f t="shared" si="121"/>
        <v>16.579463171487163</v>
      </c>
      <c r="ET106">
        <f t="shared" si="121"/>
        <v>16.363988407358267</v>
      </c>
      <c r="EU106">
        <f t="shared" si="121"/>
        <v>16.181986228925325</v>
      </c>
      <c r="EV106">
        <f t="shared" si="121"/>
        <v>16.036060594288738</v>
      </c>
      <c r="EW106">
        <f t="shared" si="121"/>
        <v>15.926939391928396</v>
      </c>
      <c r="EX106">
        <f t="shared" si="121"/>
        <v>15.853072639031641</v>
      </c>
      <c r="EY106">
        <f t="shared" si="121"/>
        <v>15.811380463337091</v>
      </c>
      <c r="EZ106">
        <f t="shared" si="121"/>
        <v>15.797481744686351</v>
      </c>
      <c r="FA106">
        <f t="shared" si="121"/>
        <v>15.805996404071831</v>
      </c>
      <c r="FB106">
        <f t="shared" si="121"/>
        <v>15.830823493004148</v>
      </c>
      <c r="FC106">
        <f t="shared" si="121"/>
        <v>15.865703807874883</v>
      </c>
      <c r="FD106">
        <f t="shared" si="116"/>
        <v>15.904323958598305</v>
      </c>
      <c r="FE106">
        <f t="shared" si="116"/>
        <v>15.940778934686643</v>
      </c>
      <c r="FF106">
        <f t="shared" si="116"/>
        <v>15.969698159467905</v>
      </c>
      <c r="FG106">
        <f t="shared" si="116"/>
        <v>15.986489197324907</v>
      </c>
      <c r="FH106">
        <f t="shared" si="116"/>
        <v>15.987382145475532</v>
      </c>
      <c r="FI106">
        <f t="shared" si="116"/>
        <v>15.969522091755794</v>
      </c>
      <c r="FJ106">
        <f t="shared" si="116"/>
        <v>15.931008680618696</v>
      </c>
      <c r="FK106">
        <f t="shared" si="116"/>
        <v>15.870888198018847</v>
      </c>
      <c r="FL106">
        <f t="shared" si="116"/>
        <v>15.789106038098595</v>
      </c>
      <c r="FM106">
        <f t="shared" si="116"/>
        <v>15.686452019930975</v>
      </c>
      <c r="FN106">
        <f t="shared" si="116"/>
        <v>15.564447000704634</v>
      </c>
      <c r="FO106">
        <f t="shared" si="116"/>
        <v>15.425242557063857</v>
      </c>
      <c r="FP106">
        <f t="shared" si="116"/>
        <v>15.271509994962466</v>
      </c>
      <c r="FQ106">
        <f t="shared" si="116"/>
        <v>15.106309773278955</v>
      </c>
      <c r="FR106">
        <f t="shared" si="116"/>
        <v>14.932967136320217</v>
      </c>
      <c r="FS106">
        <f t="shared" si="116"/>
        <v>14.754956617114482</v>
      </c>
      <c r="FT106">
        <f t="shared" si="111"/>
        <v>14.575799973524088</v>
      </c>
      <c r="FU106">
        <f t="shared" si="111"/>
        <v>14.398941148332206</v>
      </c>
      <c r="FV106">
        <f t="shared" si="111"/>
        <v>14.227631522891935</v>
      </c>
      <c r="FW106">
        <f t="shared" si="111"/>
        <v>14.064827724401546</v>
      </c>
      <c r="FX106">
        <f t="shared" si="111"/>
        <v>13.913077714472241</v>
      </c>
      <c r="FY106">
        <f t="shared" si="111"/>
        <v>13.774433184572487</v>
      </c>
      <c r="FZ106">
        <f t="shared" si="111"/>
        <v>13.650380151798494</v>
      </c>
      <c r="GA106">
        <f t="shared" si="111"/>
        <v>13.541791540870857</v>
      </c>
      <c r="GB106">
        <f t="shared" si="111"/>
        <v>13.44890178662194</v>
      </c>
      <c r="GC106">
        <f t="shared" si="111"/>
        <v>13.371316872482502</v>
      </c>
      <c r="GD106">
        <f t="shared" si="111"/>
        <v>13.308059660345508</v>
      </c>
      <c r="GE106">
        <f t="shared" si="111"/>
        <v>13.257626745009722</v>
      </c>
      <c r="GF106">
        <f t="shared" si="111"/>
        <v>13.218074911443484</v>
      </c>
      <c r="GG106">
        <f t="shared" si="111"/>
        <v>13.187122249623668</v>
      </c>
      <c r="GH106">
        <f t="shared" si="111"/>
        <v>13.162262455118659</v>
      </c>
      <c r="GI106">
        <f t="shared" si="111"/>
        <v>13.140879374974885</v>
      </c>
      <c r="GJ106">
        <f t="shared" si="111"/>
        <v>13.120366284682621</v>
      </c>
      <c r="GK106">
        <f t="shared" si="111"/>
        <v>13.098235632844444</v>
      </c>
      <c r="GL106">
        <f t="shared" si="117"/>
        <v>13.072215296033457</v>
      </c>
      <c r="GM106">
        <f t="shared" si="117"/>
        <v>13.040332685955574</v>
      </c>
      <c r="GN106">
        <f t="shared" si="117"/>
        <v>13.00097890198249</v>
      </c>
      <c r="GO106">
        <f t="shared" si="117"/>
        <v>12.952953243062193</v>
      </c>
      <c r="GP106">
        <f t="shared" si="117"/>
        <v>12.895487099391106</v>
      </c>
      <c r="GQ106">
        <f t="shared" si="117"/>
        <v>12.828249416062556</v>
      </c>
      <c r="GR106">
        <f t="shared" si="117"/>
        <v>12.751332926821915</v>
      </c>
      <c r="GS106">
        <f t="shared" si="117"/>
        <v>12.665225488359789</v>
      </c>
      <c r="GT106">
        <f t="shared" si="117"/>
        <v>12.570767690770749</v>
      </c>
      <c r="GU106">
        <f t="shared" si="117"/>
        <v>12.469099908906518</v>
      </c>
      <c r="GV106">
        <f t="shared" si="117"/>
        <v>12.361601385850983</v>
      </c>
      <c r="GW106">
        <f t="shared" si="117"/>
        <v>12.249824331680392</v>
      </c>
      <c r="GX106">
        <f t="shared" si="117"/>
        <v>12.135425521874856</v>
      </c>
    </row>
    <row r="107" spans="1:207">
      <c r="A107">
        <v>105</v>
      </c>
      <c r="B107">
        <v>0.64</v>
      </c>
      <c r="E107" s="5">
        <v>50</v>
      </c>
      <c r="F107">
        <f t="shared" si="103"/>
        <v>23.04</v>
      </c>
      <c r="G107">
        <f t="shared" si="103"/>
        <v>22.186666666666671</v>
      </c>
      <c r="H107">
        <f t="shared" si="103"/>
        <v>17.723076923076924</v>
      </c>
      <c r="I107">
        <f t="shared" si="103"/>
        <v>14.829230769230769</v>
      </c>
      <c r="J107">
        <f t="shared" si="112"/>
        <v>14.17687912087912</v>
      </c>
      <c r="K107">
        <f t="shared" si="112"/>
        <v>18.774308571428573</v>
      </c>
      <c r="L107">
        <f t="shared" si="112"/>
        <v>19.659995604395608</v>
      </c>
      <c r="M107">
        <f t="shared" si="112"/>
        <v>20.612148722862507</v>
      </c>
      <c r="N107">
        <f t="shared" si="112"/>
        <v>20.006912487897768</v>
      </c>
      <c r="O107">
        <f t="shared" si="112"/>
        <v>19.024439686829041</v>
      </c>
      <c r="P107">
        <f t="shared" si="112"/>
        <v>17.348861731325151</v>
      </c>
      <c r="Q107">
        <f t="shared" si="112"/>
        <v>16.531270658985669</v>
      </c>
      <c r="R107">
        <f t="shared" si="112"/>
        <v>16.059522038442307</v>
      </c>
      <c r="S107">
        <f t="shared" si="112"/>
        <v>15.880627891000984</v>
      </c>
      <c r="T107">
        <f t="shared" si="112"/>
        <v>15.771709707365993</v>
      </c>
      <c r="U107">
        <f t="shared" si="112"/>
        <v>16.005860523751579</v>
      </c>
      <c r="V107">
        <f t="shared" si="112"/>
        <v>16.128498325760688</v>
      </c>
      <c r="W107">
        <f t="shared" si="120"/>
        <v>15.806553893365104</v>
      </c>
      <c r="X107">
        <f t="shared" si="120"/>
        <v>15.266525329997281</v>
      </c>
      <c r="Y107">
        <f t="shared" si="120"/>
        <v>14.718056517705195</v>
      </c>
      <c r="Z107">
        <f t="shared" si="120"/>
        <v>14.405606835110637</v>
      </c>
      <c r="AA107">
        <f t="shared" si="120"/>
        <v>14.212324847274193</v>
      </c>
      <c r="AB107">
        <f t="shared" si="120"/>
        <v>14.196431930851581</v>
      </c>
      <c r="AC107">
        <f t="shared" si="120"/>
        <v>14.556321014989928</v>
      </c>
      <c r="AD107">
        <f t="shared" si="120"/>
        <v>15.12835058513633</v>
      </c>
      <c r="AE107">
        <f t="shared" si="120"/>
        <v>16.286524445484527</v>
      </c>
      <c r="AF107">
        <f t="shared" si="120"/>
        <v>17.248784734748771</v>
      </c>
      <c r="AG107">
        <f t="shared" si="120"/>
        <v>17.667709432489339</v>
      </c>
      <c r="AH107">
        <f t="shared" si="120"/>
        <v>19.047289545405796</v>
      </c>
      <c r="AI107">
        <f t="shared" si="120"/>
        <v>20.399358959370701</v>
      </c>
      <c r="AJ107">
        <f t="shared" si="120"/>
        <v>20.173069623330761</v>
      </c>
      <c r="AK107">
        <f t="shared" si="120"/>
        <v>21.916749064298887</v>
      </c>
      <c r="AL107">
        <f t="shared" si="120"/>
        <v>24.443516489166527</v>
      </c>
      <c r="AM107">
        <f t="shared" si="120"/>
        <v>24.163617009313761</v>
      </c>
      <c r="AN107">
        <f t="shared" si="120"/>
        <v>23.21857553274474</v>
      </c>
      <c r="AO107">
        <f t="shared" si="120"/>
        <v>23.037131145235318</v>
      </c>
      <c r="AP107">
        <f t="shared" si="120"/>
        <v>23.432938351706749</v>
      </c>
      <c r="AQ107">
        <f t="shared" si="120"/>
        <v>23.408686652032998</v>
      </c>
      <c r="AR107">
        <f t="shared" si="120"/>
        <v>22.916883511623951</v>
      </c>
      <c r="AS107">
        <f t="shared" si="120"/>
        <v>22.491989728713083</v>
      </c>
      <c r="AT107">
        <f t="shared" si="120"/>
        <v>22.239962256200592</v>
      </c>
      <c r="AU107">
        <f t="shared" si="120"/>
        <v>21.909412457364901</v>
      </c>
      <c r="AV107">
        <f t="shared" si="120"/>
        <v>21.249371232419104</v>
      </c>
      <c r="AW107">
        <f t="shared" si="120"/>
        <v>20.033088523921503</v>
      </c>
      <c r="AX107">
        <f t="shared" si="120"/>
        <v>18.455767407539</v>
      </c>
      <c r="AY107">
        <f t="shared" si="120"/>
        <v>17.65573320906595</v>
      </c>
      <c r="AZ107">
        <f t="shared" si="120"/>
        <v>17.905394651240577</v>
      </c>
      <c r="BA107">
        <f t="shared" si="120"/>
        <v>18.263318842158665</v>
      </c>
      <c r="BB107">
        <f t="shared" si="120"/>
        <v>19.444072151431261</v>
      </c>
      <c r="BC107">
        <f t="shared" si="120"/>
        <v>20.727325980919218</v>
      </c>
      <c r="BD107">
        <f t="shared" si="120"/>
        <v>20.541669987438965</v>
      </c>
      <c r="BE107">
        <f t="shared" si="120"/>
        <v>19.704067186209745</v>
      </c>
      <c r="BF107">
        <f t="shared" si="120"/>
        <v>19.175680388348407</v>
      </c>
      <c r="BG107">
        <f t="shared" si="120"/>
        <v>18.994807119964292</v>
      </c>
      <c r="BH107">
        <f t="shared" si="120"/>
        <v>19.417937391348648</v>
      </c>
      <c r="BI107">
        <f t="shared" si="120"/>
        <v>20.279759221260932</v>
      </c>
      <c r="BJ107">
        <f t="shared" si="120"/>
        <v>21.110330214750142</v>
      </c>
      <c r="BK107">
        <f t="shared" si="120"/>
        <v>22.144045203727842</v>
      </c>
      <c r="BL107">
        <f t="shared" si="120"/>
        <v>23.874362253842332</v>
      </c>
      <c r="BM107">
        <f t="shared" si="120"/>
        <v>25.882395971811395</v>
      </c>
      <c r="BN107">
        <f t="shared" si="120"/>
        <v>26.724423397787124</v>
      </c>
      <c r="BO107">
        <f t="shared" si="120"/>
        <v>26.363980113498513</v>
      </c>
      <c r="BP107">
        <f t="shared" si="120"/>
        <v>25.76752562531032</v>
      </c>
      <c r="BQ107">
        <f t="shared" si="120"/>
        <v>25.276632004609464</v>
      </c>
      <c r="BR107">
        <f t="shared" si="120"/>
        <v>24.677450306095803</v>
      </c>
      <c r="BS107">
        <f t="shared" si="120"/>
        <v>23.098209424737252</v>
      </c>
      <c r="BT107">
        <f t="shared" si="120"/>
        <v>21.408839704481313</v>
      </c>
      <c r="BU107">
        <f t="shared" si="114"/>
        <v>20.845114958536477</v>
      </c>
      <c r="BV107">
        <f t="shared" si="114"/>
        <v>20.561024724794734</v>
      </c>
      <c r="BW107">
        <f t="shared" si="114"/>
        <v>20.297451731334963</v>
      </c>
      <c r="BX107">
        <f t="shared" si="114"/>
        <v>20.270536605248157</v>
      </c>
      <c r="BY107">
        <f t="shared" si="114"/>
        <v>20.04571476578711</v>
      </c>
      <c r="BZ107">
        <f t="shared" si="114"/>
        <v>19.667293065162323</v>
      </c>
      <c r="CA107">
        <f t="shared" si="114"/>
        <v>19.718495735229951</v>
      </c>
      <c r="CB107">
        <f t="shared" si="114"/>
        <v>19.499873904561284</v>
      </c>
      <c r="CC107">
        <f t="shared" si="114"/>
        <v>19.174728148184325</v>
      </c>
      <c r="CD107">
        <f t="shared" si="114"/>
        <v>19.027463566731097</v>
      </c>
      <c r="CE107">
        <f t="shared" si="114"/>
        <v>18.255490088233628</v>
      </c>
      <c r="CF107">
        <f t="shared" si="114"/>
        <v>17.604061975767586</v>
      </c>
      <c r="CG107">
        <f t="shared" si="114"/>
        <v>16.562829421837971</v>
      </c>
      <c r="CH107">
        <f t="shared" si="114"/>
        <v>14.795791204200944</v>
      </c>
      <c r="CI107">
        <f t="shared" si="114"/>
        <v>13.605917465143778</v>
      </c>
      <c r="CJ107">
        <f t="shared" si="114"/>
        <v>13.130461769858632</v>
      </c>
      <c r="CK107">
        <f t="shared" si="110"/>
        <v>12.988560554058143</v>
      </c>
      <c r="CL107">
        <f t="shared" si="110"/>
        <v>12.819338648053005</v>
      </c>
      <c r="CM107">
        <f t="shared" si="110"/>
        <v>12.757587171412229</v>
      </c>
      <c r="CN107">
        <f t="shared" si="110"/>
        <v>12.81509505900309</v>
      </c>
      <c r="CO107">
        <f t="shared" si="110"/>
        <v>12.862156175078356</v>
      </c>
      <c r="CP107">
        <f t="shared" si="110"/>
        <v>12.97402038886489</v>
      </c>
      <c r="CQ107">
        <f t="shared" si="110"/>
        <v>13.274326049580841</v>
      </c>
      <c r="CR107">
        <f t="shared" si="110"/>
        <v>13.858806293253339</v>
      </c>
      <c r="CS107">
        <f t="shared" si="110"/>
        <v>14.57333432588049</v>
      </c>
      <c r="CT107">
        <f t="shared" si="110"/>
        <v>15.672177603845183</v>
      </c>
      <c r="CU107">
        <f t="shared" si="110"/>
        <v>16.68813623074481</v>
      </c>
      <c r="CV107">
        <f t="shared" si="110"/>
        <v>16.890018987620628</v>
      </c>
      <c r="CW107">
        <f t="shared" si="118"/>
        <v>16.649292042138672</v>
      </c>
      <c r="CX107">
        <f t="shared" si="118"/>
        <v>15.799611372034594</v>
      </c>
      <c r="CY107">
        <f t="shared" si="118"/>
        <v>15.153562814650826</v>
      </c>
      <c r="CZ107">
        <f t="shared" si="118"/>
        <v>15.111058254120882</v>
      </c>
      <c r="DA107">
        <f t="shared" si="118"/>
        <v>15.201966392292563</v>
      </c>
      <c r="DB107">
        <f t="shared" si="118"/>
        <v>15.410220085450254</v>
      </c>
      <c r="DC107">
        <f t="shared" si="121"/>
        <v>15.530658467301803</v>
      </c>
      <c r="DD107">
        <f t="shared" si="121"/>
        <v>15.694977077122397</v>
      </c>
      <c r="DE107">
        <f t="shared" si="121"/>
        <v>15.760248428676745</v>
      </c>
      <c r="DF107">
        <f t="shared" si="121"/>
        <v>15.50934824129479</v>
      </c>
      <c r="DG107">
        <f t="shared" si="121"/>
        <v>15.350546690090699</v>
      </c>
      <c r="DH107">
        <f t="shared" si="121"/>
        <v>14.949285621070073</v>
      </c>
      <c r="DI107">
        <f t="shared" si="121"/>
        <v>14.543618954145627</v>
      </c>
      <c r="DJ107">
        <f t="shared" si="121"/>
        <v>14.136048567763105</v>
      </c>
      <c r="DK107">
        <f t="shared" si="121"/>
        <v>13.732491236874523</v>
      </c>
      <c r="DL107">
        <f t="shared" si="121"/>
        <v>13.343028708758352</v>
      </c>
      <c r="DM107">
        <f t="shared" si="121"/>
        <v>12.97943868293256</v>
      </c>
      <c r="DN107">
        <f t="shared" si="121"/>
        <v>12.65386027673172</v>
      </c>
      <c r="DO107">
        <f t="shared" si="121"/>
        <v>12.373613622072064</v>
      </c>
      <c r="DP107">
        <f t="shared" si="121"/>
        <v>12.142981540396557</v>
      </c>
      <c r="DQ107">
        <f t="shared" si="121"/>
        <v>11.964933363027088</v>
      </c>
      <c r="DR107">
        <f t="shared" si="121"/>
        <v>11.841449614813376</v>
      </c>
      <c r="DS107">
        <f t="shared" si="121"/>
        <v>11.772858334754947</v>
      </c>
      <c r="DT107">
        <f t="shared" si="121"/>
        <v>11.761964752530391</v>
      </c>
      <c r="DU107">
        <f t="shared" si="121"/>
        <v>11.804659106894926</v>
      </c>
      <c r="DV107">
        <f t="shared" si="121"/>
        <v>11.889477223587212</v>
      </c>
      <c r="DW107">
        <f t="shared" si="121"/>
        <v>12.006209592225574</v>
      </c>
      <c r="DX107">
        <f t="shared" si="121"/>
        <v>12.139941939279458</v>
      </c>
      <c r="DY107">
        <f t="shared" si="121"/>
        <v>12.276119419235945</v>
      </c>
      <c r="DZ107">
        <f t="shared" si="121"/>
        <v>12.402692540117744</v>
      </c>
      <c r="EA107">
        <f t="shared" si="121"/>
        <v>12.50944278290768</v>
      </c>
      <c r="EB107">
        <f t="shared" si="121"/>
        <v>12.592552858421064</v>
      </c>
      <c r="EC107">
        <f t="shared" si="121"/>
        <v>12.649581169002985</v>
      </c>
      <c r="ED107">
        <f t="shared" si="121"/>
        <v>12.681275340205183</v>
      </c>
      <c r="EE107">
        <f t="shared" si="121"/>
        <v>12.68762556804157</v>
      </c>
      <c r="EF107">
        <f t="shared" si="121"/>
        <v>12.667556241491141</v>
      </c>
      <c r="EG107">
        <f t="shared" si="121"/>
        <v>12.622526415877516</v>
      </c>
      <c r="EH107">
        <f t="shared" si="121"/>
        <v>12.552473833926967</v>
      </c>
      <c r="EI107">
        <f t="shared" si="121"/>
        <v>12.457932085156925</v>
      </c>
      <c r="EJ107">
        <f t="shared" si="121"/>
        <v>12.340274711794557</v>
      </c>
      <c r="EK107">
        <f t="shared" si="121"/>
        <v>12.201461374584952</v>
      </c>
      <c r="EL107">
        <f t="shared" si="121"/>
        <v>12.044480655894434</v>
      </c>
      <c r="EM107">
        <f t="shared" si="121"/>
        <v>11.872910445918453</v>
      </c>
      <c r="EN107">
        <f t="shared" si="121"/>
        <v>11.691521945424688</v>
      </c>
      <c r="EO107">
        <f t="shared" si="121"/>
        <v>11.503539945106979</v>
      </c>
      <c r="EP107">
        <f t="shared" si="121"/>
        <v>11.312425500890097</v>
      </c>
      <c r="EQ107">
        <f t="shared" si="121"/>
        <v>11.123011425079756</v>
      </c>
      <c r="ER107">
        <f t="shared" si="121"/>
        <v>10.939929095343357</v>
      </c>
      <c r="ES107">
        <f t="shared" si="121"/>
        <v>10.767888226273651</v>
      </c>
      <c r="ET107">
        <f t="shared" si="121"/>
        <v>10.610856429751784</v>
      </c>
      <c r="EU107">
        <f t="shared" si="121"/>
        <v>10.472952580709292</v>
      </c>
      <c r="EV107">
        <f t="shared" si="121"/>
        <v>10.356471186512207</v>
      </c>
      <c r="EW107">
        <f t="shared" si="121"/>
        <v>10.263078780344793</v>
      </c>
      <c r="EX107">
        <f t="shared" si="121"/>
        <v>10.193241210834174</v>
      </c>
      <c r="EY107">
        <f t="shared" si="121"/>
        <v>10.14596648898025</v>
      </c>
      <c r="EZ107">
        <f t="shared" si="121"/>
        <v>10.119283496535738</v>
      </c>
      <c r="FA107">
        <f t="shared" si="121"/>
        <v>10.110388316599265</v>
      </c>
      <c r="FB107">
        <f t="shared" si="121"/>
        <v>10.115837698605972</v>
      </c>
      <c r="FC107">
        <f t="shared" si="121"/>
        <v>10.131727035522655</v>
      </c>
      <c r="FD107">
        <f t="shared" si="116"/>
        <v>10.154050437039926</v>
      </c>
      <c r="FE107">
        <f t="shared" si="116"/>
        <v>10.178767333502915</v>
      </c>
      <c r="FF107">
        <f t="shared" si="116"/>
        <v>10.202098518199451</v>
      </c>
      <c r="FG107">
        <f t="shared" si="116"/>
        <v>10.220606822059459</v>
      </c>
      <c r="FH107">
        <f t="shared" si="116"/>
        <v>10.231353086287941</v>
      </c>
      <c r="FI107">
        <f t="shared" si="116"/>
        <v>10.23192457310434</v>
      </c>
      <c r="FJ107">
        <f t="shared" si="116"/>
        <v>10.220494138723708</v>
      </c>
      <c r="FK107">
        <f t="shared" si="116"/>
        <v>10.195845555595966</v>
      </c>
      <c r="FL107">
        <f t="shared" si="116"/>
        <v>10.157368446732063</v>
      </c>
      <c r="FM107">
        <f t="shared" si="116"/>
        <v>10.105027864383102</v>
      </c>
      <c r="FN107">
        <f t="shared" si="116"/>
        <v>10.039329292755824</v>
      </c>
      <c r="FO107">
        <f t="shared" si="116"/>
        <v>9.9612460804509659</v>
      </c>
      <c r="FP107">
        <f t="shared" si="116"/>
        <v>9.872155236520868</v>
      </c>
      <c r="FQ107">
        <f t="shared" si="116"/>
        <v>9.7737663967759794</v>
      </c>
      <c r="FR107">
        <f t="shared" si="116"/>
        <v>9.6680382548985317</v>
      </c>
      <c r="FS107">
        <f t="shared" si="116"/>
        <v>9.5570989672449382</v>
      </c>
      <c r="FT107">
        <f t="shared" si="111"/>
        <v>9.4431722349532681</v>
      </c>
      <c r="FU107">
        <f t="shared" si="111"/>
        <v>9.3285119830554173</v>
      </c>
      <c r="FV107">
        <f t="shared" si="111"/>
        <v>9.2153223349326119</v>
      </c>
      <c r="FW107">
        <f t="shared" si="111"/>
        <v>9.1056841746508379</v>
      </c>
      <c r="FX107">
        <f t="shared" si="111"/>
        <v>9.0014897436169896</v>
      </c>
      <c r="FY107">
        <f t="shared" si="111"/>
        <v>8.9043697372622344</v>
      </c>
      <c r="FZ107">
        <f t="shared" si="111"/>
        <v>8.8156372381263921</v>
      </c>
      <c r="GA107">
        <f t="shared" si="111"/>
        <v>8.7362432971510362</v>
      </c>
      <c r="GB107">
        <f t="shared" si="111"/>
        <v>8.6667465861573483</v>
      </c>
      <c r="GC107">
        <f t="shared" si="111"/>
        <v>8.6072971434380428</v>
      </c>
      <c r="GD107">
        <f t="shared" si="111"/>
        <v>8.5576427983888017</v>
      </c>
      <c r="GE107">
        <f t="shared" si="111"/>
        <v>8.5171581826211256</v>
      </c>
      <c r="GF107">
        <f t="shared" si="111"/>
        <v>8.4848811168062213</v>
      </c>
      <c r="GG107">
        <f t="shared" si="111"/>
        <v>8.4595679433238296</v>
      </c>
      <c r="GH107">
        <f t="shared" si="111"/>
        <v>8.4397582397591471</v>
      </c>
      <c r="GI107">
        <f t="shared" si="111"/>
        <v>8.4238479712759418</v>
      </c>
      <c r="GJ107">
        <f t="shared" si="111"/>
        <v>8.4101627999839259</v>
      </c>
      <c r="GK107">
        <f t="shared" si="111"/>
        <v>8.397034422196878</v>
      </c>
      <c r="GL107">
        <f t="shared" si="117"/>
        <v>8.3828708050204437</v>
      </c>
      <c r="GM107">
        <f t="shared" si="117"/>
        <v>8.3662177894614125</v>
      </c>
      <c r="GN107">
        <f t="shared" si="117"/>
        <v>8.3458129190115677</v>
      </c>
      <c r="GO107">
        <f t="shared" si="117"/>
        <v>8.320626497268794</v>
      </c>
      <c r="GP107">
        <f t="shared" si="117"/>
        <v>8.2898900755598035</v>
      </c>
      <c r="GQ107">
        <f t="shared" si="117"/>
        <v>8.2531117436103081</v>
      </c>
      <c r="GR107">
        <f t="shared" si="117"/>
        <v>8.2100796262800362</v>
      </c>
      <c r="GS107">
        <f t="shared" si="117"/>
        <v>8.1608530731660256</v>
      </c>
      <c r="GT107">
        <f t="shared" si="117"/>
        <v>8.1057443125502662</v>
      </c>
      <c r="GU107">
        <f t="shared" si="117"/>
        <v>8.0452913220932789</v>
      </c>
      <c r="GV107">
        <f t="shared" si="117"/>
        <v>7.9802239417001717</v>
      </c>
      <c r="GW107">
        <f t="shared" si="117"/>
        <v>7.91142488694463</v>
      </c>
      <c r="GX107">
        <f t="shared" si="117"/>
        <v>7.8398875722754511</v>
      </c>
    </row>
    <row r="110" spans="1:207">
      <c r="E110" t="s">
        <v>29</v>
      </c>
      <c r="F110">
        <f>F112/E112</f>
        <v>0.99866901197923863</v>
      </c>
      <c r="G110">
        <f t="shared" ref="G110:AK110" si="122">G112/F112</f>
        <v>0.99836732424420915</v>
      </c>
      <c r="H110">
        <f t="shared" si="122"/>
        <v>0.99803160031896465</v>
      </c>
      <c r="I110">
        <f t="shared" si="122"/>
        <v>0.99767099087150024</v>
      </c>
      <c r="J110">
        <f t="shared" si="122"/>
        <v>0.9972875460317645</v>
      </c>
      <c r="K110">
        <f t="shared" si="122"/>
        <v>0.99688274552156431</v>
      </c>
      <c r="L110">
        <f t="shared" si="122"/>
        <v>0.99647235308553561</v>
      </c>
      <c r="M110">
        <f t="shared" si="122"/>
        <v>0.99606535378372585</v>
      </c>
      <c r="N110">
        <f t="shared" si="122"/>
        <v>0.99566599397138089</v>
      </c>
      <c r="O110">
        <f t="shared" si="122"/>
        <v>0.99528396532258012</v>
      </c>
      <c r="P110">
        <f t="shared" si="122"/>
        <v>0.99492444933241486</v>
      </c>
      <c r="Q110">
        <f t="shared" si="122"/>
        <v>0.99459572641203819</v>
      </c>
      <c r="R110">
        <f t="shared" si="122"/>
        <v>0.99430398697387745</v>
      </c>
      <c r="S110">
        <f t="shared" si="122"/>
        <v>0.99405484351709794</v>
      </c>
      <c r="T110">
        <f t="shared" si="122"/>
        <v>0.99385605627119089</v>
      </c>
      <c r="U110">
        <f t="shared" si="122"/>
        <v>0.99371384153485431</v>
      </c>
      <c r="V110">
        <f t="shared" si="122"/>
        <v>0.99362240028879412</v>
      </c>
      <c r="W110">
        <f t="shared" si="122"/>
        <v>0.99357476130260958</v>
      </c>
      <c r="X110">
        <f t="shared" si="122"/>
        <v>0.99356497624786833</v>
      </c>
      <c r="Y110">
        <f t="shared" si="122"/>
        <v>0.99358314442483076</v>
      </c>
      <c r="Z110">
        <f t="shared" si="122"/>
        <v>0.99362251313726513</v>
      </c>
      <c r="AA110">
        <f t="shared" si="122"/>
        <v>0.99367741663119458</v>
      </c>
      <c r="AB110">
        <f t="shared" si="122"/>
        <v>0.99373823718870558</v>
      </c>
      <c r="AC110">
        <f t="shared" si="122"/>
        <v>0.99380048822060363</v>
      </c>
      <c r="AD110">
        <f t="shared" si="122"/>
        <v>0.99385815336702199</v>
      </c>
      <c r="AE110">
        <f t="shared" si="122"/>
        <v>0.99390058044438634</v>
      </c>
      <c r="AF110">
        <f t="shared" si="122"/>
        <v>0.9939221801477891</v>
      </c>
      <c r="AG110">
        <f t="shared" si="122"/>
        <v>0.99391820624111371</v>
      </c>
      <c r="AH110">
        <f t="shared" si="122"/>
        <v>0.99388014861248941</v>
      </c>
      <c r="AI110">
        <f t="shared" si="122"/>
        <v>0.99380303000665782</v>
      </c>
      <c r="AJ110">
        <f t="shared" si="122"/>
        <v>0.99368449088962485</v>
      </c>
      <c r="AK110">
        <f t="shared" si="122"/>
        <v>0.99352708930979361</v>
      </c>
      <c r="AL110">
        <f t="shared" ref="AL110:BQ110" si="123">AL112/AK112</f>
        <v>0.99333567180378657</v>
      </c>
      <c r="AM110">
        <f t="shared" si="123"/>
        <v>0.9931132899109778</v>
      </c>
      <c r="AN110">
        <f t="shared" si="123"/>
        <v>0.99286350657755507</v>
      </c>
      <c r="AO110">
        <f t="shared" si="123"/>
        <v>0.99259107023882054</v>
      </c>
      <c r="AP110">
        <f t="shared" si="123"/>
        <v>0.99230389053284662</v>
      </c>
      <c r="AQ110">
        <f t="shared" si="123"/>
        <v>0.9920122477786989</v>
      </c>
      <c r="AR110">
        <f t="shared" si="123"/>
        <v>0.99172712856533929</v>
      </c>
      <c r="AS110">
        <f t="shared" si="123"/>
        <v>0.99145551125197129</v>
      </c>
      <c r="AT110">
        <f t="shared" si="123"/>
        <v>0.99120180074111552</v>
      </c>
      <c r="AU110">
        <f t="shared" si="123"/>
        <v>0.99097784012872348</v>
      </c>
      <c r="AV110">
        <f t="shared" si="123"/>
        <v>0.99079696434010145</v>
      </c>
      <c r="AW110">
        <f t="shared" si="123"/>
        <v>0.99066573245863698</v>
      </c>
      <c r="AX110">
        <f t="shared" si="123"/>
        <v>0.99059143504596647</v>
      </c>
      <c r="AY110">
        <f t="shared" si="123"/>
        <v>0.99057904464350155</v>
      </c>
      <c r="AZ110">
        <f t="shared" si="123"/>
        <v>0.99062925558583081</v>
      </c>
      <c r="BA110">
        <f t="shared" si="123"/>
        <v>0.99074315164385196</v>
      </c>
      <c r="BB110">
        <f t="shared" si="123"/>
        <v>0.99091596492793188</v>
      </c>
      <c r="BC110">
        <f t="shared" si="123"/>
        <v>0.99113513860313196</v>
      </c>
      <c r="BD110">
        <f t="shared" si="123"/>
        <v>0.99139273593017396</v>
      </c>
      <c r="BE110">
        <f t="shared" si="123"/>
        <v>0.99167627244416012</v>
      </c>
      <c r="BF110">
        <f t="shared" si="123"/>
        <v>0.99197062770424482</v>
      </c>
      <c r="BG110">
        <f t="shared" si="123"/>
        <v>0.99226869586368827</v>
      </c>
      <c r="BH110">
        <f t="shared" si="123"/>
        <v>0.99255936451910165</v>
      </c>
      <c r="BI110">
        <f t="shared" si="123"/>
        <v>0.99283310054296692</v>
      </c>
      <c r="BJ110">
        <f t="shared" si="123"/>
        <v>0.9930881850069585</v>
      </c>
      <c r="BK110">
        <f t="shared" si="123"/>
        <v>0.99332322742874457</v>
      </c>
      <c r="BL110">
        <f t="shared" si="123"/>
        <v>0.99353830070859772</v>
      </c>
      <c r="BM110">
        <f t="shared" si="123"/>
        <v>0.99373694829318238</v>
      </c>
      <c r="BN110">
        <f t="shared" si="123"/>
        <v>0.9939198854038459</v>
      </c>
      <c r="BO110">
        <f t="shared" si="123"/>
        <v>0.99408772726037309</v>
      </c>
      <c r="BP110">
        <f t="shared" si="123"/>
        <v>0.9942405917798427</v>
      </c>
      <c r="BQ110">
        <f t="shared" si="123"/>
        <v>0.99437275874698339</v>
      </c>
      <c r="BR110">
        <f t="shared" ref="BR110:DB110" si="124">BR112/BQ112</f>
        <v>0.99448052175583956</v>
      </c>
      <c r="BS110">
        <f t="shared" si="124"/>
        <v>0.99456002269342214</v>
      </c>
      <c r="BT110">
        <f t="shared" si="124"/>
        <v>0.99460833499789592</v>
      </c>
      <c r="BU110">
        <f t="shared" si="124"/>
        <v>0.99462336447647759</v>
      </c>
      <c r="BV110">
        <f t="shared" si="124"/>
        <v>0.99460201950112359</v>
      </c>
      <c r="BW110">
        <f t="shared" si="124"/>
        <v>0.9945453749747607</v>
      </c>
      <c r="BX110">
        <f t="shared" si="124"/>
        <v>0.99445532254882207</v>
      </c>
      <c r="BY110">
        <f t="shared" si="124"/>
        <v>0.99433560364595075</v>
      </c>
      <c r="BZ110">
        <f t="shared" si="124"/>
        <v>0.9941943901617557</v>
      </c>
      <c r="CA110">
        <f t="shared" si="124"/>
        <v>0.99403872084410017</v>
      </c>
      <c r="CB110">
        <f t="shared" si="124"/>
        <v>0.99387729520899226</v>
      </c>
      <c r="CC110">
        <f t="shared" si="124"/>
        <v>0.99371945596368083</v>
      </c>
      <c r="CD110">
        <f t="shared" si="124"/>
        <v>0.99357487426638069</v>
      </c>
      <c r="CE110">
        <f t="shared" si="124"/>
        <v>0.99345156548984648</v>
      </c>
      <c r="CF110">
        <f t="shared" si="124"/>
        <v>0.99335480157698419</v>
      </c>
      <c r="CG110">
        <f t="shared" si="124"/>
        <v>0.99328555788085438</v>
      </c>
      <c r="CH110">
        <f t="shared" si="124"/>
        <v>0.99324423141129614</v>
      </c>
      <c r="CI110">
        <f t="shared" si="124"/>
        <v>0.99323070127822632</v>
      </c>
      <c r="CJ110">
        <f t="shared" si="124"/>
        <v>0.9932436667306761</v>
      </c>
      <c r="CK110">
        <f t="shared" si="124"/>
        <v>0.99327899931172969</v>
      </c>
      <c r="CL110">
        <f t="shared" si="124"/>
        <v>0.99333229977814874</v>
      </c>
      <c r="CM110">
        <f t="shared" si="124"/>
        <v>0.9933980792742475</v>
      </c>
      <c r="CN110">
        <f t="shared" si="124"/>
        <v>0.99347261068525805</v>
      </c>
      <c r="CO110">
        <f t="shared" si="124"/>
        <v>0.99355155092860592</v>
      </c>
      <c r="CP110">
        <f t="shared" si="124"/>
        <v>0.99363466225988928</v>
      </c>
      <c r="CQ110">
        <f t="shared" si="124"/>
        <v>0.99371976664076933</v>
      </c>
      <c r="CR110">
        <f t="shared" si="124"/>
        <v>0.99380494015628906</v>
      </c>
      <c r="CS110">
        <f t="shared" si="124"/>
        <v>0.99388902482014274</v>
      </c>
      <c r="CT110">
        <f t="shared" si="124"/>
        <v>0.99396920528075716</v>
      </c>
      <c r="CU110">
        <f t="shared" si="124"/>
        <v>0.99404371928635338</v>
      </c>
      <c r="CV110">
        <f t="shared" si="124"/>
        <v>0.99410986682829039</v>
      </c>
      <c r="CW110">
        <f t="shared" si="124"/>
        <v>0.9941648659261797</v>
      </c>
      <c r="CX110">
        <f t="shared" si="124"/>
        <v>0.99420577586948622</v>
      </c>
      <c r="CY110">
        <f t="shared" si="124"/>
        <v>0.99423040749114988</v>
      </c>
      <c r="CZ110">
        <f t="shared" si="124"/>
        <v>0.994237912361566</v>
      </c>
      <c r="DA110">
        <f t="shared" si="124"/>
        <v>0.99422742569032663</v>
      </c>
      <c r="DB110">
        <f t="shared" si="124"/>
        <v>0.99420007270524358</v>
      </c>
      <c r="DC110">
        <f t="shared" ref="DC110:FC110" si="125">DC112/DB112</f>
        <v>0.99415731540815311</v>
      </c>
      <c r="DD110">
        <f t="shared" si="125"/>
        <v>0.99410150229805594</v>
      </c>
      <c r="DE110">
        <f t="shared" si="125"/>
        <v>0.99403536790747171</v>
      </c>
      <c r="DF110">
        <f t="shared" si="125"/>
        <v>0.99396231481969499</v>
      </c>
      <c r="DG110">
        <f t="shared" si="125"/>
        <v>0.9938857766920125</v>
      </c>
      <c r="DH110">
        <f t="shared" si="125"/>
        <v>0.99380912756311357</v>
      </c>
      <c r="DI110">
        <f t="shared" si="125"/>
        <v>0.99373580640725245</v>
      </c>
      <c r="DJ110">
        <f t="shared" si="125"/>
        <v>0.99366878603397624</v>
      </c>
      <c r="DK110">
        <f t="shared" si="125"/>
        <v>0.99361069025827453</v>
      </c>
      <c r="DL110">
        <f t="shared" si="125"/>
        <v>0.99356360264987675</v>
      </c>
      <c r="DM110">
        <f t="shared" si="125"/>
        <v>0.99352899922348226</v>
      </c>
      <c r="DN110">
        <f t="shared" si="125"/>
        <v>0.99350771851484709</v>
      </c>
      <c r="DO110">
        <f t="shared" si="125"/>
        <v>0.99349995743450104</v>
      </c>
      <c r="DP110">
        <f t="shared" si="125"/>
        <v>0.99350532529486268</v>
      </c>
      <c r="DQ110">
        <f t="shared" si="125"/>
        <v>0.99352290325654313</v>
      </c>
      <c r="DR110">
        <f t="shared" si="125"/>
        <v>0.99355133434695275</v>
      </c>
      <c r="DS110">
        <f t="shared" si="125"/>
        <v>0.99358893071993759</v>
      </c>
      <c r="DT110">
        <f t="shared" si="125"/>
        <v>0.9936337618690867</v>
      </c>
      <c r="DU110">
        <f t="shared" si="125"/>
        <v>0.99368375109612106</v>
      </c>
      <c r="DV110">
        <f t="shared" si="125"/>
        <v>0.99373676263679289</v>
      </c>
      <c r="DW110">
        <f t="shared" si="125"/>
        <v>0.99379067683587674</v>
      </c>
      <c r="DX110">
        <f t="shared" si="125"/>
        <v>0.99384345624507597</v>
      </c>
      <c r="DY110">
        <f t="shared" si="125"/>
        <v>0.99389319076038518</v>
      </c>
      <c r="DZ110">
        <f t="shared" si="125"/>
        <v>0.993938159006724</v>
      </c>
      <c r="EA110">
        <f t="shared" si="125"/>
        <v>0.99397686241457794</v>
      </c>
      <c r="EB110">
        <f t="shared" si="125"/>
        <v>0.99400807246410472</v>
      </c>
      <c r="EC110">
        <f t="shared" si="125"/>
        <v>0.99403086364561144</v>
      </c>
      <c r="ED110">
        <f t="shared" si="125"/>
        <v>0.99404464107942792</v>
      </c>
      <c r="EE110">
        <f t="shared" si="125"/>
        <v>0.99404915562817087</v>
      </c>
      <c r="EF110">
        <f t="shared" si="125"/>
        <v>0.99404450807358158</v>
      </c>
      <c r="EG110">
        <f t="shared" si="125"/>
        <v>0.99403114984122853</v>
      </c>
      <c r="EH110">
        <f t="shared" si="125"/>
        <v>0.99400985564053335</v>
      </c>
      <c r="EI110">
        <f t="shared" si="125"/>
        <v>0.99398169747860132</v>
      </c>
      <c r="EJ110">
        <f t="shared" si="125"/>
        <v>0.99394799709858561</v>
      </c>
      <c r="EK110">
        <f t="shared" si="125"/>
        <v>0.99391026590495024</v>
      </c>
      <c r="EL110">
        <f t="shared" si="125"/>
        <v>0.99387014110677219</v>
      </c>
      <c r="EM110">
        <f t="shared" si="125"/>
        <v>0.99382931364390381</v>
      </c>
      <c r="EN110">
        <f t="shared" si="125"/>
        <v>0.99378945597597357</v>
      </c>
      <c r="EO110">
        <f t="shared" si="125"/>
        <v>0.99375214649780941</v>
      </c>
      <c r="EP110">
        <f t="shared" si="125"/>
        <v>0.99371880780150434</v>
      </c>
      <c r="EQ110">
        <f t="shared" si="125"/>
        <v>0.99369064788543227</v>
      </c>
      <c r="ER110">
        <f t="shared" si="125"/>
        <v>0.99366861562739128</v>
      </c>
      <c r="ES110">
        <f t="shared" si="125"/>
        <v>0.99365337087303462</v>
      </c>
      <c r="ET110">
        <f t="shared" si="125"/>
        <v>0.99364526845370904</v>
      </c>
      <c r="EU110">
        <f t="shared" si="125"/>
        <v>0.99364435616468616</v>
      </c>
      <c r="EV110">
        <f t="shared" si="125"/>
        <v>0.9936503865659515</v>
      </c>
      <c r="EW110">
        <f t="shared" si="125"/>
        <v>0.99366284200367005</v>
      </c>
      <c r="EX110">
        <f t="shared" si="125"/>
        <v>0.9936809678082984</v>
      </c>
      <c r="EY110">
        <f t="shared" si="125"/>
        <v>0.99370381478160563</v>
      </c>
      <c r="EZ110">
        <f t="shared" si="125"/>
        <v>0.99373028662342322</v>
      </c>
      <c r="FA110">
        <f t="shared" si="125"/>
        <v>0.99375919058375473</v>
      </c>
      <c r="FB110">
        <f t="shared" si="125"/>
        <v>0.9937892889573211</v>
      </c>
      <c r="FC110">
        <f t="shared" si="125"/>
        <v>0.99381934966778396</v>
      </c>
      <c r="FD110">
        <f>FD112/FC112</f>
        <v>0.9938481937430903</v>
      </c>
      <c r="FE110">
        <f t="shared" ref="FE110:GK110" si="126">FE112/FD112</f>
        <v>0.99387473831765405</v>
      </c>
      <c r="FF110">
        <f t="shared" si="126"/>
        <v>0.99389803391257225</v>
      </c>
      <c r="FG110">
        <f t="shared" si="126"/>
        <v>0.99391729497603354</v>
      </c>
      <c r="FH110">
        <f t="shared" si="126"/>
        <v>0.99393192299644684</v>
      </c>
      <c r="FI110">
        <f t="shared" si="126"/>
        <v>0.99394152173398431</v>
      </c>
      <c r="FJ110">
        <f t="shared" si="126"/>
        <v>0.99394590451630638</v>
      </c>
      <c r="FK110">
        <f t="shared" si="126"/>
        <v>0.99394509350969751</v>
      </c>
      <c r="FL110">
        <f t="shared" si="126"/>
        <v>0.99393931138703984</v>
      </c>
      <c r="FM110">
        <f t="shared" si="126"/>
        <v>0.99392896581603773</v>
      </c>
      <c r="FN110">
        <f t="shared" si="126"/>
        <v>0.99391462756882754</v>
      </c>
      <c r="FO110">
        <f t="shared" si="126"/>
        <v>0.99389700310079876</v>
      </c>
      <c r="FP110">
        <f t="shared" si="126"/>
        <v>0.99387690277068375</v>
      </c>
      <c r="FQ110">
        <f t="shared" si="126"/>
        <v>0.99385520596517107</v>
      </c>
      <c r="FR110">
        <f t="shared" si="126"/>
        <v>0.9938328244585164</v>
      </c>
      <c r="FS110">
        <f t="shared" si="126"/>
        <v>0.99381066553325392</v>
      </c>
      <c r="FT110">
        <f t="shared" si="126"/>
        <v>0.99378959628847852</v>
      </c>
      <c r="FU110">
        <f t="shared" si="126"/>
        <v>0.99377041057589655</v>
      </c>
      <c r="FV110">
        <f t="shared" si="126"/>
        <v>0.9937537998118563</v>
      </c>
      <c r="FW110">
        <f t="shared" si="126"/>
        <v>0.99374032882008667</v>
      </c>
      <c r="FX110">
        <f t="shared" si="126"/>
        <v>0.99373041754487768</v>
      </c>
      <c r="FY110">
        <f t="shared" si="126"/>
        <v>0.99372432921445597</v>
      </c>
      <c r="FZ110">
        <f t="shared" si="126"/>
        <v>0.99372216529808299</v>
      </c>
      <c r="GA110">
        <f t="shared" si="126"/>
        <v>0.99372386721658423</v>
      </c>
      <c r="GB110">
        <f t="shared" si="126"/>
        <v>0.99372922451524115</v>
      </c>
      <c r="GC110">
        <f t="shared" si="126"/>
        <v>0.99373788891356896</v>
      </c>
      <c r="GD110">
        <f t="shared" si="126"/>
        <v>0.99374939344845759</v>
      </c>
      <c r="GE110">
        <f t="shared" si="126"/>
        <v>0.99376317568973738</v>
      </c>
      <c r="GF110">
        <f t="shared" si="126"/>
        <v>0.99377860391045714</v>
      </c>
      <c r="GG110">
        <f t="shared" si="126"/>
        <v>0.99379500501683959</v>
      </c>
      <c r="GH110">
        <f t="shared" si="126"/>
        <v>0.99381169300618322</v>
      </c>
      <c r="GI110">
        <f t="shared" si="126"/>
        <v>0.99382799677559752</v>
      </c>
      <c r="GJ110">
        <f t="shared" si="126"/>
        <v>0.99384328618671713</v>
      </c>
      <c r="GK110">
        <f t="shared" si="126"/>
        <v>0.99385699542231132</v>
      </c>
      <c r="GL110">
        <f>GL112/GK112</f>
        <v>0.99386864281879406</v>
      </c>
      <c r="GM110">
        <f>GM112/GL112</f>
        <v>0.99387784655728795</v>
      </c>
      <c r="GN110">
        <f>GN112/GM112</f>
        <v>0.99388433577917967</v>
      </c>
      <c r="GO110">
        <f>GO112/GN112</f>
        <v>0.99388795689548715</v>
      </c>
      <c r="GP110">
        <f>GP112/GO112</f>
        <v>0.9938886750556184</v>
      </c>
      <c r="GQ110">
        <f t="shared" ref="GQ110:GX110" si="127">GQ112/GP112</f>
        <v>0.9938865709267235</v>
      </c>
      <c r="GR110">
        <f t="shared" si="127"/>
        <v>0.99388183310309919</v>
      </c>
      <c r="GS110">
        <f t="shared" si="127"/>
        <v>0.99387474661528907</v>
      </c>
      <c r="GT110">
        <f t="shared" si="127"/>
        <v>0.99386567813480198</v>
      </c>
      <c r="GU110">
        <f t="shared" si="127"/>
        <v>0.99385505856750578</v>
      </c>
      <c r="GV110">
        <f t="shared" si="127"/>
        <v>0.99384336380041483</v>
      </c>
      <c r="GW110">
        <f t="shared" si="127"/>
        <v>0.99383109440673489</v>
      </c>
      <c r="GX110">
        <f t="shared" si="127"/>
        <v>0.99381875512577889</v>
      </c>
      <c r="GY110" s="25"/>
    </row>
    <row r="111" spans="1:207">
      <c r="E111">
        <v>2019</v>
      </c>
      <c r="F111">
        <v>2020</v>
      </c>
      <c r="G111">
        <v>2021</v>
      </c>
      <c r="H111">
        <v>2022</v>
      </c>
      <c r="I111">
        <v>2023</v>
      </c>
      <c r="J111">
        <v>2024</v>
      </c>
      <c r="K111">
        <v>2025</v>
      </c>
      <c r="L111">
        <v>2026</v>
      </c>
      <c r="M111">
        <v>2027</v>
      </c>
      <c r="N111">
        <v>2028</v>
      </c>
      <c r="O111">
        <v>2029</v>
      </c>
      <c r="P111">
        <v>2030</v>
      </c>
      <c r="Q111">
        <v>2031</v>
      </c>
      <c r="R111">
        <v>2032</v>
      </c>
      <c r="S111">
        <v>2033</v>
      </c>
      <c r="T111">
        <v>2034</v>
      </c>
      <c r="U111">
        <v>2035</v>
      </c>
      <c r="V111">
        <v>2036</v>
      </c>
      <c r="W111">
        <v>2037</v>
      </c>
      <c r="X111">
        <v>2038</v>
      </c>
      <c r="Y111">
        <v>2039</v>
      </c>
      <c r="Z111">
        <v>2040</v>
      </c>
      <c r="AA111">
        <v>2041</v>
      </c>
      <c r="AB111">
        <v>2042</v>
      </c>
      <c r="AC111">
        <v>2043</v>
      </c>
      <c r="AD111">
        <v>2044</v>
      </c>
      <c r="AE111">
        <v>2045</v>
      </c>
      <c r="AF111">
        <v>2046</v>
      </c>
      <c r="AG111">
        <v>2047</v>
      </c>
      <c r="AH111">
        <v>2048</v>
      </c>
      <c r="AI111">
        <v>2049</v>
      </c>
      <c r="AJ111">
        <v>2050</v>
      </c>
      <c r="AK111">
        <v>2051</v>
      </c>
      <c r="AL111">
        <v>2052</v>
      </c>
      <c r="AM111">
        <v>2053</v>
      </c>
      <c r="AN111">
        <v>2054</v>
      </c>
      <c r="AO111">
        <v>2055</v>
      </c>
      <c r="AP111">
        <v>2056</v>
      </c>
      <c r="AQ111">
        <v>2057</v>
      </c>
      <c r="AR111">
        <v>2058</v>
      </c>
      <c r="AS111">
        <v>2059</v>
      </c>
      <c r="AT111">
        <v>2060</v>
      </c>
      <c r="AU111">
        <v>2061</v>
      </c>
      <c r="AV111">
        <v>2062</v>
      </c>
      <c r="AW111">
        <v>2063</v>
      </c>
      <c r="AX111">
        <v>2064</v>
      </c>
      <c r="AY111">
        <v>2065</v>
      </c>
      <c r="AZ111">
        <v>2066</v>
      </c>
      <c r="BA111">
        <v>2067</v>
      </c>
      <c r="BB111">
        <v>2068</v>
      </c>
      <c r="BC111">
        <v>2069</v>
      </c>
      <c r="BD111">
        <v>2070</v>
      </c>
      <c r="BE111">
        <v>2071</v>
      </c>
      <c r="BF111">
        <v>2072</v>
      </c>
      <c r="BG111">
        <v>2073</v>
      </c>
      <c r="BH111">
        <v>2074</v>
      </c>
      <c r="BI111">
        <v>2075</v>
      </c>
      <c r="BJ111">
        <v>2076</v>
      </c>
      <c r="BK111">
        <v>2077</v>
      </c>
      <c r="BL111">
        <v>2078</v>
      </c>
      <c r="BM111">
        <v>2079</v>
      </c>
      <c r="BN111">
        <v>2080</v>
      </c>
      <c r="BO111">
        <v>2081</v>
      </c>
      <c r="BP111">
        <v>2082</v>
      </c>
      <c r="BQ111">
        <v>2083</v>
      </c>
      <c r="BR111">
        <v>2084</v>
      </c>
      <c r="BS111">
        <v>2085</v>
      </c>
      <c r="BT111">
        <v>2086</v>
      </c>
      <c r="BU111">
        <v>2087</v>
      </c>
      <c r="BV111">
        <v>2088</v>
      </c>
      <c r="BW111">
        <v>2089</v>
      </c>
      <c r="BX111">
        <v>2090</v>
      </c>
      <c r="BY111">
        <v>2091</v>
      </c>
      <c r="BZ111">
        <v>2092</v>
      </c>
      <c r="CA111">
        <v>2093</v>
      </c>
      <c r="CB111">
        <v>2094</v>
      </c>
      <c r="CC111">
        <v>2095</v>
      </c>
      <c r="CD111">
        <v>2096</v>
      </c>
      <c r="CE111">
        <v>2097</v>
      </c>
      <c r="CF111">
        <v>2098</v>
      </c>
      <c r="CG111">
        <v>2099</v>
      </c>
      <c r="CH111">
        <v>2100</v>
      </c>
      <c r="CI111">
        <v>2101</v>
      </c>
      <c r="CJ111">
        <v>2102</v>
      </c>
      <c r="CK111">
        <v>2103</v>
      </c>
      <c r="CL111">
        <v>2104</v>
      </c>
      <c r="CM111">
        <v>2105</v>
      </c>
      <c r="CN111">
        <v>2106</v>
      </c>
      <c r="CO111">
        <v>2107</v>
      </c>
      <c r="CP111">
        <v>2108</v>
      </c>
      <c r="CQ111">
        <v>2109</v>
      </c>
      <c r="CR111">
        <v>2110</v>
      </c>
      <c r="CS111">
        <v>2111</v>
      </c>
      <c r="CT111">
        <v>2112</v>
      </c>
      <c r="CU111">
        <v>2113</v>
      </c>
      <c r="CV111">
        <v>2114</v>
      </c>
      <c r="CW111">
        <v>2115</v>
      </c>
      <c r="CX111">
        <v>2116</v>
      </c>
      <c r="CY111">
        <v>2117</v>
      </c>
      <c r="CZ111">
        <v>2118</v>
      </c>
      <c r="DA111">
        <v>2119</v>
      </c>
      <c r="DB111">
        <v>2120</v>
      </c>
      <c r="DC111">
        <v>2121</v>
      </c>
      <c r="DD111">
        <v>2122</v>
      </c>
      <c r="DE111">
        <v>2123</v>
      </c>
      <c r="DF111">
        <v>2124</v>
      </c>
      <c r="DG111">
        <v>2125</v>
      </c>
      <c r="DH111">
        <v>2126</v>
      </c>
      <c r="DI111">
        <v>2127</v>
      </c>
      <c r="DJ111">
        <v>2128</v>
      </c>
      <c r="DK111">
        <v>2129</v>
      </c>
      <c r="DL111">
        <v>2130</v>
      </c>
      <c r="DM111">
        <v>2131</v>
      </c>
      <c r="DN111">
        <v>2132</v>
      </c>
      <c r="DO111">
        <v>2133</v>
      </c>
      <c r="DP111">
        <v>2134</v>
      </c>
      <c r="DQ111">
        <v>2135</v>
      </c>
      <c r="DR111">
        <v>2136</v>
      </c>
      <c r="DS111">
        <v>2137</v>
      </c>
      <c r="DT111">
        <v>2138</v>
      </c>
      <c r="DU111">
        <v>2139</v>
      </c>
      <c r="DV111">
        <v>2140</v>
      </c>
      <c r="DW111">
        <v>2141</v>
      </c>
      <c r="DX111">
        <v>2142</v>
      </c>
      <c r="DY111">
        <v>2143</v>
      </c>
      <c r="DZ111">
        <v>2144</v>
      </c>
      <c r="EA111">
        <v>2145</v>
      </c>
      <c r="EB111">
        <v>2146</v>
      </c>
      <c r="EC111">
        <v>2147</v>
      </c>
      <c r="ED111">
        <v>2148</v>
      </c>
      <c r="EE111">
        <v>2149</v>
      </c>
      <c r="EF111">
        <v>2150</v>
      </c>
      <c r="EG111">
        <v>2151</v>
      </c>
      <c r="EH111">
        <v>2152</v>
      </c>
      <c r="EI111">
        <v>2153</v>
      </c>
      <c r="EJ111">
        <v>2154</v>
      </c>
      <c r="EK111">
        <v>2155</v>
      </c>
      <c r="EL111">
        <v>2156</v>
      </c>
      <c r="EM111">
        <v>2157</v>
      </c>
      <c r="EN111">
        <v>2158</v>
      </c>
      <c r="EO111">
        <v>2159</v>
      </c>
      <c r="EP111">
        <v>2160</v>
      </c>
      <c r="EQ111">
        <v>2161</v>
      </c>
      <c r="ER111">
        <v>2162</v>
      </c>
      <c r="ES111">
        <v>2163</v>
      </c>
      <c r="ET111">
        <v>2164</v>
      </c>
      <c r="EU111">
        <v>2165</v>
      </c>
      <c r="EV111">
        <v>2166</v>
      </c>
      <c r="EW111">
        <v>2167</v>
      </c>
      <c r="EX111">
        <v>2168</v>
      </c>
      <c r="EY111">
        <v>2169</v>
      </c>
      <c r="EZ111">
        <v>2170</v>
      </c>
      <c r="FA111">
        <v>2171</v>
      </c>
      <c r="FB111">
        <v>2172</v>
      </c>
      <c r="FC111">
        <v>2173</v>
      </c>
      <c r="FD111">
        <v>2174</v>
      </c>
      <c r="FE111">
        <v>2175</v>
      </c>
      <c r="FF111">
        <v>2176</v>
      </c>
      <c r="FG111">
        <v>2177</v>
      </c>
      <c r="FH111">
        <v>2178</v>
      </c>
      <c r="FI111">
        <v>2179</v>
      </c>
      <c r="FJ111">
        <v>2180</v>
      </c>
      <c r="FK111">
        <v>2181</v>
      </c>
      <c r="FL111">
        <v>2182</v>
      </c>
      <c r="FM111">
        <v>2183</v>
      </c>
      <c r="FN111">
        <v>2184</v>
      </c>
      <c r="FO111">
        <v>2185</v>
      </c>
      <c r="FP111">
        <v>2186</v>
      </c>
      <c r="FQ111">
        <v>2187</v>
      </c>
      <c r="FR111">
        <v>2188</v>
      </c>
      <c r="FS111">
        <v>2189</v>
      </c>
      <c r="FT111">
        <v>2190</v>
      </c>
      <c r="FU111">
        <v>2191</v>
      </c>
      <c r="FV111">
        <v>2192</v>
      </c>
      <c r="FW111">
        <v>2193</v>
      </c>
      <c r="FX111">
        <v>2194</v>
      </c>
      <c r="FY111">
        <v>2195</v>
      </c>
      <c r="FZ111">
        <v>2196</v>
      </c>
      <c r="GA111">
        <v>2197</v>
      </c>
      <c r="GB111">
        <v>2198</v>
      </c>
      <c r="GC111">
        <v>2199</v>
      </c>
      <c r="GD111">
        <v>2200</v>
      </c>
      <c r="GE111">
        <v>2201</v>
      </c>
      <c r="GF111">
        <v>2202</v>
      </c>
      <c r="GG111">
        <v>2203</v>
      </c>
      <c r="GH111">
        <v>2204</v>
      </c>
      <c r="GI111">
        <v>2205</v>
      </c>
      <c r="GJ111">
        <v>2206</v>
      </c>
      <c r="GK111">
        <v>2207</v>
      </c>
      <c r="GL111">
        <v>2208</v>
      </c>
      <c r="GM111">
        <v>2209</v>
      </c>
      <c r="GN111">
        <v>2210</v>
      </c>
      <c r="GO111">
        <v>2211</v>
      </c>
      <c r="GP111">
        <v>2212</v>
      </c>
      <c r="GQ111">
        <v>2213</v>
      </c>
      <c r="GR111">
        <v>2214</v>
      </c>
      <c r="GS111">
        <v>2215</v>
      </c>
      <c r="GT111">
        <v>2216</v>
      </c>
      <c r="GU111">
        <v>2217</v>
      </c>
      <c r="GV111">
        <v>2218</v>
      </c>
      <c r="GW111">
        <v>2219</v>
      </c>
      <c r="GX111">
        <v>2220</v>
      </c>
      <c r="GY111" s="25"/>
    </row>
    <row r="112" spans="1:207">
      <c r="D112" s="1" t="s">
        <v>79</v>
      </c>
      <c r="E112" s="14">
        <f>SUM(E2:E107)</f>
        <v>5412460</v>
      </c>
      <c r="F112" s="14">
        <f t="shared" ref="F112:BQ112" si="128">SUM(F2:F107)</f>
        <v>5405256.08057715</v>
      </c>
      <c r="G112" s="14">
        <f t="shared" si="128"/>
        <v>5396431.0500205504</v>
      </c>
      <c r="H112" s="14">
        <f t="shared" si="128"/>
        <v>5385808.7168629607</v>
      </c>
      <c r="I112" s="14">
        <f t="shared" si="128"/>
        <v>5373265.1191970333</v>
      </c>
      <c r="J112" s="14">
        <f t="shared" si="128"/>
        <v>5358690.3849020861</v>
      </c>
      <c r="K112" s="14">
        <f t="shared" si="128"/>
        <v>5341985.9833012</v>
      </c>
      <c r="L112" s="14">
        <f t="shared" si="128"/>
        <v>5323141.3429300953</v>
      </c>
      <c r="M112" s="14">
        <f t="shared" si="128"/>
        <v>5302196.6649864428</v>
      </c>
      <c r="N112" s="14">
        <f t="shared" si="128"/>
        <v>5279216.9126754673</v>
      </c>
      <c r="O112" s="14">
        <f t="shared" si="128"/>
        <v>5254319.9426456681</v>
      </c>
      <c r="P112" s="14">
        <f t="shared" si="128"/>
        <v>5227651.3755530668</v>
      </c>
      <c r="Q112" s="14">
        <f t="shared" si="128"/>
        <v>5199399.717297093</v>
      </c>
      <c r="R112" s="14">
        <f t="shared" si="128"/>
        <v>5169783.868779351</v>
      </c>
      <c r="S112" s="14">
        <f t="shared" si="128"/>
        <v>5139048.6946966751</v>
      </c>
      <c r="T112" s="14">
        <f t="shared" si="128"/>
        <v>5107474.6686968487</v>
      </c>
      <c r="U112" s="14">
        <f t="shared" si="128"/>
        <v>5075368.2735727029</v>
      </c>
      <c r="V112" s="14">
        <f t="shared" si="128"/>
        <v>5042999.6063369019</v>
      </c>
      <c r="W112" s="14">
        <f t="shared" si="128"/>
        <v>5010597.1301153414</v>
      </c>
      <c r="X112" s="14">
        <f t="shared" si="128"/>
        <v>4978353.8185706865</v>
      </c>
      <c r="Y112" s="14">
        <f t="shared" si="128"/>
        <v>4946408.4411148261</v>
      </c>
      <c r="Z112" s="14">
        <f t="shared" si="128"/>
        <v>4914862.7862638952</v>
      </c>
      <c r="AA112" s="14">
        <f t="shared" si="128"/>
        <v>4883788.1565515026</v>
      </c>
      <c r="AB112" s="14">
        <f t="shared" si="128"/>
        <v>4853207.0334945684</v>
      </c>
      <c r="AC112" s="14">
        <f t="shared" si="128"/>
        <v>4823119.5193225695</v>
      </c>
      <c r="AD112" s="14">
        <f t="shared" si="128"/>
        <v>4793496.6589423679</v>
      </c>
      <c r="AE112" s="14">
        <f t="shared" si="128"/>
        <v>4764259.111681046</v>
      </c>
      <c r="AF112" s="14">
        <f t="shared" si="128"/>
        <v>4735302.8030709941</v>
      </c>
      <c r="AG112" s="14">
        <f t="shared" si="128"/>
        <v>4706503.6680368399</v>
      </c>
      <c r="AH112" s="14">
        <f t="shared" si="128"/>
        <v>4677700.5650336808</v>
      </c>
      <c r="AI112" s="14">
        <f t="shared" si="128"/>
        <v>4648712.9949943274</v>
      </c>
      <c r="AJ112" s="14">
        <f t="shared" si="128"/>
        <v>4619354.0057229213</v>
      </c>
      <c r="AK112" s="14">
        <f t="shared" si="128"/>
        <v>4589453.3397974297</v>
      </c>
      <c r="AL112" s="14">
        <f t="shared" si="128"/>
        <v>4558867.716499812</v>
      </c>
      <c r="AM112" s="14">
        <f t="shared" si="128"/>
        <v>4527472.116202075</v>
      </c>
      <c r="AN112" s="14">
        <f t="shared" si="128"/>
        <v>4495161.8412244963</v>
      </c>
      <c r="AO112" s="14">
        <f t="shared" si="128"/>
        <v>4461857.5028777299</v>
      </c>
      <c r="AP112" s="14">
        <f t="shared" si="128"/>
        <v>4427518.5591087434</v>
      </c>
      <c r="AQ112" s="14">
        <f t="shared" si="128"/>
        <v>4392152.6379033709</v>
      </c>
      <c r="AR112" s="14">
        <f t="shared" si="128"/>
        <v>4355816.9238085905</v>
      </c>
      <c r="AS112" s="14">
        <f t="shared" si="128"/>
        <v>4318598.6951146349</v>
      </c>
      <c r="AT112" s="14">
        <f t="shared" si="128"/>
        <v>4280602.8032758581</v>
      </c>
      <c r="AU112" s="14">
        <f t="shared" si="128"/>
        <v>4241982.520439269</v>
      </c>
      <c r="AV112" s="14">
        <f t="shared" si="128"/>
        <v>4202943.4040350001</v>
      </c>
      <c r="AW112" s="14">
        <f t="shared" si="128"/>
        <v>4163712.0058405306</v>
      </c>
      <c r="AX112" s="14">
        <f t="shared" si="128"/>
        <v>4124537.4509836906</v>
      </c>
      <c r="AY112" s="14">
        <f t="shared" si="128"/>
        <v>4085680.3677917672</v>
      </c>
      <c r="AZ112" s="14">
        <f t="shared" si="128"/>
        <v>4047394.501307202</v>
      </c>
      <c r="BA112" s="14">
        <f t="shared" si="128"/>
        <v>4009928.3841710938</v>
      </c>
      <c r="BB112" s="14">
        <f t="shared" si="128"/>
        <v>3973502.0540928021</v>
      </c>
      <c r="BC112" s="14">
        <f t="shared" si="128"/>
        <v>3938277.509123099</v>
      </c>
      <c r="BD112" s="14">
        <f t="shared" si="128"/>
        <v>3904379.71462182</v>
      </c>
      <c r="BE112" s="14">
        <f t="shared" si="128"/>
        <v>3871880.7216027603</v>
      </c>
      <c r="BF112" s="14">
        <f t="shared" si="128"/>
        <v>3840791.9498042543</v>
      </c>
      <c r="BG112" s="14">
        <f t="shared" si="128"/>
        <v>3811097.6191160199</v>
      </c>
      <c r="BH112" s="14">
        <f t="shared" si="128"/>
        <v>3782740.6309500579</v>
      </c>
      <c r="BI112" s="14">
        <f t="shared" si="128"/>
        <v>3755630.1091760048</v>
      </c>
      <c r="BJ112" s="14">
        <f t="shared" si="128"/>
        <v>3729671.8886790839</v>
      </c>
      <c r="BK112" s="14">
        <f t="shared" si="128"/>
        <v>3704769.7177129691</v>
      </c>
      <c r="BL112" s="14">
        <f t="shared" si="128"/>
        <v>3680830.6098532146</v>
      </c>
      <c r="BM112" s="14">
        <f t="shared" si="128"/>
        <v>3657777.3774196669</v>
      </c>
      <c r="BN112" s="14">
        <f t="shared" si="128"/>
        <v>3635537.6717977352</v>
      </c>
      <c r="BO112" s="14">
        <f t="shared" si="128"/>
        <v>3614043.3815268786</v>
      </c>
      <c r="BP112" s="14">
        <f t="shared" si="128"/>
        <v>3593228.6303673075</v>
      </c>
      <c r="BQ112" s="14">
        <f t="shared" si="128"/>
        <v>3573008.665986984</v>
      </c>
      <c r="BR112" s="14">
        <f t="shared" ref="BR112:DB112" si="129">SUM(BR2:BR107)</f>
        <v>3553287.5223888722</v>
      </c>
      <c r="BS112" s="14">
        <f t="shared" si="129"/>
        <v>3533957.7189033306</v>
      </c>
      <c r="BT112" s="14">
        <f t="shared" si="129"/>
        <v>3514903.8027514038</v>
      </c>
      <c r="BU112" s="14">
        <f t="shared" si="129"/>
        <v>3496005.4461037666</v>
      </c>
      <c r="BV112" s="14">
        <f t="shared" si="129"/>
        <v>3477134.0768817328</v>
      </c>
      <c r="BW112" s="14">
        <f t="shared" si="129"/>
        <v>3458167.6143298615</v>
      </c>
      <c r="BX112" s="14">
        <f t="shared" si="129"/>
        <v>3438993.1903362931</v>
      </c>
      <c r="BY112" s="14">
        <f t="shared" si="129"/>
        <v>3419513.3698473522</v>
      </c>
      <c r="BZ112" s="14">
        <f t="shared" si="129"/>
        <v>3399661.0093853585</v>
      </c>
      <c r="CA112" s="14">
        <f t="shared" si="129"/>
        <v>3379394.6810729844</v>
      </c>
      <c r="CB112" s="14">
        <f t="shared" si="129"/>
        <v>3358703.6450684727</v>
      </c>
      <c r="CC112" s="14">
        <f t="shared" si="129"/>
        <v>3337609.1589206746</v>
      </c>
      <c r="CD112" s="14">
        <f t="shared" si="129"/>
        <v>3316164.60042493</v>
      </c>
      <c r="CE112" s="14">
        <f t="shared" si="129"/>
        <v>3294448.9137141579</v>
      </c>
      <c r="CF112" s="14">
        <f t="shared" si="129"/>
        <v>3272556.6469880384</v>
      </c>
      <c r="CG112" s="14">
        <f t="shared" si="129"/>
        <v>3250583.2548002121</v>
      </c>
      <c r="CH112" s="14">
        <f t="shared" si="129"/>
        <v>3228623.0665524662</v>
      </c>
      <c r="CI112" s="14">
        <f t="shared" si="129"/>
        <v>3206767.5525549636</v>
      </c>
      <c r="CJ112" s="14">
        <f t="shared" si="129"/>
        <v>3185101.5622526482</v>
      </c>
      <c r="CK112" s="14">
        <f t="shared" si="129"/>
        <v>3163694.4924605372</v>
      </c>
      <c r="CL112" s="14">
        <f t="shared" si="129"/>
        <v>3142599.9259912884</v>
      </c>
      <c r="CM112" s="14">
        <f t="shared" si="129"/>
        <v>3121852.7304071384</v>
      </c>
      <c r="CN112" s="14">
        <f t="shared" si="129"/>
        <v>3101475.1822524806</v>
      </c>
      <c r="CO112" s="14">
        <f t="shared" si="129"/>
        <v>3081475.4774935329</v>
      </c>
      <c r="CP112" s="14">
        <f t="shared" si="129"/>
        <v>3061860.8453414175</v>
      </c>
      <c r="CQ112" s="14">
        <f t="shared" si="129"/>
        <v>3042631.644719182</v>
      </c>
      <c r="CR112" s="14">
        <f t="shared" si="129"/>
        <v>3023782.3595977779</v>
      </c>
      <c r="CS112" s="14">
        <f t="shared" si="129"/>
        <v>3005304.1006489857</v>
      </c>
      <c r="CT112" s="14">
        <f t="shared" si="129"/>
        <v>2987179.728549073</v>
      </c>
      <c r="CU112" s="14">
        <f t="shared" si="129"/>
        <v>2969387.2475437201</v>
      </c>
      <c r="CV112" s="14">
        <f t="shared" si="129"/>
        <v>2951897.1612173114</v>
      </c>
      <c r="CW112" s="14">
        <f t="shared" si="129"/>
        <v>2934672.4455094789</v>
      </c>
      <c r="CX112" s="14">
        <f t="shared" si="129"/>
        <v>2917668.2956105541</v>
      </c>
      <c r="CY112" s="14">
        <f t="shared" si="129"/>
        <v>2900834.5384688899</v>
      </c>
      <c r="CZ112" s="14">
        <f t="shared" si="129"/>
        <v>2884119.6756336358</v>
      </c>
      <c r="DA112" s="14">
        <f t="shared" si="129"/>
        <v>2867470.8804880497</v>
      </c>
      <c r="DB112" s="14">
        <f t="shared" si="129"/>
        <v>2850839.7578613879</v>
      </c>
      <c r="DC112" s="14">
        <f t="shared" ref="DC112:FD112" si="130">SUM(DC2:DC107)</f>
        <v>2834183.2003343068</v>
      </c>
      <c r="DD112" s="14">
        <f t="shared" si="130"/>
        <v>2817465.7772402465</v>
      </c>
      <c r="DE112" s="14">
        <f t="shared" si="130"/>
        <v>2800660.6304457192</v>
      </c>
      <c r="DF112" s="14">
        <f t="shared" si="130"/>
        <v>2783751.1232622135</v>
      </c>
      <c r="DG112" s="14">
        <f t="shared" si="130"/>
        <v>2766730.6472607274</v>
      </c>
      <c r="DH112" s="14">
        <f t="shared" si="130"/>
        <v>2749602.1707563121</v>
      </c>
      <c r="DI112" s="14">
        <f t="shared" si="130"/>
        <v>2732378.1304556555</v>
      </c>
      <c r="DJ112" s="14">
        <f t="shared" si="130"/>
        <v>2715078.8598756567</v>
      </c>
      <c r="DK112" s="14">
        <f t="shared" si="130"/>
        <v>2697731.3800667003</v>
      </c>
      <c r="DL112" s="14">
        <f t="shared" si="130"/>
        <v>2680367.7089606947</v>
      </c>
      <c r="DM112" s="14">
        <f t="shared" si="130"/>
        <v>2663023.0474346569</v>
      </c>
      <c r="DN112" s="14">
        <f t="shared" si="130"/>
        <v>2645733.9522092612</v>
      </c>
      <c r="DO112" s="14">
        <f t="shared" si="130"/>
        <v>2628536.5689029153</v>
      </c>
      <c r="DP112" s="14">
        <f t="shared" si="130"/>
        <v>2611465.0789373331</v>
      </c>
      <c r="DQ112" s="14">
        <f t="shared" si="130"/>
        <v>2594550.3669788968</v>
      </c>
      <c r="DR112" s="14">
        <f t="shared" si="130"/>
        <v>2577818.9791422589</v>
      </c>
      <c r="DS112" s="14">
        <f t="shared" si="130"/>
        <v>2561292.4030755181</v>
      </c>
      <c r="DT112" s="14">
        <f t="shared" si="130"/>
        <v>2544986.6057146401</v>
      </c>
      <c r="DU112" s="14">
        <f t="shared" si="130"/>
        <v>2528911.8368559084</v>
      </c>
      <c r="DV112" s="14">
        <f t="shared" si="130"/>
        <v>2513072.6617510556</v>
      </c>
      <c r="DW112" s="14">
        <f t="shared" si="130"/>
        <v>2497468.1814593198</v>
      </c>
      <c r="DX112" s="14">
        <f t="shared" si="130"/>
        <v>2482092.409323635</v>
      </c>
      <c r="DY112" s="14">
        <f t="shared" si="130"/>
        <v>2466934.7444647998</v>
      </c>
      <c r="DZ112" s="14">
        <f t="shared" si="130"/>
        <v>2451980.5783030661</v>
      </c>
      <c r="EA112" s="14">
        <f t="shared" si="130"/>
        <v>2437211.9619231638</v>
      </c>
      <c r="EB112" s="14">
        <f t="shared" si="130"/>
        <v>2422608.3644577032</v>
      </c>
      <c r="EC112" s="14">
        <f t="shared" si="130"/>
        <v>2408147.4847969729</v>
      </c>
      <c r="ED112" s="14">
        <f t="shared" si="130"/>
        <v>2393806.1021913341</v>
      </c>
      <c r="EE112" s="14">
        <f t="shared" si="130"/>
        <v>2379560.9346208586</v>
      </c>
      <c r="EF112" s="14">
        <f t="shared" si="130"/>
        <v>2365389.4786863034</v>
      </c>
      <c r="EG112" s="14">
        <f t="shared" si="130"/>
        <v>2351270.8233208903</v>
      </c>
      <c r="EH112" s="14">
        <f t="shared" si="130"/>
        <v>2337186.3716609962</v>
      </c>
      <c r="EI112" s="14">
        <f t="shared" si="130"/>
        <v>2323120.4770274502</v>
      </c>
      <c r="EJ112" s="14">
        <f t="shared" si="130"/>
        <v>2309060.9451601449</v>
      </c>
      <c r="EK112" s="14">
        <f t="shared" si="130"/>
        <v>2294999.3779948554</v>
      </c>
      <c r="EL112" s="14">
        <f t="shared" si="130"/>
        <v>2280931.3556477013</v>
      </c>
      <c r="EM112" s="14">
        <f t="shared" si="130"/>
        <v>2266856.443652214</v>
      </c>
      <c r="EN112" s="14">
        <f t="shared" si="130"/>
        <v>2252778.0319127641</v>
      </c>
      <c r="EO112" s="14">
        <f t="shared" si="130"/>
        <v>2238703.0047964198</v>
      </c>
      <c r="EP112" s="14">
        <f t="shared" si="130"/>
        <v>2224641.2809479437</v>
      </c>
      <c r="EQ112" s="14">
        <f t="shared" si="130"/>
        <v>2210605.23577784</v>
      </c>
      <c r="ER112" s="14">
        <f t="shared" si="130"/>
        <v>2196609.0443340293</v>
      </c>
      <c r="ES112" s="14">
        <f t="shared" si="130"/>
        <v>2182667.9813927035</v>
      </c>
      <c r="ET112" s="14">
        <f t="shared" si="130"/>
        <v>2168797.7123162681</v>
      </c>
      <c r="EU112" s="14">
        <f t="shared" si="130"/>
        <v>2155013.6065059425</v>
      </c>
      <c r="EV112" s="14">
        <f t="shared" si="130"/>
        <v>2141330.1031595152</v>
      </c>
      <c r="EW112" s="14">
        <f t="shared" si="130"/>
        <v>2127760.1559734959</v>
      </c>
      <c r="EX112" s="14">
        <f t="shared" si="130"/>
        <v>2114314.7710516793</v>
      </c>
      <c r="EY112" s="14">
        <f t="shared" si="130"/>
        <v>2101002.6536431508</v>
      </c>
      <c r="EZ112" s="14">
        <f t="shared" si="130"/>
        <v>2087829.9692013811</v>
      </c>
      <c r="FA112" s="14">
        <f t="shared" si="130"/>
        <v>2074800.22027007</v>
      </c>
      <c r="FB112" s="14">
        <f t="shared" si="130"/>
        <v>2061914.2356306862</v>
      </c>
      <c r="FC112" s="14">
        <f t="shared" si="130"/>
        <v>2049170.2647252344</v>
      </c>
      <c r="FD112" s="14">
        <f t="shared" si="130"/>
        <v>2036564.1662692244</v>
      </c>
      <c r="FE112" s="14">
        <f t="shared" ref="FE112:GK112" si="131">SUM(FE2:FE107)</f>
        <v>2024089.6778179368</v>
      </c>
      <c r="FF112" s="14">
        <f t="shared" si="131"/>
        <v>2011738.7512459792</v>
      </c>
      <c r="FG112" s="14">
        <f t="shared" si="131"/>
        <v>1999501.9378368673</v>
      </c>
      <c r="FH112" s="14">
        <f t="shared" si="131"/>
        <v>1987368.8061093194</v>
      </c>
      <c r="FI112" s="14">
        <f t="shared" si="131"/>
        <v>1975328.3753909485</v>
      </c>
      <c r="FJ112" s="14">
        <f t="shared" si="131"/>
        <v>1963369.5487946824</v>
      </c>
      <c r="FK112" s="14">
        <f t="shared" si="131"/>
        <v>1951481.5297708232</v>
      </c>
      <c r="FL112" s="14">
        <f t="shared" si="131"/>
        <v>1939654.2078849392</v>
      </c>
      <c r="FM112" s="14">
        <f t="shared" si="131"/>
        <v>1927878.5008838035</v>
      </c>
      <c r="FN112" s="14">
        <f t="shared" si="131"/>
        <v>1916146.6422038751</v>
      </c>
      <c r="FO112" s="14">
        <f t="shared" si="131"/>
        <v>1904452.4051880899</v>
      </c>
      <c r="FP112" s="14">
        <f t="shared" si="131"/>
        <v>1892791.257942518</v>
      </c>
      <c r="FQ112" s="14">
        <f t="shared" si="131"/>
        <v>1881160.4455115364</v>
      </c>
      <c r="FR112" s="14">
        <f t="shared" si="131"/>
        <v>1869558.9988223712</v>
      </c>
      <c r="FS112" s="14">
        <f t="shared" si="131"/>
        <v>1857987.6728733447</v>
      </c>
      <c r="FT112" s="14">
        <f t="shared" si="131"/>
        <v>1846448.819333771</v>
      </c>
      <c r="FU112" s="14">
        <f t="shared" si="131"/>
        <v>1834946.2012967011</v>
      </c>
      <c r="FV112" s="14">
        <f t="shared" si="131"/>
        <v>1823484.759988928</v>
      </c>
      <c r="FW112" s="14">
        <f t="shared" si="131"/>
        <v>1812070.3449898141</v>
      </c>
      <c r="FX112" s="14">
        <f t="shared" si="131"/>
        <v>1800709.4205474185</v>
      </c>
      <c r="FY112" s="14">
        <f t="shared" si="131"/>
        <v>1789408.7610436352</v>
      </c>
      <c r="FZ112" s="14">
        <f t="shared" si="131"/>
        <v>1778175.1486276411</v>
      </c>
      <c r="GA112" s="14">
        <f t="shared" si="131"/>
        <v>1767015.0852826841</v>
      </c>
      <c r="GB112" s="14">
        <f t="shared" si="131"/>
        <v>1755934.5304046944</v>
      </c>
      <c r="GC112" s="14">
        <f t="shared" si="131"/>
        <v>1744938.6733148</v>
      </c>
      <c r="GD112" s="14">
        <f t="shared" si="131"/>
        <v>1734031.7482113389</v>
      </c>
      <c r="GE112" s="14">
        <f t="shared" si="131"/>
        <v>1723216.8968493273</v>
      </c>
      <c r="GF112" s="14">
        <f t="shared" si="131"/>
        <v>1712496.0819858348</v>
      </c>
      <c r="GG112" s="14">
        <f t="shared" si="131"/>
        <v>1701870.0523884308</v>
      </c>
      <c r="GH112" s="14">
        <f t="shared" si="131"/>
        <v>1691338.3580406681</v>
      </c>
      <c r="GI112" s="14">
        <f t="shared" si="131"/>
        <v>1680899.4122412854</v>
      </c>
      <c r="GJ112" s="14">
        <f t="shared" si="131"/>
        <v>1670550.5956112004</v>
      </c>
      <c r="GK112" s="14">
        <f t="shared" si="131"/>
        <v>1660288.3956551002</v>
      </c>
      <c r="GL112" s="14">
        <f>SUM(GL2:GL107)</f>
        <v>1650108.5744775275</v>
      </c>
      <c r="GM112" s="14">
        <f>SUM(GM2:GM107)</f>
        <v>1640006.3565874412</v>
      </c>
      <c r="GN112" s="14">
        <f>SUM(GN2:GN107)</f>
        <v>1629976.6283905415</v>
      </c>
      <c r="GO112" s="14">
        <f>SUM(GO2:GO107)</f>
        <v>1620014.14097847</v>
      </c>
      <c r="GP112" s="14">
        <f>SUM(GP2:GP107)</f>
        <v>1610113.7081484573</v>
      </c>
      <c r="GQ112" s="14">
        <f t="shared" ref="GQ112:GX112" si="132">SUM(GQ2:GQ107)</f>
        <v>1600270.3921937814</v>
      </c>
      <c r="GR112" s="14">
        <f t="shared" si="132"/>
        <v>1590479.670854171</v>
      </c>
      <c r="GS112" s="14">
        <f t="shared" si="132"/>
        <v>1580737.5798669576</v>
      </c>
      <c r="GT112" s="14">
        <f t="shared" si="132"/>
        <v>1571040.8267676395</v>
      </c>
      <c r="GU112" s="14">
        <f t="shared" si="132"/>
        <v>1561386.8728990951</v>
      </c>
      <c r="GV112" s="14">
        <f t="shared" si="132"/>
        <v>1551773.9819558475</v>
      </c>
      <c r="GW112" s="14">
        <f t="shared" si="132"/>
        <v>1542201.2347590767</v>
      </c>
      <c r="GX112" s="14">
        <f t="shared" si="132"/>
        <v>1532668.5112817048</v>
      </c>
      <c r="GY112" s="100"/>
    </row>
    <row r="113" spans="4:207">
      <c r="D113" s="1" t="s">
        <v>80</v>
      </c>
      <c r="E113" s="14">
        <f>SUM(E2:E21)</f>
        <v>1059024</v>
      </c>
      <c r="F113" s="14">
        <f t="shared" ref="F113:BQ113" si="133">SUM(F2:F21)</f>
        <v>1068227.0877717324</v>
      </c>
      <c r="G113" s="14">
        <f t="shared" si="133"/>
        <v>1075797.9372961607</v>
      </c>
      <c r="H113" s="14">
        <f t="shared" si="133"/>
        <v>1081758.0396333572</v>
      </c>
      <c r="I113" s="14">
        <f t="shared" si="133"/>
        <v>1085870.6759113753</v>
      </c>
      <c r="J113" s="14">
        <f t="shared" si="133"/>
        <v>1087482.1149080845</v>
      </c>
      <c r="K113" s="14">
        <f t="shared" si="133"/>
        <v>1085635.0953123679</v>
      </c>
      <c r="L113" s="14">
        <f t="shared" si="133"/>
        <v>1079960.9078089762</v>
      </c>
      <c r="M113" s="14">
        <f t="shared" si="133"/>
        <v>1069233.1995079746</v>
      </c>
      <c r="N113" s="14">
        <f t="shared" si="133"/>
        <v>1053908.0464276336</v>
      </c>
      <c r="O113" s="14">
        <f t="shared" si="133"/>
        <v>1037049.490613797</v>
      </c>
      <c r="P113" s="14">
        <f t="shared" si="133"/>
        <v>1020414.0753380106</v>
      </c>
      <c r="Q113" s="14">
        <f t="shared" si="133"/>
        <v>1006354.5144605496</v>
      </c>
      <c r="R113" s="14">
        <f t="shared" si="133"/>
        <v>994343.21945334342</v>
      </c>
      <c r="S113" s="14">
        <f t="shared" si="133"/>
        <v>982444.68267945107</v>
      </c>
      <c r="T113" s="14">
        <f t="shared" si="133"/>
        <v>970376.37878701289</v>
      </c>
      <c r="U113" s="14">
        <f t="shared" si="133"/>
        <v>957872.09607748187</v>
      </c>
      <c r="V113" s="14">
        <f t="shared" si="133"/>
        <v>945356.82505152049</v>
      </c>
      <c r="W113" s="14">
        <f t="shared" si="133"/>
        <v>932735.79467975942</v>
      </c>
      <c r="X113" s="14">
        <f t="shared" si="133"/>
        <v>920369.04986365384</v>
      </c>
      <c r="Y113" s="14">
        <f t="shared" si="133"/>
        <v>909343.79534364888</v>
      </c>
      <c r="Z113" s="14">
        <f t="shared" si="133"/>
        <v>899262.95731412969</v>
      </c>
      <c r="AA113" s="14">
        <f t="shared" si="133"/>
        <v>890902.22167680052</v>
      </c>
      <c r="AB113" s="14">
        <f t="shared" si="133"/>
        <v>884184.32609231281</v>
      </c>
      <c r="AC113" s="14">
        <f t="shared" si="133"/>
        <v>879025.78496918175</v>
      </c>
      <c r="AD113" s="14">
        <f t="shared" si="133"/>
        <v>875322.08203283511</v>
      </c>
      <c r="AE113" s="14">
        <f t="shared" si="133"/>
        <v>872929.11374938791</v>
      </c>
      <c r="AF113" s="14">
        <f t="shared" si="133"/>
        <v>871666.19423324231</v>
      </c>
      <c r="AG113" s="14">
        <f t="shared" si="133"/>
        <v>871309.37154927396</v>
      </c>
      <c r="AH113" s="14">
        <f t="shared" si="133"/>
        <v>871610.64479683666</v>
      </c>
      <c r="AI113" s="14">
        <f t="shared" si="133"/>
        <v>872311.72469680675</v>
      </c>
      <c r="AJ113" s="14">
        <f t="shared" si="133"/>
        <v>873150.78343449254</v>
      </c>
      <c r="AK113" s="14">
        <f t="shared" si="133"/>
        <v>873869.6234105872</v>
      </c>
      <c r="AL113" s="14">
        <f t="shared" si="133"/>
        <v>874221.63786332298</v>
      </c>
      <c r="AM113" s="14">
        <f t="shared" si="133"/>
        <v>873967.27937722974</v>
      </c>
      <c r="AN113" s="14">
        <f t="shared" si="133"/>
        <v>872893.08384515287</v>
      </c>
      <c r="AO113" s="14">
        <f t="shared" si="133"/>
        <v>870838.59045673988</v>
      </c>
      <c r="AP113" s="14">
        <f t="shared" si="133"/>
        <v>867696.76370551973</v>
      </c>
      <c r="AQ113" s="14">
        <f t="shared" si="133"/>
        <v>863429.9498133288</v>
      </c>
      <c r="AR113" s="14">
        <f t="shared" si="133"/>
        <v>858068.86999639927</v>
      </c>
      <c r="AS113" s="14">
        <f t="shared" si="133"/>
        <v>851701.08344788617</v>
      </c>
      <c r="AT113" s="14">
        <f t="shared" si="133"/>
        <v>844465.02369078854</v>
      </c>
      <c r="AU113" s="14">
        <f t="shared" si="133"/>
        <v>836520.80479225679</v>
      </c>
      <c r="AV113" s="14">
        <f t="shared" si="133"/>
        <v>828043.10791728785</v>
      </c>
      <c r="AW113" s="14">
        <f t="shared" si="133"/>
        <v>819205.60353565216</v>
      </c>
      <c r="AX113" s="14">
        <f t="shared" si="133"/>
        <v>810178.45304425457</v>
      </c>
      <c r="AY113" s="14">
        <f t="shared" si="133"/>
        <v>801128.60806312202</v>
      </c>
      <c r="AZ113" s="14">
        <f t="shared" si="133"/>
        <v>792207.86167474615</v>
      </c>
      <c r="BA113" s="14">
        <f t="shared" si="133"/>
        <v>783555.97107564087</v>
      </c>
      <c r="BB113" s="14">
        <f t="shared" si="133"/>
        <v>775296.90428445814</v>
      </c>
      <c r="BC113" s="14">
        <f t="shared" si="133"/>
        <v>767535.50166717905</v>
      </c>
      <c r="BD113" s="14">
        <f t="shared" si="133"/>
        <v>760355.27520240261</v>
      </c>
      <c r="BE113" s="14">
        <f t="shared" si="133"/>
        <v>753815.68934110145</v>
      </c>
      <c r="BF113" s="14">
        <f t="shared" si="133"/>
        <v>747951.28923943045</v>
      </c>
      <c r="BG113" s="14">
        <f t="shared" si="133"/>
        <v>742769.24180470943</v>
      </c>
      <c r="BH113" s="14">
        <f t="shared" si="133"/>
        <v>738256.69192265486</v>
      </c>
      <c r="BI113" s="14">
        <f t="shared" si="133"/>
        <v>734382.00780434336</v>
      </c>
      <c r="BJ113" s="14">
        <f t="shared" si="133"/>
        <v>731092.09001489158</v>
      </c>
      <c r="BK113" s="14">
        <f t="shared" si="133"/>
        <v>728315.24280991626</v>
      </c>
      <c r="BL113" s="14">
        <f t="shared" si="133"/>
        <v>725962.94447056274</v>
      </c>
      <c r="BM113" s="14">
        <f t="shared" si="133"/>
        <v>723934.40385245357</v>
      </c>
      <c r="BN113" s="14">
        <f t="shared" si="133"/>
        <v>722117.69058368972</v>
      </c>
      <c r="BO113" s="14">
        <f t="shared" si="133"/>
        <v>720397.64264816931</v>
      </c>
      <c r="BP113" s="14">
        <f t="shared" si="133"/>
        <v>718659.27843131265</v>
      </c>
      <c r="BQ113" s="14">
        <f t="shared" si="133"/>
        <v>716792.9419007363</v>
      </c>
      <c r="BR113" s="14">
        <f t="shared" ref="BR113:DB113" si="134">SUM(BR2:BR21)</f>
        <v>714700.07579582208</v>
      </c>
      <c r="BS113" s="14">
        <f t="shared" si="134"/>
        <v>712297.03350007965</v>
      </c>
      <c r="BT113" s="14">
        <f t="shared" si="134"/>
        <v>709518.13909765962</v>
      </c>
      <c r="BU113" s="14">
        <f t="shared" si="134"/>
        <v>706317.7760589011</v>
      </c>
      <c r="BV113" s="14">
        <f t="shared" si="134"/>
        <v>702671.58322391962</v>
      </c>
      <c r="BW113" s="14">
        <f t="shared" si="134"/>
        <v>698576.14092312241</v>
      </c>
      <c r="BX113" s="14">
        <f t="shared" si="134"/>
        <v>694048.16152348393</v>
      </c>
      <c r="BY113" s="14">
        <f t="shared" si="134"/>
        <v>689122.43072124652</v>
      </c>
      <c r="BZ113" s="14">
        <f t="shared" si="134"/>
        <v>683849.30492105905</v>
      </c>
      <c r="CA113" s="14">
        <f t="shared" si="134"/>
        <v>678291.54780051869</v>
      </c>
      <c r="CB113" s="14">
        <f t="shared" si="134"/>
        <v>672521.00860614062</v>
      </c>
      <c r="CC113" s="14">
        <f t="shared" si="134"/>
        <v>666615.11378272471</v>
      </c>
      <c r="CD113" s="14">
        <f t="shared" si="134"/>
        <v>660653.37233650475</v>
      </c>
      <c r="CE113" s="14">
        <f t="shared" si="134"/>
        <v>654714.02891678095</v>
      </c>
      <c r="CF113" s="14">
        <f t="shared" si="134"/>
        <v>648871.02190865506</v>
      </c>
      <c r="CG113" s="14">
        <f t="shared" si="134"/>
        <v>643191.29608926119</v>
      </c>
      <c r="CH113" s="14">
        <f t="shared" si="134"/>
        <v>637732.63304547186</v>
      </c>
      <c r="CI113" s="14">
        <f t="shared" si="134"/>
        <v>632541.97021059436</v>
      </c>
      <c r="CJ113" s="14">
        <f t="shared" si="134"/>
        <v>627654.24346059898</v>
      </c>
      <c r="CK113" s="14">
        <f t="shared" si="134"/>
        <v>623091.77598495525</v>
      </c>
      <c r="CL113" s="14">
        <f t="shared" si="134"/>
        <v>618864.16858968674</v>
      </c>
      <c r="CM113" s="14">
        <f t="shared" si="134"/>
        <v>614968.64362817165</v>
      </c>
      <c r="CN113" s="14">
        <f t="shared" si="134"/>
        <v>611390.76663524285</v>
      </c>
      <c r="CO113" s="14">
        <f t="shared" si="134"/>
        <v>608105.55307876831</v>
      </c>
      <c r="CP113" s="14">
        <f t="shared" si="134"/>
        <v>605078.88991361926</v>
      </c>
      <c r="CQ113" s="14">
        <f t="shared" si="134"/>
        <v>602269.2014759148</v>
      </c>
      <c r="CR113" s="14">
        <f t="shared" si="134"/>
        <v>599629.34251407534</v>
      </c>
      <c r="CS113" s="14">
        <f t="shared" si="134"/>
        <v>597108.62470368051</v>
      </c>
      <c r="CT113" s="14">
        <f t="shared" si="134"/>
        <v>594654.9040721918</v>
      </c>
      <c r="CU113" s="14">
        <f t="shared" si="134"/>
        <v>592216.65537128202</v>
      </c>
      <c r="CV113" s="14">
        <f t="shared" si="134"/>
        <v>589744.96525310224</v>
      </c>
      <c r="CW113" s="14">
        <f t="shared" si="134"/>
        <v>587195.3524676892</v>
      </c>
      <c r="CX113" s="14">
        <f t="shared" si="134"/>
        <v>584529.32928721246</v>
      </c>
      <c r="CY113" s="14">
        <f t="shared" si="134"/>
        <v>581715.67772603873</v>
      </c>
      <c r="CZ113" s="14">
        <f t="shared" si="134"/>
        <v>578731.37866258598</v>
      </c>
      <c r="DA113" s="14">
        <f t="shared" si="134"/>
        <v>575562.17045234155</v>
      </c>
      <c r="DB113" s="14">
        <f t="shared" si="134"/>
        <v>572202.7213584343</v>
      </c>
      <c r="DC113" s="14">
        <f t="shared" ref="DC113:FD113" si="135">SUM(DC2:DC21)</f>
        <v>568656.43336696317</v>
      </c>
      <c r="DD113" s="14">
        <f t="shared" si="135"/>
        <v>564934.88818619587</v>
      </c>
      <c r="DE113" s="14">
        <f t="shared" si="135"/>
        <v>561056.98054686212</v>
      </c>
      <c r="DF113" s="14">
        <f t="shared" si="135"/>
        <v>557047.79474611662</v>
      </c>
      <c r="DG113" s="14">
        <f t="shared" si="135"/>
        <v>552937.27804593975</v>
      </c>
      <c r="DH113" s="14">
        <f t="shared" si="135"/>
        <v>548758.78179957485</v>
      </c>
      <c r="DI113" s="14">
        <f t="shared" si="135"/>
        <v>544547.53907208808</v>
      </c>
      <c r="DJ113" s="14">
        <f t="shared" si="135"/>
        <v>540339.14758841426</v>
      </c>
      <c r="DK113" s="14">
        <f t="shared" si="135"/>
        <v>536168.11880471441</v>
      </c>
      <c r="DL113" s="14">
        <f t="shared" si="135"/>
        <v>532066.55172329489</v>
      </c>
      <c r="DM113" s="14">
        <f t="shared" si="135"/>
        <v>528062.97602752084</v>
      </c>
      <c r="DN113" s="14">
        <f t="shared" si="135"/>
        <v>524181.40173991252</v>
      </c>
      <c r="DO113" s="14">
        <f t="shared" si="135"/>
        <v>520440.60049618996</v>
      </c>
      <c r="DP113" s="14">
        <f t="shared" si="135"/>
        <v>516853.63298134023</v>
      </c>
      <c r="DQ113" s="14">
        <f t="shared" si="135"/>
        <v>513427.62596561702</v>
      </c>
      <c r="DR113" s="14">
        <f t="shared" si="135"/>
        <v>510163.79294219933</v>
      </c>
      <c r="DS113" s="14">
        <f t="shared" si="135"/>
        <v>507057.68374009774</v>
      </c>
      <c r="DT113" s="14">
        <f t="shared" si="135"/>
        <v>504099.64072587562</v>
      </c>
      <c r="DU113" s="14">
        <f t="shared" si="135"/>
        <v>501275.43320723111</v>
      </c>
      <c r="DV113" s="14">
        <f t="shared" si="135"/>
        <v>498567.03670914081</v>
      </c>
      <c r="DW113" s="14">
        <f t="shared" si="135"/>
        <v>495953.52022985206</v>
      </c>
      <c r="DX113" s="14">
        <f t="shared" si="135"/>
        <v>493412.00227493595</v>
      </c>
      <c r="DY113" s="14">
        <f t="shared" si="135"/>
        <v>490918.63623580028</v>
      </c>
      <c r="DZ113" s="14">
        <f t="shared" si="135"/>
        <v>488449.58610545163</v>
      </c>
      <c r="EA113" s="14">
        <f t="shared" si="135"/>
        <v>485981.95552990469</v>
      </c>
      <c r="EB113" s="14">
        <f t="shared" si="135"/>
        <v>483494.6365719327</v>
      </c>
      <c r="EC113" s="14">
        <f t="shared" si="135"/>
        <v>480969.04904517421</v>
      </c>
      <c r="ED113" s="14">
        <f t="shared" si="135"/>
        <v>478389.74651426775</v>
      </c>
      <c r="EE113" s="14">
        <f t="shared" si="135"/>
        <v>475744.87109315011</v>
      </c>
      <c r="EF113" s="14">
        <f t="shared" si="135"/>
        <v>473026.44591261505</v>
      </c>
      <c r="EG113" s="14">
        <f t="shared" si="135"/>
        <v>470230.50080583541</v>
      </c>
      <c r="EH113" s="14">
        <f t="shared" si="135"/>
        <v>467357.03354393411</v>
      </c>
      <c r="EI113" s="14">
        <f t="shared" si="135"/>
        <v>464409.81553644827</v>
      </c>
      <c r="EJ113" s="14">
        <f t="shared" si="135"/>
        <v>461396.05677586899</v>
      </c>
      <c r="EK113" s="14">
        <f t="shared" si="135"/>
        <v>458325.94985933456</v>
      </c>
      <c r="EL113" s="14">
        <f t="shared" si="135"/>
        <v>455212.11695037322</v>
      </c>
      <c r="EM113" s="14">
        <f t="shared" si="135"/>
        <v>452068.98653466307</v>
      </c>
      <c r="EN113" s="14">
        <f t="shared" si="135"/>
        <v>448912.12835861114</v>
      </c>
      <c r="EO113" s="14">
        <f t="shared" si="135"/>
        <v>445757.5753171675</v>
      </c>
      <c r="EP113" s="14">
        <f t="shared" si="135"/>
        <v>442621.16018999752</v>
      </c>
      <c r="EQ113" s="14">
        <f t="shared" si="135"/>
        <v>439517.89312541881</v>
      </c>
      <c r="ER113" s="14">
        <f t="shared" si="135"/>
        <v>436461.40277151199</v>
      </c>
      <c r="ES113" s="14">
        <f t="shared" si="135"/>
        <v>433463.46020950208</v>
      </c>
      <c r="ET113" s="14">
        <f t="shared" si="135"/>
        <v>430533.60051038896</v>
      </c>
      <c r="EU113" s="14">
        <f t="shared" si="135"/>
        <v>427678.85199443618</v>
      </c>
      <c r="EV113" s="14">
        <f t="shared" si="135"/>
        <v>424903.57845155726</v>
      </c>
      <c r="EW113" s="14">
        <f t="shared" si="135"/>
        <v>422209.43478999339</v>
      </c>
      <c r="EX113" s="14">
        <f t="shared" si="135"/>
        <v>419595.43205552595</v>
      </c>
      <c r="EY113" s="14">
        <f t="shared" si="135"/>
        <v>417058.10364957654</v>
      </c>
      <c r="EZ113" s="14">
        <f t="shared" si="135"/>
        <v>414591.7610302947</v>
      </c>
      <c r="FA113" s="14">
        <f t="shared" si="135"/>
        <v>412188.82427538716</v>
      </c>
      <c r="FB113" s="14">
        <f t="shared" si="135"/>
        <v>409840.21072069608</v>
      </c>
      <c r="FC113" s="14">
        <f t="shared" si="135"/>
        <v>407535.76348924526</v>
      </c>
      <c r="FD113" s="14">
        <f t="shared" si="135"/>
        <v>405264.70109856123</v>
      </c>
      <c r="FE113" s="14">
        <f t="shared" ref="FE113:GK113" si="136">SUM(FE2:FE21)</f>
        <v>403016.06946502067</v>
      </c>
      <c r="FF113" s="14">
        <f t="shared" si="136"/>
        <v>400779.17846529308</v>
      </c>
      <c r="FG113" s="14">
        <f t="shared" si="136"/>
        <v>398544.00669969647</v>
      </c>
      <c r="FH113" s="14">
        <f t="shared" si="136"/>
        <v>396301.56013928319</v>
      </c>
      <c r="FI113" s="14">
        <f t="shared" si="136"/>
        <v>394044.17283144215</v>
      </c>
      <c r="FJ113" s="14">
        <f t="shared" si="136"/>
        <v>391765.74066770135</v>
      </c>
      <c r="FK113" s="14">
        <f t="shared" si="136"/>
        <v>389461.88226280292</v>
      </c>
      <c r="FL113" s="14">
        <f t="shared" si="136"/>
        <v>387130.02412977681</v>
      </c>
      <c r="FM113" s="14">
        <f t="shared" si="136"/>
        <v>384769.41043978406</v>
      </c>
      <c r="FN113" s="14">
        <f t="shared" si="136"/>
        <v>382381.04060594545</v>
      </c>
      <c r="FO113" s="14">
        <f t="shared" si="136"/>
        <v>379967.54061992088</v>
      </c>
      <c r="FP113" s="14">
        <f t="shared" si="136"/>
        <v>377532.97640512453</v>
      </c>
      <c r="FQ113" s="14">
        <f t="shared" si="136"/>
        <v>375082.61935219064</v>
      </c>
      <c r="FR113" s="14">
        <f t="shared" si="136"/>
        <v>372622.67561367282</v>
      </c>
      <c r="FS113" s="14">
        <f t="shared" si="136"/>
        <v>370159.99162123026</v>
      </c>
      <c r="FT113" s="14">
        <f t="shared" si="136"/>
        <v>367701.74863746937</v>
      </c>
      <c r="FU113" s="14">
        <f t="shared" si="136"/>
        <v>365255.15897528111</v>
      </c>
      <c r="FV113" s="14">
        <f t="shared" si="136"/>
        <v>362827.17584208044</v>
      </c>
      <c r="FW113" s="14">
        <f t="shared" si="136"/>
        <v>360424.22764563456</v>
      </c>
      <c r="FX113" s="14">
        <f t="shared" si="136"/>
        <v>358051.98609777295</v>
      </c>
      <c r="FY113" s="14">
        <f t="shared" si="136"/>
        <v>355715.1756517039</v>
      </c>
      <c r="FZ113" s="14">
        <f t="shared" si="136"/>
        <v>353417.42979545856</v>
      </c>
      <c r="GA113" s="14">
        <f t="shared" si="136"/>
        <v>351161.19759018032</v>
      </c>
      <c r="GB113" s="14">
        <f t="shared" si="136"/>
        <v>348947.70167903247</v>
      </c>
      <c r="GC113" s="14">
        <f t="shared" si="136"/>
        <v>346776.94688932755</v>
      </c>
      <c r="GD113" s="14">
        <f t="shared" si="136"/>
        <v>344647.77658816503</v>
      </c>
      <c r="GE113" s="14">
        <f t="shared" si="136"/>
        <v>342557.9722013619</v>
      </c>
      <c r="GF113" s="14">
        <f t="shared" si="136"/>
        <v>340504.38982561382</v>
      </c>
      <c r="GG113" s="14">
        <f t="shared" si="136"/>
        <v>338483.12669933372</v>
      </c>
      <c r="GH113" s="14">
        <f t="shared" si="136"/>
        <v>336489.70947813708</v>
      </c>
      <c r="GI113" s="14">
        <f t="shared" si="136"/>
        <v>334519.29580078123</v>
      </c>
      <c r="GJ113" s="14">
        <f t="shared" si="136"/>
        <v>332566.88053030177</v>
      </c>
      <c r="GK113" s="14">
        <f t="shared" si="136"/>
        <v>330627.49829841935</v>
      </c>
      <c r="GL113" s="14">
        <f>SUM(GL2:GL21)</f>
        <v>328696.41454193025</v>
      </c>
      <c r="GM113" s="14">
        <f>SUM(GM2:GM21)</f>
        <v>326769.29805966758</v>
      </c>
      <c r="GN113" s="14">
        <f>SUM(GN2:GN21)</f>
        <v>324842.36919083283</v>
      </c>
      <c r="GO113" s="14">
        <f>SUM(GO2:GO21)</f>
        <v>322912.5189664514</v>
      </c>
      <c r="GP113" s="14">
        <f>SUM(GP2:GP21)</f>
        <v>320977.39595769858</v>
      </c>
      <c r="GQ113" s="14">
        <f t="shared" ref="GQ113:GX113" si="137">SUM(GQ2:GQ21)</f>
        <v>319035.45897826139</v>
      </c>
      <c r="GR113" s="14">
        <f t="shared" si="137"/>
        <v>317085.99523365177</v>
      </c>
      <c r="GS113" s="14">
        <f t="shared" si="137"/>
        <v>315129.10489217401</v>
      </c>
      <c r="GT113" s="14">
        <f t="shared" si="137"/>
        <v>313165.65432852239</v>
      </c>
      <c r="GU113" s="14">
        <f t="shared" si="137"/>
        <v>311197.20141674118</v>
      </c>
      <c r="GV113" s="14">
        <f t="shared" si="137"/>
        <v>309225.89718749386</v>
      </c>
      <c r="GW113" s="14">
        <f t="shared" si="137"/>
        <v>307254.36888733273</v>
      </c>
      <c r="GX113" s="14">
        <f t="shared" si="137"/>
        <v>305285.58996672428</v>
      </c>
      <c r="GY113" s="100"/>
    </row>
    <row r="114" spans="4:207">
      <c r="D114" s="1" t="s">
        <v>81</v>
      </c>
      <c r="E114" s="14">
        <f>SUM(E22:E41)</f>
        <v>1284160</v>
      </c>
      <c r="F114" s="14">
        <f>SUM(F22:F41)</f>
        <v>1247609.795288062</v>
      </c>
      <c r="G114" s="14">
        <f t="shared" ref="G114:BQ114" si="138">SUM(G22:G41)</f>
        <v>1217220.2674095917</v>
      </c>
      <c r="H114" s="14">
        <f t="shared" si="138"/>
        <v>1188991.4572325153</v>
      </c>
      <c r="I114" s="14">
        <f t="shared" si="138"/>
        <v>1162168.237461213</v>
      </c>
      <c r="J114" s="14">
        <f t="shared" si="138"/>
        <v>1137346.7910536905</v>
      </c>
      <c r="K114" s="14">
        <f t="shared" si="138"/>
        <v>1114701.8781492554</v>
      </c>
      <c r="L114" s="14">
        <f t="shared" si="138"/>
        <v>1095390.4295916206</v>
      </c>
      <c r="M114" s="14">
        <f t="shared" si="138"/>
        <v>1081315.6199187799</v>
      </c>
      <c r="N114" s="14">
        <f t="shared" si="138"/>
        <v>1070671.0061463369</v>
      </c>
      <c r="O114" s="14">
        <f t="shared" si="138"/>
        <v>1061519.1284027214</v>
      </c>
      <c r="P114" s="14">
        <f t="shared" si="138"/>
        <v>1052665.8585350085</v>
      </c>
      <c r="Q114" s="14">
        <f t="shared" si="138"/>
        <v>1041326.3853006768</v>
      </c>
      <c r="R114" s="14">
        <f t="shared" si="138"/>
        <v>1030421.4534105695</v>
      </c>
      <c r="S114" s="14">
        <f t="shared" si="138"/>
        <v>1021667.122364772</v>
      </c>
      <c r="T114" s="14">
        <f t="shared" si="138"/>
        <v>1016906.4342193074</v>
      </c>
      <c r="U114" s="14">
        <f t="shared" si="138"/>
        <v>1019105.5386507784</v>
      </c>
      <c r="V114" s="14">
        <f t="shared" si="138"/>
        <v>1025918.5541255949</v>
      </c>
      <c r="W114" s="14">
        <f t="shared" si="138"/>
        <v>1034985.2075289632</v>
      </c>
      <c r="X114" s="14">
        <f t="shared" si="138"/>
        <v>1044779.3533484301</v>
      </c>
      <c r="Y114" s="14">
        <f t="shared" si="138"/>
        <v>1054274.9920766987</v>
      </c>
      <c r="Z114" s="14">
        <f t="shared" si="138"/>
        <v>1063419.9927468062</v>
      </c>
      <c r="AA114" s="14">
        <f t="shared" si="138"/>
        <v>1070934.9415784467</v>
      </c>
      <c r="AB114" s="14">
        <f t="shared" si="138"/>
        <v>1076840.798900543</v>
      </c>
      <c r="AC114" s="14">
        <f t="shared" si="138"/>
        <v>1080902.9261363791</v>
      </c>
      <c r="AD114" s="14">
        <f t="shared" si="138"/>
        <v>1082472.8152954485</v>
      </c>
      <c r="AE114" s="14">
        <f t="shared" si="138"/>
        <v>1080600.9420461343</v>
      </c>
      <c r="AF114" s="14">
        <f t="shared" si="138"/>
        <v>1074923.399615438</v>
      </c>
      <c r="AG114" s="14">
        <f t="shared" si="138"/>
        <v>1064225.80035503</v>
      </c>
      <c r="AH114" s="14">
        <f t="shared" si="138"/>
        <v>1048964.122436174</v>
      </c>
      <c r="AI114" s="14">
        <f t="shared" si="138"/>
        <v>1032181.1414290887</v>
      </c>
      <c r="AJ114" s="14">
        <f t="shared" si="138"/>
        <v>1015620.809712921</v>
      </c>
      <c r="AK114" s="14">
        <f t="shared" si="138"/>
        <v>1001617.8009866576</v>
      </c>
      <c r="AL114" s="14">
        <f t="shared" si="138"/>
        <v>989648.32245733193</v>
      </c>
      <c r="AM114" s="14">
        <f t="shared" si="138"/>
        <v>977792.81580108462</v>
      </c>
      <c r="AN114" s="14">
        <f t="shared" si="138"/>
        <v>965772.18876063405</v>
      </c>
      <c r="AO114" s="14">
        <f t="shared" si="138"/>
        <v>953323.25663639314</v>
      </c>
      <c r="AP114" s="14">
        <f t="shared" si="138"/>
        <v>940869.01055988413</v>
      </c>
      <c r="AQ114" s="14">
        <f t="shared" si="138"/>
        <v>928316.02185567957</v>
      </c>
      <c r="AR114" s="14">
        <f t="shared" si="138"/>
        <v>916022.11430508993</v>
      </c>
      <c r="AS114" s="14">
        <f t="shared" si="138"/>
        <v>905065.84018196771</v>
      </c>
      <c r="AT114" s="14">
        <f t="shared" si="138"/>
        <v>895052.80765407474</v>
      </c>
      <c r="AU114" s="14">
        <f t="shared" si="138"/>
        <v>886751.90727340931</v>
      </c>
      <c r="AV114" s="14">
        <f t="shared" si="138"/>
        <v>880085.52178974357</v>
      </c>
      <c r="AW114" s="14">
        <f t="shared" si="138"/>
        <v>874969.84689804481</v>
      </c>
      <c r="AX114" s="14">
        <f t="shared" si="138"/>
        <v>871300.18972330692</v>
      </c>
      <c r="AY114" s="14">
        <f t="shared" si="138"/>
        <v>868932.54781499517</v>
      </c>
      <c r="AZ114" s="14">
        <f t="shared" si="138"/>
        <v>867686.65769289504</v>
      </c>
      <c r="BA114" s="14">
        <f t="shared" si="138"/>
        <v>867339.36130596034</v>
      </c>
      <c r="BB114" s="14">
        <f t="shared" si="138"/>
        <v>867643.69776997832</v>
      </c>
      <c r="BC114" s="14">
        <f t="shared" si="138"/>
        <v>868342.59078199347</v>
      </c>
      <c r="BD114" s="14">
        <f t="shared" si="138"/>
        <v>869175.56238872232</v>
      </c>
      <c r="BE114" s="14">
        <f t="shared" si="138"/>
        <v>869885.86870487465</v>
      </c>
      <c r="BF114" s="14">
        <f t="shared" si="138"/>
        <v>870228.42217998707</v>
      </c>
      <c r="BG114" s="14">
        <f t="shared" si="138"/>
        <v>869965.32250320923</v>
      </c>
      <c r="BH114" s="14">
        <f t="shared" si="138"/>
        <v>868884.7104852515</v>
      </c>
      <c r="BI114" s="14">
        <f t="shared" si="138"/>
        <v>866827.47427111468</v>
      </c>
      <c r="BJ114" s="14">
        <f t="shared" si="138"/>
        <v>863687.67896808998</v>
      </c>
      <c r="BK114" s="14">
        <f t="shared" si="138"/>
        <v>859428.37926468777</v>
      </c>
      <c r="BL114" s="14">
        <f t="shared" si="138"/>
        <v>854080.59359751851</v>
      </c>
      <c r="BM114" s="14">
        <f t="shared" si="138"/>
        <v>847731.82244419726</v>
      </c>
      <c r="BN114" s="14">
        <f t="shared" si="138"/>
        <v>840520.11007482407</v>
      </c>
      <c r="BO114" s="14">
        <f t="shared" si="138"/>
        <v>832605.02920753125</v>
      </c>
      <c r="BP114" s="14">
        <f t="shared" si="138"/>
        <v>824160.60513119504</v>
      </c>
      <c r="BQ114" s="14">
        <f t="shared" si="138"/>
        <v>815359.83149248594</v>
      </c>
      <c r="BR114" s="14">
        <f t="shared" ref="BR114:DB114" si="139">SUM(BR22:BR41)</f>
        <v>806372.16289593535</v>
      </c>
      <c r="BS114" s="14">
        <f t="shared" si="139"/>
        <v>797363.79003943619</v>
      </c>
      <c r="BT114" s="14">
        <f t="shared" si="139"/>
        <v>788485.76832912955</v>
      </c>
      <c r="BU114" s="14">
        <f t="shared" si="139"/>
        <v>779877.1035989169</v>
      </c>
      <c r="BV114" s="14">
        <f t="shared" si="139"/>
        <v>771661.01742237259</v>
      </c>
      <c r="BW114" s="14">
        <f t="shared" si="139"/>
        <v>763941.63433000585</v>
      </c>
      <c r="BX114" s="14">
        <f t="shared" si="139"/>
        <v>756801.79771508102</v>
      </c>
      <c r="BY114" s="14">
        <f t="shared" si="139"/>
        <v>750300.38053530559</v>
      </c>
      <c r="BZ114" s="14">
        <f t="shared" si="139"/>
        <v>744471.43241393147</v>
      </c>
      <c r="CA114" s="14">
        <f t="shared" si="139"/>
        <v>739321.75565576903</v>
      </c>
      <c r="CB114" s="14">
        <f t="shared" si="139"/>
        <v>734838.22010920697</v>
      </c>
      <c r="CC114" s="14">
        <f t="shared" si="139"/>
        <v>730989.01393806865</v>
      </c>
      <c r="CD114" s="14">
        <f t="shared" si="139"/>
        <v>727720.99336777779</v>
      </c>
      <c r="CE114" s="14">
        <f t="shared" si="139"/>
        <v>724962.54964529711</v>
      </c>
      <c r="CF114" s="14">
        <f t="shared" si="139"/>
        <v>722625.38519927277</v>
      </c>
      <c r="CG114" s="14">
        <f t="shared" si="139"/>
        <v>720609.05249763583</v>
      </c>
      <c r="CH114" s="14">
        <f t="shared" si="139"/>
        <v>718802.0921375684</v>
      </c>
      <c r="CI114" s="14">
        <f t="shared" si="139"/>
        <v>717089.89288927254</v>
      </c>
      <c r="CJ114" s="14">
        <f t="shared" si="139"/>
        <v>715358.0884232918</v>
      </c>
      <c r="CK114" s="14">
        <f t="shared" si="139"/>
        <v>713497.67058992339</v>
      </c>
      <c r="CL114" s="14">
        <f t="shared" si="139"/>
        <v>711410.72189415933</v>
      </c>
      <c r="CM114" s="14">
        <f t="shared" si="139"/>
        <v>709014.19870993437</v>
      </c>
      <c r="CN114" s="14">
        <f t="shared" si="139"/>
        <v>706242.96541430627</v>
      </c>
      <c r="CO114" s="14">
        <f t="shared" si="139"/>
        <v>703051.86191212421</v>
      </c>
      <c r="CP114" s="14">
        <f t="shared" si="139"/>
        <v>699416.88266644755</v>
      </c>
      <c r="CQ114" s="14">
        <f t="shared" si="139"/>
        <v>695334.85573689593</v>
      </c>
      <c r="CR114" s="14">
        <f t="shared" si="139"/>
        <v>690822.62818552786</v>
      </c>
      <c r="CS114" s="14">
        <f t="shared" si="139"/>
        <v>685915.01084726467</v>
      </c>
      <c r="CT114" s="14">
        <f t="shared" si="139"/>
        <v>680662.28201883775</v>
      </c>
      <c r="CU114" s="14">
        <f t="shared" si="139"/>
        <v>675127.03539326682</v>
      </c>
      <c r="CV114" s="14">
        <f t="shared" si="139"/>
        <v>669380.8712984228</v>
      </c>
      <c r="CW114" s="14">
        <f t="shared" si="139"/>
        <v>663500.90365479072</v>
      </c>
      <c r="CX114" s="14">
        <f t="shared" si="139"/>
        <v>657566.28200452123</v>
      </c>
      <c r="CY114" s="14">
        <f t="shared" si="139"/>
        <v>651654.86178402742</v>
      </c>
      <c r="CZ114" s="14">
        <f t="shared" si="139"/>
        <v>645840.17926771147</v>
      </c>
      <c r="DA114" s="14">
        <f t="shared" si="139"/>
        <v>640188.78051713004</v>
      </c>
      <c r="DB114" s="14">
        <f t="shared" si="139"/>
        <v>634758.06635481352</v>
      </c>
      <c r="DC114" s="14">
        <f t="shared" ref="DC114:FD114" si="140">SUM(DC22:DC41)</f>
        <v>629594.6243640224</v>
      </c>
      <c r="DD114" s="14">
        <f t="shared" si="140"/>
        <v>624733.08255586575</v>
      </c>
      <c r="DE114" s="14">
        <f t="shared" si="140"/>
        <v>620195.50698709709</v>
      </c>
      <c r="DF114" s="14">
        <f t="shared" si="140"/>
        <v>615991.29854795441</v>
      </c>
      <c r="DG114" s="14">
        <f t="shared" si="140"/>
        <v>612117.54122369946</v>
      </c>
      <c r="DH114" s="14">
        <f t="shared" si="140"/>
        <v>608559.72613158252</v>
      </c>
      <c r="DI114" s="14">
        <f t="shared" si="140"/>
        <v>605292.85833311628</v>
      </c>
      <c r="DJ114" s="14">
        <f t="shared" si="140"/>
        <v>602282.87626991293</v>
      </c>
      <c r="DK114" s="14">
        <f t="shared" si="140"/>
        <v>599488.31356974982</v>
      </c>
      <c r="DL114" s="14">
        <f t="shared" si="140"/>
        <v>596862.18578576716</v>
      </c>
      <c r="DM114" s="14">
        <f t="shared" si="140"/>
        <v>594354.00884543266</v>
      </c>
      <c r="DN114" s="14">
        <f t="shared" si="140"/>
        <v>591911.87693711871</v>
      </c>
      <c r="DO114" s="14">
        <f t="shared" si="140"/>
        <v>589484.52622522064</v>
      </c>
      <c r="DP114" s="14">
        <f t="shared" si="140"/>
        <v>587023.31662519602</v>
      </c>
      <c r="DQ114" s="14">
        <f t="shared" si="140"/>
        <v>584484.04047274985</v>
      </c>
      <c r="DR114" s="14">
        <f t="shared" si="140"/>
        <v>581828.47294024378</v>
      </c>
      <c r="DS114" s="14">
        <f t="shared" si="140"/>
        <v>579025.63799474121</v>
      </c>
      <c r="DT114" s="14">
        <f t="shared" si="140"/>
        <v>576052.72857401287</v>
      </c>
      <c r="DU114" s="14">
        <f t="shared" si="140"/>
        <v>572895.65788369614</v>
      </c>
      <c r="DV114" s="14">
        <f t="shared" si="140"/>
        <v>569549.22644041094</v>
      </c>
      <c r="DW114" s="14">
        <f t="shared" si="140"/>
        <v>566016.92250200117</v>
      </c>
      <c r="DX114" s="14">
        <f t="shared" si="140"/>
        <v>562310.36683608952</v>
      </c>
      <c r="DY114" s="14">
        <f t="shared" si="140"/>
        <v>558448.4468425574</v>
      </c>
      <c r="DZ114" s="14">
        <f t="shared" si="140"/>
        <v>554456.19578779209</v>
      </c>
      <c r="EA114" s="14">
        <f t="shared" si="140"/>
        <v>550363.4705924869</v>
      </c>
      <c r="EB114" s="14">
        <f t="shared" si="140"/>
        <v>546203.49872386432</v>
      </c>
      <c r="EC114" s="14">
        <f t="shared" si="140"/>
        <v>542011.3626283491</v>
      </c>
      <c r="ED114" s="14">
        <f t="shared" si="140"/>
        <v>537822.49017442355</v>
      </c>
      <c r="EE114" s="14">
        <f t="shared" si="140"/>
        <v>533671.21156476031</v>
      </c>
      <c r="EF114" s="14">
        <f t="shared" si="140"/>
        <v>529589.44097535254</v>
      </c>
      <c r="EG114" s="14">
        <f t="shared" si="140"/>
        <v>525605.52720365697</v>
      </c>
      <c r="EH114" s="14">
        <f t="shared" si="140"/>
        <v>521743.31024933374</v>
      </c>
      <c r="EI114" s="14">
        <f t="shared" si="140"/>
        <v>518021.40869352111</v>
      </c>
      <c r="EJ114" s="14">
        <f t="shared" si="140"/>
        <v>514452.75224066904</v>
      </c>
      <c r="EK114" s="14">
        <f t="shared" si="140"/>
        <v>511044.36273246212</v>
      </c>
      <c r="EL114" s="14">
        <f t="shared" si="140"/>
        <v>507797.37755356816</v>
      </c>
      <c r="EM114" s="14">
        <f t="shared" si="140"/>
        <v>504707.30076650903</v>
      </c>
      <c r="EN114" s="14">
        <f t="shared" si="140"/>
        <v>501764.45960016554</v>
      </c>
      <c r="EO114" s="14">
        <f t="shared" si="140"/>
        <v>498954.63795568841</v>
      </c>
      <c r="EP114" s="14">
        <f t="shared" si="140"/>
        <v>496259.8536901669</v>
      </c>
      <c r="EQ114" s="14">
        <f t="shared" si="140"/>
        <v>493659.24290985428</v>
      </c>
      <c r="ER114" s="14">
        <f t="shared" si="140"/>
        <v>491130.01222708722</v>
      </c>
      <c r="ES114" s="14">
        <f t="shared" si="140"/>
        <v>488648.41972328641</v>
      </c>
      <c r="ET114" s="14">
        <f t="shared" si="140"/>
        <v>486190.74580612074</v>
      </c>
      <c r="EU114" s="14">
        <f t="shared" si="140"/>
        <v>483734.21716497955</v>
      </c>
      <c r="EV114" s="14">
        <f t="shared" si="140"/>
        <v>481257.85040846583</v>
      </c>
      <c r="EW114" s="14">
        <f t="shared" si="140"/>
        <v>478743.18644260993</v>
      </c>
      <c r="EX114" s="14">
        <f t="shared" si="140"/>
        <v>476174.89187349775</v>
      </c>
      <c r="EY114" s="14">
        <f t="shared" si="140"/>
        <v>473541.20973416494</v>
      </c>
      <c r="EZ114" s="14">
        <f t="shared" si="140"/>
        <v>470834.2485462855</v>
      </c>
      <c r="FA114" s="14">
        <f t="shared" si="140"/>
        <v>468050.10537380615</v>
      </c>
      <c r="FB114" s="14">
        <f t="shared" si="140"/>
        <v>465188.82527337066</v>
      </c>
      <c r="FC114" s="14">
        <f t="shared" si="140"/>
        <v>462254.20609049156</v>
      </c>
      <c r="FD114" s="14">
        <f t="shared" si="140"/>
        <v>459253.46337712376</v>
      </c>
      <c r="FE114" s="14">
        <f t="shared" ref="FE114:GK114" si="141">SUM(FE22:FE41)</f>
        <v>456196.77522404084</v>
      </c>
      <c r="FF114" s="14">
        <f t="shared" si="141"/>
        <v>453096.73079839215</v>
      </c>
      <c r="FG114" s="14">
        <f t="shared" si="141"/>
        <v>449967.70933869987</v>
      </c>
      <c r="FH114" s="14">
        <f t="shared" si="141"/>
        <v>446825.21787260729</v>
      </c>
      <c r="FI114" s="14">
        <f t="shared" si="141"/>
        <v>443685.21628414554</v>
      </c>
      <c r="FJ114" s="14">
        <f t="shared" si="141"/>
        <v>440563.45748081792</v>
      </c>
      <c r="FK114" s="14">
        <f t="shared" si="141"/>
        <v>437474.86840882123</v>
      </c>
      <c r="FL114" s="14">
        <f t="shared" si="141"/>
        <v>434432.99466909718</v>
      </c>
      <c r="FM114" s="14">
        <f t="shared" si="141"/>
        <v>431449.52775244176</v>
      </c>
      <c r="FN114" s="14">
        <f t="shared" si="141"/>
        <v>428533.92959266581</v>
      </c>
      <c r="FO114" s="14">
        <f t="shared" si="141"/>
        <v>425693.16441468406</v>
      </c>
      <c r="FP114" s="14">
        <f t="shared" si="141"/>
        <v>422931.54305453011</v>
      </c>
      <c r="FQ114" s="14">
        <f t="shared" si="141"/>
        <v>420250.6801614603</v>
      </c>
      <c r="FR114" s="14">
        <f t="shared" si="141"/>
        <v>417649.56019170024</v>
      </c>
      <c r="FS114" s="14">
        <f t="shared" si="141"/>
        <v>415124.70401389571</v>
      </c>
      <c r="FT114" s="14">
        <f t="shared" si="141"/>
        <v>412670.4244252636</v>
      </c>
      <c r="FU114" s="14">
        <f t="shared" si="141"/>
        <v>410279.15599355259</v>
      </c>
      <c r="FV114" s="14">
        <f t="shared" si="141"/>
        <v>407941.84249397943</v>
      </c>
      <c r="FW114" s="14">
        <f t="shared" si="141"/>
        <v>405648.36382676504</v>
      </c>
      <c r="FX114" s="14">
        <f t="shared" si="141"/>
        <v>403387.98368626152</v>
      </c>
      <c r="FY114" s="14">
        <f t="shared" si="141"/>
        <v>401149.79939212301</v>
      </c>
      <c r="FZ114" s="14">
        <f t="shared" si="141"/>
        <v>398923.1761389327</v>
      </c>
      <c r="GA114" s="14">
        <f t="shared" si="141"/>
        <v>396698.14940620627</v>
      </c>
      <c r="GB114" s="14">
        <f t="shared" si="141"/>
        <v>394465.78130473482</v>
      </c>
      <c r="GC114" s="14">
        <f t="shared" si="141"/>
        <v>392218.4591217456</v>
      </c>
      <c r="GD114" s="14">
        <f t="shared" si="141"/>
        <v>389950.1271467206</v>
      </c>
      <c r="GE114" s="14">
        <f t="shared" si="141"/>
        <v>387656.44589294516</v>
      </c>
      <c r="GF114" s="14">
        <f t="shared" si="141"/>
        <v>385334.87595130951</v>
      </c>
      <c r="GG114" s="14">
        <f t="shared" si="141"/>
        <v>382984.68680129468</v>
      </c>
      <c r="GH114" s="14">
        <f t="shared" si="141"/>
        <v>380606.89383814362</v>
      </c>
      <c r="GI114" s="14">
        <f t="shared" si="141"/>
        <v>378204.12954832439</v>
      </c>
      <c r="GJ114" s="14">
        <f t="shared" si="141"/>
        <v>375780.45708465215</v>
      </c>
      <c r="GK114" s="14">
        <f t="shared" si="141"/>
        <v>373341.1363795253</v>
      </c>
      <c r="GL114" s="14">
        <f>SUM(GL22:GL41)</f>
        <v>370892.35433321231</v>
      </c>
      <c r="GM114" s="14">
        <f>SUM(GM22:GM41)</f>
        <v>368440.93148971372</v>
      </c>
      <c r="GN114" s="14">
        <f>SUM(GN22:GN41)</f>
        <v>365994.01795349759</v>
      </c>
      <c r="GO114" s="14">
        <f>SUM(GO22:GO41)</f>
        <v>363558.79111570044</v>
      </c>
      <c r="GP114" s="14">
        <f>SUM(GP22:GP41)</f>
        <v>361142.16708041634</v>
      </c>
      <c r="GQ114" s="14">
        <f t="shared" ref="GQ114:GX114" si="142">SUM(GQ22:GQ41)</f>
        <v>358750.53656126012</v>
      </c>
      <c r="GR114" s="14">
        <f t="shared" si="142"/>
        <v>356389.53452092852</v>
      </c>
      <c r="GS114" s="14">
        <f t="shared" si="142"/>
        <v>354063.85103126336</v>
      </c>
      <c r="GT114" s="14">
        <f t="shared" si="142"/>
        <v>351777.08882552484</v>
      </c>
      <c r="GU114" s="14">
        <f t="shared" si="142"/>
        <v>349531.67088982736</v>
      </c>
      <c r="GV114" s="14">
        <f t="shared" si="142"/>
        <v>347328.79928802222</v>
      </c>
      <c r="GW114" s="14">
        <f t="shared" si="142"/>
        <v>345168.46432211786</v>
      </c>
      <c r="GX114" s="14">
        <f t="shared" si="142"/>
        <v>343049.50117924978</v>
      </c>
      <c r="GY114" s="100"/>
    </row>
    <row r="115" spans="4:207">
      <c r="D115" s="1" t="s">
        <v>82</v>
      </c>
      <c r="E115" s="14">
        <f>SUM(E42:E61)</f>
        <v>1504844</v>
      </c>
      <c r="F115" s="14">
        <f t="shared" ref="F115:BQ115" si="143">SUM(F42:F61)</f>
        <v>1523538.7221146238</v>
      </c>
      <c r="G115" s="14">
        <f t="shared" si="143"/>
        <v>1535395.2617604351</v>
      </c>
      <c r="H115" s="14">
        <f t="shared" si="143"/>
        <v>1544012.2024836782</v>
      </c>
      <c r="I115" s="14">
        <f t="shared" si="143"/>
        <v>1547622.4568964797</v>
      </c>
      <c r="J115" s="14">
        <f t="shared" si="143"/>
        <v>1545973.2954116492</v>
      </c>
      <c r="K115" s="14">
        <f t="shared" si="143"/>
        <v>1544837.7622390154</v>
      </c>
      <c r="L115" s="14">
        <f t="shared" si="143"/>
        <v>1545699.5065010705</v>
      </c>
      <c r="M115" s="14">
        <f t="shared" si="143"/>
        <v>1546965.5091782829</v>
      </c>
      <c r="N115" s="14">
        <f t="shared" si="143"/>
        <v>1548967.3781895989</v>
      </c>
      <c r="O115" s="14">
        <f t="shared" si="143"/>
        <v>1548723.9628092884</v>
      </c>
      <c r="P115" s="14">
        <f t="shared" si="143"/>
        <v>1544396.2992265988</v>
      </c>
      <c r="Q115" s="14">
        <f t="shared" si="143"/>
        <v>1536727.1779588736</v>
      </c>
      <c r="R115" s="14">
        <f t="shared" si="143"/>
        <v>1522851.7132317699</v>
      </c>
      <c r="S115" s="14">
        <f t="shared" si="143"/>
        <v>1500880.1502531576</v>
      </c>
      <c r="T115" s="14">
        <f t="shared" si="143"/>
        <v>1468546.7310448391</v>
      </c>
      <c r="U115" s="14">
        <f t="shared" si="143"/>
        <v>1427252.3225974813</v>
      </c>
      <c r="V115" s="14">
        <f t="shared" si="143"/>
        <v>1383082.7551774797</v>
      </c>
      <c r="W115" s="14">
        <f t="shared" si="143"/>
        <v>1339344.7069659301</v>
      </c>
      <c r="X115" s="14">
        <f t="shared" si="143"/>
        <v>1296860.6895022816</v>
      </c>
      <c r="Y115" s="14">
        <f t="shared" si="143"/>
        <v>1255899.2022541636</v>
      </c>
      <c r="Z115" s="14">
        <f t="shared" si="143"/>
        <v>1220117.6307900092</v>
      </c>
      <c r="AA115" s="14">
        <f t="shared" si="143"/>
        <v>1190286.0233019665</v>
      </c>
      <c r="AB115" s="14">
        <f t="shared" si="143"/>
        <v>1162573.0294188533</v>
      </c>
      <c r="AC115" s="14">
        <f t="shared" si="143"/>
        <v>1136263.417291142</v>
      </c>
      <c r="AD115" s="14">
        <f t="shared" si="143"/>
        <v>1111952.7971720509</v>
      </c>
      <c r="AE115" s="14">
        <f t="shared" si="143"/>
        <v>1089847.3879272039</v>
      </c>
      <c r="AF115" s="14">
        <f t="shared" si="143"/>
        <v>1071070.2790466896</v>
      </c>
      <c r="AG115" s="14">
        <f t="shared" si="143"/>
        <v>1057489.1559944758</v>
      </c>
      <c r="AH115" s="14">
        <f t="shared" si="143"/>
        <v>1047367.9316418567</v>
      </c>
      <c r="AI115" s="14">
        <f t="shared" si="143"/>
        <v>1038751.8198709979</v>
      </c>
      <c r="AJ115" s="14">
        <f t="shared" si="143"/>
        <v>1030444.7729719654</v>
      </c>
      <c r="AK115" s="14">
        <f t="shared" si="143"/>
        <v>1019708.5272040038</v>
      </c>
      <c r="AL115" s="14">
        <f t="shared" si="143"/>
        <v>1009357.1935517304</v>
      </c>
      <c r="AM115" s="14">
        <f t="shared" si="143"/>
        <v>1001104.3633193856</v>
      </c>
      <c r="AN115" s="14">
        <f t="shared" si="143"/>
        <v>996718.62827094842</v>
      </c>
      <c r="AO115" s="14">
        <f t="shared" si="143"/>
        <v>999028.22802517097</v>
      </c>
      <c r="AP115" s="14">
        <f t="shared" si="143"/>
        <v>1005759.6003859042</v>
      </c>
      <c r="AQ115" s="14">
        <f t="shared" si="143"/>
        <v>1014652.0911573287</v>
      </c>
      <c r="AR115" s="14">
        <f t="shared" si="143"/>
        <v>1024229.8394117549</v>
      </c>
      <c r="AS115" s="14">
        <f t="shared" si="143"/>
        <v>1033466.6594875829</v>
      </c>
      <c r="AT115" s="14">
        <f t="shared" si="143"/>
        <v>1042321.3330326119</v>
      </c>
      <c r="AU115" s="14">
        <f t="shared" si="143"/>
        <v>1049538.251399002</v>
      </c>
      <c r="AV115" s="14">
        <f t="shared" si="143"/>
        <v>1055134.4563742501</v>
      </c>
      <c r="AW115" s="14">
        <f t="shared" si="143"/>
        <v>1058884.676736966</v>
      </c>
      <c r="AX115" s="14">
        <f t="shared" si="143"/>
        <v>1060172.3350139619</v>
      </c>
      <c r="AY115" s="14">
        <f t="shared" si="143"/>
        <v>1058098.0565655413</v>
      </c>
      <c r="AZ115" s="14">
        <f t="shared" si="143"/>
        <v>1052327.5926376721</v>
      </c>
      <c r="BA115" s="14">
        <f t="shared" si="143"/>
        <v>1041720.1332118091</v>
      </c>
      <c r="BB115" s="14">
        <f t="shared" si="143"/>
        <v>1026733.4989091437</v>
      </c>
      <c r="BC115" s="14">
        <f t="shared" si="143"/>
        <v>1010291.2686912447</v>
      </c>
      <c r="BD115" s="14">
        <f t="shared" si="143"/>
        <v>994068.5698207753</v>
      </c>
      <c r="BE115" s="14">
        <f t="shared" si="143"/>
        <v>980296.23985574499</v>
      </c>
      <c r="BF115" s="14">
        <f t="shared" si="143"/>
        <v>968472.47831292695</v>
      </c>
      <c r="BG115" s="14">
        <f t="shared" si="143"/>
        <v>956768.84177113324</v>
      </c>
      <c r="BH115" s="14">
        <f t="shared" si="143"/>
        <v>944928.38824087253</v>
      </c>
      <c r="BI115" s="14">
        <f t="shared" si="143"/>
        <v>932708.89850892185</v>
      </c>
      <c r="BJ115" s="14">
        <f t="shared" si="143"/>
        <v>920523.29071212618</v>
      </c>
      <c r="BK115" s="14">
        <f t="shared" si="143"/>
        <v>908289.2473910338</v>
      </c>
      <c r="BL115" s="14">
        <f t="shared" si="143"/>
        <v>896352.85220482573</v>
      </c>
      <c r="BM115" s="14">
        <f t="shared" si="143"/>
        <v>885744.30839024519</v>
      </c>
      <c r="BN115" s="14">
        <f t="shared" si="143"/>
        <v>876084.27948907099</v>
      </c>
      <c r="BO115" s="14">
        <f t="shared" si="143"/>
        <v>868102.42663620145</v>
      </c>
      <c r="BP115" s="14">
        <f t="shared" si="143"/>
        <v>861717.82295898534</v>
      </c>
      <c r="BQ115" s="14">
        <f t="shared" si="143"/>
        <v>856843.37473426084</v>
      </c>
      <c r="BR115" s="14">
        <f t="shared" ref="BR115:DB115" si="144">SUM(BR42:BR61)</f>
        <v>853371.72771841544</v>
      </c>
      <c r="BS115" s="14">
        <f t="shared" si="144"/>
        <v>851157.6350341863</v>
      </c>
      <c r="BT115" s="14">
        <f t="shared" si="144"/>
        <v>850021.3708088377</v>
      </c>
      <c r="BU115" s="14">
        <f t="shared" si="144"/>
        <v>849742.38347791624</v>
      </c>
      <c r="BV115" s="14">
        <f t="shared" si="144"/>
        <v>850077.76061095553</v>
      </c>
      <c r="BW115" s="14">
        <f t="shared" si="144"/>
        <v>850775.54510304646</v>
      </c>
      <c r="BX115" s="14">
        <f t="shared" si="144"/>
        <v>851581.32963088248</v>
      </c>
      <c r="BY115" s="14">
        <f t="shared" si="144"/>
        <v>852245.28673648706</v>
      </c>
      <c r="BZ115" s="14">
        <f t="shared" si="144"/>
        <v>852529.89388511796</v>
      </c>
      <c r="CA115" s="14">
        <f t="shared" si="144"/>
        <v>852205.91428920347</v>
      </c>
      <c r="CB115" s="14">
        <f t="shared" si="144"/>
        <v>851070.24772441282</v>
      </c>
      <c r="CC115" s="14">
        <f t="shared" si="144"/>
        <v>848971.41194062238</v>
      </c>
      <c r="CD115" s="14">
        <f t="shared" si="144"/>
        <v>845810.02546136326</v>
      </c>
      <c r="CE115" s="14">
        <f t="shared" si="144"/>
        <v>841553.73585456505</v>
      </c>
      <c r="CF115" s="14">
        <f t="shared" si="144"/>
        <v>836236.05663288804</v>
      </c>
      <c r="CG115" s="14">
        <f t="shared" si="144"/>
        <v>829945.1200494126</v>
      </c>
      <c r="CH115" s="14">
        <f t="shared" si="144"/>
        <v>822817.86088128784</v>
      </c>
      <c r="CI115" s="14">
        <f t="shared" si="144"/>
        <v>815011.94714047981</v>
      </c>
      <c r="CJ115" s="14">
        <f t="shared" si="144"/>
        <v>806698.87583562464</v>
      </c>
      <c r="CK115" s="14">
        <f t="shared" si="144"/>
        <v>798048.99491340038</v>
      </c>
      <c r="CL115" s="14">
        <f t="shared" si="144"/>
        <v>789228.89341583033</v>
      </c>
      <c r="CM115" s="14">
        <f t="shared" si="144"/>
        <v>780401.50264049962</v>
      </c>
      <c r="CN115" s="14">
        <f t="shared" si="144"/>
        <v>771714.62857069087</v>
      </c>
      <c r="CO115" s="14">
        <f t="shared" si="144"/>
        <v>763303.79584634351</v>
      </c>
      <c r="CP115" s="14">
        <f t="shared" si="144"/>
        <v>755288.59791542112</v>
      </c>
      <c r="CQ115" s="14">
        <f t="shared" si="144"/>
        <v>747769.51107507618</v>
      </c>
      <c r="CR115" s="14">
        <f t="shared" si="144"/>
        <v>740825.80475872254</v>
      </c>
      <c r="CS115" s="14">
        <f t="shared" si="144"/>
        <v>734513.01583182556</v>
      </c>
      <c r="CT115" s="14">
        <f t="shared" si="144"/>
        <v>728862.20817243517</v>
      </c>
      <c r="CU115" s="14">
        <f t="shared" si="144"/>
        <v>723877.76673064486</v>
      </c>
      <c r="CV115" s="14">
        <f t="shared" si="144"/>
        <v>719544.49360770872</v>
      </c>
      <c r="CW115" s="14">
        <f t="shared" si="144"/>
        <v>715828.91572869802</v>
      </c>
      <c r="CX115" s="14">
        <f t="shared" si="144"/>
        <v>712676.88942053029</v>
      </c>
      <c r="CY115" s="14">
        <f t="shared" si="144"/>
        <v>710016.48321401398</v>
      </c>
      <c r="CZ115" s="14">
        <f t="shared" si="144"/>
        <v>707759.819042727</v>
      </c>
      <c r="DA115" s="14">
        <f t="shared" si="144"/>
        <v>705807.54989478912</v>
      </c>
      <c r="DB115" s="14">
        <f t="shared" si="144"/>
        <v>704050.07922472071</v>
      </c>
      <c r="DC115" s="14">
        <f t="shared" ref="DC115:FD115" si="145">SUM(DC42:DC61)</f>
        <v>702375.18308015086</v>
      </c>
      <c r="DD115" s="14">
        <f t="shared" si="145"/>
        <v>700671.34742628713</v>
      </c>
      <c r="DE115" s="14">
        <f t="shared" si="145"/>
        <v>698832.72232666565</v>
      </c>
      <c r="DF115" s="14">
        <f t="shared" si="145"/>
        <v>696764.63843187341</v>
      </c>
      <c r="DG115" s="14">
        <f t="shared" si="145"/>
        <v>694387.23490912165</v>
      </c>
      <c r="DH115" s="14">
        <f t="shared" si="145"/>
        <v>691638.3487056325</v>
      </c>
      <c r="DI115" s="14">
        <f t="shared" si="145"/>
        <v>688475.45708700654</v>
      </c>
      <c r="DJ115" s="14">
        <f t="shared" si="145"/>
        <v>684876.75084665301</v>
      </c>
      <c r="DK115" s="14">
        <f t="shared" si="145"/>
        <v>680840.75867136125</v>
      </c>
      <c r="DL115" s="14">
        <f t="shared" si="145"/>
        <v>676385.48538214003</v>
      </c>
      <c r="DM115" s="14">
        <f t="shared" si="145"/>
        <v>671546.35548928904</v>
      </c>
      <c r="DN115" s="14">
        <f t="shared" si="145"/>
        <v>666373.7300085458</v>
      </c>
      <c r="DO115" s="14">
        <f t="shared" si="145"/>
        <v>660929.79540603631</v>
      </c>
      <c r="DP115" s="14">
        <f t="shared" si="145"/>
        <v>655285.30481210246</v>
      </c>
      <c r="DQ115" s="14">
        <f t="shared" si="145"/>
        <v>649516.14937331376</v>
      </c>
      <c r="DR115" s="14">
        <f t="shared" si="145"/>
        <v>643699.9542500542</v>
      </c>
      <c r="DS115" s="14">
        <f t="shared" si="145"/>
        <v>637912.82814514765</v>
      </c>
      <c r="DT115" s="14">
        <f t="shared" si="145"/>
        <v>632226.41863679828</v>
      </c>
      <c r="DU115" s="14">
        <f t="shared" si="145"/>
        <v>626705.32178982813</v>
      </c>
      <c r="DV115" s="14">
        <f t="shared" si="145"/>
        <v>621405.0016212333</v>
      </c>
      <c r="DW115" s="14">
        <f t="shared" si="145"/>
        <v>616370.19128100935</v>
      </c>
      <c r="DX115" s="14">
        <f t="shared" si="145"/>
        <v>611633.80891893746</v>
      </c>
      <c r="DY115" s="14">
        <f t="shared" si="145"/>
        <v>607216.40795152634</v>
      </c>
      <c r="DZ115" s="14">
        <f t="shared" si="145"/>
        <v>603126.11694009067</v>
      </c>
      <c r="EA115" s="14">
        <f t="shared" si="145"/>
        <v>599359.02166753402</v>
      </c>
      <c r="EB115" s="14">
        <f t="shared" si="145"/>
        <v>595899.9145930924</v>
      </c>
      <c r="EC115" s="14">
        <f t="shared" si="145"/>
        <v>592723.41572859825</v>
      </c>
      <c r="ED115" s="14">
        <f t="shared" si="145"/>
        <v>589795.39514012216</v>
      </c>
      <c r="EE115" s="14">
        <f t="shared" si="145"/>
        <v>587074.62736472976</v>
      </c>
      <c r="EF115" s="14">
        <f t="shared" si="145"/>
        <v>584514.65831489465</v>
      </c>
      <c r="EG115" s="14">
        <f t="shared" si="145"/>
        <v>582065.79323139274</v>
      </c>
      <c r="EH115" s="14">
        <f t="shared" si="145"/>
        <v>579677.13452168205</v>
      </c>
      <c r="EI115" s="14">
        <f t="shared" si="145"/>
        <v>577298.5973996307</v>
      </c>
      <c r="EJ115" s="14">
        <f t="shared" si="145"/>
        <v>574882.83720146341</v>
      </c>
      <c r="EK115" s="14">
        <f t="shared" si="145"/>
        <v>572387.00042150915</v>
      </c>
      <c r="EL115" s="14">
        <f t="shared" si="145"/>
        <v>569774.21777854161</v>
      </c>
      <c r="EM115" s="14">
        <f t="shared" si="145"/>
        <v>567014.81432841963</v>
      </c>
      <c r="EN115" s="14">
        <f t="shared" si="145"/>
        <v>564087.17854537361</v>
      </c>
      <c r="EO115" s="14">
        <f t="shared" si="145"/>
        <v>560978.26922236581</v>
      </c>
      <c r="EP115" s="14">
        <f t="shared" si="145"/>
        <v>557683.74675314478</v>
      </c>
      <c r="EQ115" s="14">
        <f t="shared" si="145"/>
        <v>554207.74717633333</v>
      </c>
      <c r="ER115" s="14">
        <f t="shared" si="145"/>
        <v>550562.31120033877</v>
      </c>
      <c r="ES115" s="14">
        <f t="shared" si="145"/>
        <v>546766.51308068412</v>
      </c>
      <c r="ET115" s="14">
        <f t="shared" si="145"/>
        <v>542845.34451956092</v>
      </c>
      <c r="EU115" s="14">
        <f t="shared" si="145"/>
        <v>538828.40652686614</v>
      </c>
      <c r="EV115" s="14">
        <f t="shared" si="145"/>
        <v>534748.47841204819</v>
      </c>
      <c r="EW115" s="14">
        <f t="shared" si="145"/>
        <v>530640.03087262763</v>
      </c>
      <c r="EX115" s="14">
        <f t="shared" si="145"/>
        <v>526537.74994930811</v>
      </c>
      <c r="EY115" s="14">
        <f t="shared" si="145"/>
        <v>522475.13069680752</v>
      </c>
      <c r="EZ115" s="14">
        <f t="shared" si="145"/>
        <v>518483.19700581906</v>
      </c>
      <c r="FA115" s="14">
        <f t="shared" si="145"/>
        <v>514589.39035040356</v>
      </c>
      <c r="FB115" s="14">
        <f t="shared" si="145"/>
        <v>510816.6628888835</v>
      </c>
      <c r="FC115" s="14">
        <f t="shared" si="145"/>
        <v>507182.79851458478</v>
      </c>
      <c r="FD115" s="14">
        <f t="shared" si="145"/>
        <v>503699.97513553628</v>
      </c>
      <c r="FE115" s="14">
        <f t="shared" ref="FE115:GK115" si="146">SUM(FE42:FE61)</f>
        <v>500374.57064898807</v>
      </c>
      <c r="FF115" s="14">
        <f t="shared" si="146"/>
        <v>497207.20589352574</v>
      </c>
      <c r="FG115" s="14">
        <f t="shared" si="146"/>
        <v>494193.00949027832</v>
      </c>
      <c r="FH115" s="14">
        <f t="shared" si="146"/>
        <v>491322.08200299373</v>
      </c>
      <c r="FI115" s="14">
        <f t="shared" si="146"/>
        <v>488580.13108646829</v>
      </c>
      <c r="FJ115" s="14">
        <f t="shared" si="146"/>
        <v>485949.24459551083</v>
      </c>
      <c r="FK115" s="14">
        <f t="shared" si="146"/>
        <v>483408.76529420173</v>
      </c>
      <c r="FL115" s="14">
        <f t="shared" si="146"/>
        <v>480936.22871579666</v>
      </c>
      <c r="FM115" s="14">
        <f t="shared" si="146"/>
        <v>478508.32564622629</v>
      </c>
      <c r="FN115" s="14">
        <f t="shared" si="146"/>
        <v>476101.85128942103</v>
      </c>
      <c r="FO115" s="14">
        <f t="shared" si="146"/>
        <v>473694.60528674739</v>
      </c>
      <c r="FP115" s="14">
        <f t="shared" si="146"/>
        <v>471266.21019437502</v>
      </c>
      <c r="FQ115" s="14">
        <f t="shared" si="146"/>
        <v>468798.82051016676</v>
      </c>
      <c r="FR115" s="14">
        <f t="shared" si="146"/>
        <v>466277.69954589935</v>
      </c>
      <c r="FS115" s="14">
        <f t="shared" si="146"/>
        <v>463691.64739270607</v>
      </c>
      <c r="FT115" s="14">
        <f t="shared" si="146"/>
        <v>461033.26982631447</v>
      </c>
      <c r="FU115" s="14">
        <f t="shared" si="146"/>
        <v>458299.08451441571</v>
      </c>
      <c r="FV115" s="14">
        <f t="shared" si="146"/>
        <v>455489.46747248503</v>
      </c>
      <c r="FW115" s="14">
        <f t="shared" si="146"/>
        <v>452608.44907128904</v>
      </c>
      <c r="FX115" s="14">
        <f t="shared" si="146"/>
        <v>449663.37453601224</v>
      </c>
      <c r="FY115" s="14">
        <f t="shared" si="146"/>
        <v>446664.4487048203</v>
      </c>
      <c r="FZ115" s="14">
        <f t="shared" si="146"/>
        <v>443624.1886316695</v>
      </c>
      <c r="GA115" s="14">
        <f t="shared" si="146"/>
        <v>440556.81041207822</v>
      </c>
      <c r="GB115" s="14">
        <f t="shared" si="146"/>
        <v>437477.57798974315</v>
      </c>
      <c r="GC115" s="14">
        <f t="shared" si="146"/>
        <v>434402.14195410826</v>
      </c>
      <c r="GD115" s="14">
        <f t="shared" si="146"/>
        <v>431345.89538692433</v>
      </c>
      <c r="GE115" s="14">
        <f t="shared" si="146"/>
        <v>428323.37177252135</v>
      </c>
      <c r="GF115" s="14">
        <f t="shared" si="146"/>
        <v>425347.70698397321</v>
      </c>
      <c r="GG115" s="14">
        <f t="shared" si="146"/>
        <v>422430.18364489917</v>
      </c>
      <c r="GH115" s="14">
        <f t="shared" si="146"/>
        <v>419579.87189755426</v>
      </c>
      <c r="GI115" s="14">
        <f t="shared" si="146"/>
        <v>416803.37596151367</v>
      </c>
      <c r="GJ115" s="14">
        <f t="shared" si="146"/>
        <v>414104.69115903421</v>
      </c>
      <c r="GK115" s="14">
        <f t="shared" si="146"/>
        <v>411485.17142328731</v>
      </c>
      <c r="GL115" s="14">
        <f>SUM(GL42:GL61)</f>
        <v>408943.60292018444</v>
      </c>
      <c r="GM115" s="14">
        <f>SUM(GM42:GM61)</f>
        <v>406476.37544429122</v>
      </c>
      <c r="GN115" s="14">
        <f>SUM(GN42:GN61)</f>
        <v>404077.73984594434</v>
      </c>
      <c r="GO115" s="14">
        <f>SUM(GO42:GO61)</f>
        <v>401740.13697629946</v>
      </c>
      <c r="GP115" s="14">
        <f>SUM(GP42:GP61)</f>
        <v>399454.58159525285</v>
      </c>
      <c r="GQ115" s="14">
        <f t="shared" ref="GQ115:GX115" si="147">SUM(GQ42:GQ61)</f>
        <v>397211.08339585573</v>
      </c>
      <c r="GR115" s="14">
        <f t="shared" si="147"/>
        <v>394999.0867619341</v>
      </c>
      <c r="GS115" s="14">
        <f t="shared" si="147"/>
        <v>392807.91107603436</v>
      </c>
      <c r="GT115" s="14">
        <f t="shared" si="147"/>
        <v>390627.17428356252</v>
      </c>
      <c r="GU115" s="14">
        <f t="shared" si="147"/>
        <v>388447.18392829143</v>
      </c>
      <c r="GV115" s="14">
        <f t="shared" si="147"/>
        <v>386259.28191334009</v>
      </c>
      <c r="GW115" s="14">
        <f t="shared" si="147"/>
        <v>384056.13171442389</v>
      </c>
      <c r="GX115" s="14">
        <f t="shared" si="147"/>
        <v>381831.93956047227</v>
      </c>
      <c r="GY115" s="100"/>
    </row>
    <row r="116" spans="4:207">
      <c r="D116" s="1" t="s">
        <v>83</v>
      </c>
      <c r="E116" s="14">
        <f>SUM(E62:E81)</f>
        <v>1274778</v>
      </c>
      <c r="F116" s="14">
        <f>SUM(F62:F81)</f>
        <v>1274859.8657772848</v>
      </c>
      <c r="G116" s="14">
        <f t="shared" ref="G116:BQ116" si="148">SUM(G62:G81)</f>
        <v>1273146.2380244688</v>
      </c>
      <c r="H116" s="14">
        <f t="shared" si="148"/>
        <v>1271292.4711134874</v>
      </c>
      <c r="I116" s="14">
        <f t="shared" si="148"/>
        <v>1269880.1376517534</v>
      </c>
      <c r="J116" s="14">
        <f t="shared" si="148"/>
        <v>1269425.3678601375</v>
      </c>
      <c r="K116" s="14">
        <f t="shared" si="148"/>
        <v>1268698.3348315954</v>
      </c>
      <c r="L116" s="14">
        <f t="shared" si="148"/>
        <v>1260994.2521695932</v>
      </c>
      <c r="M116" s="14">
        <f t="shared" si="148"/>
        <v>1245787.9836301391</v>
      </c>
      <c r="N116" s="14">
        <f t="shared" si="148"/>
        <v>1230948.8626844902</v>
      </c>
      <c r="O116" s="14">
        <f t="shared" si="148"/>
        <v>1220013.472369777</v>
      </c>
      <c r="P116" s="14">
        <f t="shared" si="148"/>
        <v>1212623.1213459596</v>
      </c>
      <c r="Q116" s="14">
        <f t="shared" si="148"/>
        <v>1207343.1440281111</v>
      </c>
      <c r="R116" s="14">
        <f t="shared" si="148"/>
        <v>1205859.5647795305</v>
      </c>
      <c r="S116" s="14">
        <f t="shared" si="148"/>
        <v>1211568.7494209504</v>
      </c>
      <c r="T116" s="14">
        <f t="shared" si="148"/>
        <v>1225179.8841455122</v>
      </c>
      <c r="U116" s="14">
        <f t="shared" si="148"/>
        <v>1242322.4013844952</v>
      </c>
      <c r="V116" s="14">
        <f t="shared" si="148"/>
        <v>1259113.274231496</v>
      </c>
      <c r="W116" s="14">
        <f t="shared" si="148"/>
        <v>1275496.0622307709</v>
      </c>
      <c r="X116" s="14">
        <f t="shared" si="148"/>
        <v>1293036.1754494349</v>
      </c>
      <c r="Y116" s="14">
        <f t="shared" si="148"/>
        <v>1312057.2037006291</v>
      </c>
      <c r="Z116" s="14">
        <f t="shared" si="148"/>
        <v>1327322.4706642337</v>
      </c>
      <c r="AA116" s="14">
        <f t="shared" si="148"/>
        <v>1335982.8424572777</v>
      </c>
      <c r="AB116" s="14">
        <f t="shared" si="148"/>
        <v>1341585.2549628571</v>
      </c>
      <c r="AC116" s="14">
        <f t="shared" si="148"/>
        <v>1343218.9894669629</v>
      </c>
      <c r="AD116" s="14">
        <f t="shared" si="148"/>
        <v>1340838.589299419</v>
      </c>
      <c r="AE116" s="14">
        <f t="shared" si="148"/>
        <v>1338712.5371894601</v>
      </c>
      <c r="AF116" s="14">
        <f t="shared" si="148"/>
        <v>1337628.6827643334</v>
      </c>
      <c r="AG116" s="14">
        <f t="shared" si="148"/>
        <v>1336262.4015788916</v>
      </c>
      <c r="AH116" s="14">
        <f t="shared" si="148"/>
        <v>1335184.4643616367</v>
      </c>
      <c r="AI116" s="14">
        <f t="shared" si="148"/>
        <v>1332064.7330837771</v>
      </c>
      <c r="AJ116" s="14">
        <f t="shared" si="148"/>
        <v>1325571.7964395832</v>
      </c>
      <c r="AK116" s="14">
        <f t="shared" si="148"/>
        <v>1316454.3548327184</v>
      </c>
      <c r="AL116" s="14">
        <f t="shared" si="148"/>
        <v>1302237.3255103459</v>
      </c>
      <c r="AM116" s="14">
        <f t="shared" si="148"/>
        <v>1281863.3767134699</v>
      </c>
      <c r="AN116" s="14">
        <f t="shared" si="148"/>
        <v>1253617.3392957335</v>
      </c>
      <c r="AO116" s="14">
        <f t="shared" si="148"/>
        <v>1218005.7919366527</v>
      </c>
      <c r="AP116" s="14">
        <f t="shared" si="148"/>
        <v>1179878.3113618875</v>
      </c>
      <c r="AQ116" s="14">
        <f t="shared" si="148"/>
        <v>1142204.4971313002</v>
      </c>
      <c r="AR116" s="14">
        <f t="shared" si="148"/>
        <v>1105864.4108875666</v>
      </c>
      <c r="AS116" s="14">
        <f t="shared" si="148"/>
        <v>1071023.7031853034</v>
      </c>
      <c r="AT116" s="14">
        <f t="shared" si="148"/>
        <v>1040263.7386128011</v>
      </c>
      <c r="AU116" s="14">
        <f t="shared" si="148"/>
        <v>1014104.1628244922</v>
      </c>
      <c r="AV116" s="14">
        <f t="shared" si="148"/>
        <v>989799.23413937073</v>
      </c>
      <c r="AW116" s="14">
        <f t="shared" si="148"/>
        <v>966898.44036484836</v>
      </c>
      <c r="AX116" s="14">
        <f t="shared" si="148"/>
        <v>945985.03980705712</v>
      </c>
      <c r="AY116" s="14">
        <f t="shared" si="148"/>
        <v>927473.16976145585</v>
      </c>
      <c r="AZ116" s="14">
        <f t="shared" si="148"/>
        <v>912268.71580945258</v>
      </c>
      <c r="BA116" s="14">
        <f t="shared" si="148"/>
        <v>902004.83647872589</v>
      </c>
      <c r="BB116" s="14">
        <f t="shared" si="148"/>
        <v>895396.14901438518</v>
      </c>
      <c r="BC116" s="14">
        <f t="shared" si="148"/>
        <v>890348.27404796041</v>
      </c>
      <c r="BD116" s="14">
        <f t="shared" si="148"/>
        <v>885629.17842518236</v>
      </c>
      <c r="BE116" s="14">
        <f t="shared" si="148"/>
        <v>878801.26631574996</v>
      </c>
      <c r="BF116" s="14">
        <f t="shared" si="148"/>
        <v>872005.0462380473</v>
      </c>
      <c r="BG116" s="14">
        <f t="shared" si="148"/>
        <v>866953.55796982686</v>
      </c>
      <c r="BH116" s="14">
        <f t="shared" si="148"/>
        <v>864944.45123149152</v>
      </c>
      <c r="BI116" s="14">
        <f t="shared" si="148"/>
        <v>867924.23065014766</v>
      </c>
      <c r="BJ116" s="14">
        <f t="shared" si="148"/>
        <v>874089.83086957922</v>
      </c>
      <c r="BK116" s="14">
        <f t="shared" si="148"/>
        <v>881822.38231627364</v>
      </c>
      <c r="BL116" s="14">
        <f t="shared" si="148"/>
        <v>889963.82968223363</v>
      </c>
      <c r="BM116" s="14">
        <f t="shared" si="148"/>
        <v>897486.40093881648</v>
      </c>
      <c r="BN116" s="14">
        <f t="shared" si="148"/>
        <v>904422.60951494612</v>
      </c>
      <c r="BO116" s="14">
        <f t="shared" si="148"/>
        <v>909669.48148906452</v>
      </c>
      <c r="BP116" s="14">
        <f t="shared" si="148"/>
        <v>913231.8268253227</v>
      </c>
      <c r="BQ116" s="14">
        <f t="shared" si="148"/>
        <v>914948.31581243442</v>
      </c>
      <c r="BR116" s="14">
        <f t="shared" ref="BR116:DB116" si="149">SUM(BR62:BR81)</f>
        <v>914404.58101570664</v>
      </c>
      <c r="BS116" s="14">
        <f t="shared" si="149"/>
        <v>911022.41875986033</v>
      </c>
      <c r="BT116" s="14">
        <f t="shared" si="149"/>
        <v>904650.57384307147</v>
      </c>
      <c r="BU116" s="14">
        <f t="shared" si="149"/>
        <v>894622.87583208515</v>
      </c>
      <c r="BV116" s="14">
        <f t="shared" si="149"/>
        <v>881413.00851183501</v>
      </c>
      <c r="BW116" s="14">
        <f t="shared" si="149"/>
        <v>867175.00687168085</v>
      </c>
      <c r="BX116" s="14">
        <f t="shared" si="149"/>
        <v>853140.92420765606</v>
      </c>
      <c r="BY116" s="14">
        <f t="shared" si="149"/>
        <v>840875.56120767316</v>
      </c>
      <c r="BZ116" s="14">
        <f t="shared" si="149"/>
        <v>830020.81044107641</v>
      </c>
      <c r="CA116" s="14">
        <f t="shared" si="149"/>
        <v>819336.00436561136</v>
      </c>
      <c r="CB116" s="14">
        <f t="shared" si="149"/>
        <v>808702.92386767687</v>
      </c>
      <c r="CC116" s="14">
        <f t="shared" si="149"/>
        <v>798016.11004365911</v>
      </c>
      <c r="CD116" s="14">
        <f t="shared" si="149"/>
        <v>787618.14815261588</v>
      </c>
      <c r="CE116" s="14">
        <f t="shared" si="149"/>
        <v>777495.21056522778</v>
      </c>
      <c r="CF116" s="14">
        <f t="shared" si="149"/>
        <v>767917.20893751935</v>
      </c>
      <c r="CG116" s="14">
        <f t="shared" si="149"/>
        <v>759598.41227503913</v>
      </c>
      <c r="CH116" s="14">
        <f t="shared" si="149"/>
        <v>752255.90556339361</v>
      </c>
      <c r="CI116" s="14">
        <f t="shared" si="149"/>
        <v>746364.91917729564</v>
      </c>
      <c r="CJ116" s="14">
        <f t="shared" si="149"/>
        <v>741822.73207836074</v>
      </c>
      <c r="CK116" s="14">
        <f t="shared" si="149"/>
        <v>738521.02631664532</v>
      </c>
      <c r="CL116" s="14">
        <f t="shared" si="149"/>
        <v>736335.60634656926</v>
      </c>
      <c r="CM116" s="14">
        <f t="shared" si="149"/>
        <v>735113.82960300648</v>
      </c>
      <c r="CN116" s="14">
        <f t="shared" si="149"/>
        <v>734680.29138232511</v>
      </c>
      <c r="CO116" s="14">
        <f t="shared" si="149"/>
        <v>734832.25926772878</v>
      </c>
      <c r="CP116" s="14">
        <f t="shared" si="149"/>
        <v>735354.13795996504</v>
      </c>
      <c r="CQ116" s="14">
        <f t="shared" si="149"/>
        <v>736028.25755572761</v>
      </c>
      <c r="CR116" s="14">
        <f t="shared" si="149"/>
        <v>736640.63251717831</v>
      </c>
      <c r="CS116" s="14">
        <f t="shared" si="149"/>
        <v>736987.31620986841</v>
      </c>
      <c r="CT116" s="14">
        <f t="shared" si="149"/>
        <v>736880.73768161889</v>
      </c>
      <c r="CU116" s="14">
        <f t="shared" si="149"/>
        <v>736148.5392501835</v>
      </c>
      <c r="CV116" s="14">
        <f t="shared" si="149"/>
        <v>734644.89883864159</v>
      </c>
      <c r="CW116" s="14">
        <f t="shared" si="149"/>
        <v>732268.09309130907</v>
      </c>
      <c r="CX116" s="14">
        <f t="shared" si="149"/>
        <v>728961.39867978089</v>
      </c>
      <c r="CY116" s="14">
        <f t="shared" si="149"/>
        <v>724722.32180324302</v>
      </c>
      <c r="CZ116" s="14">
        <f t="shared" si="149"/>
        <v>719600.59418487281</v>
      </c>
      <c r="DA116" s="14">
        <f t="shared" si="149"/>
        <v>713688.44639818638</v>
      </c>
      <c r="DB116" s="14">
        <f t="shared" si="149"/>
        <v>707115.57817900495</v>
      </c>
      <c r="DC116" s="14">
        <f t="shared" ref="DC116:FD116" si="150">SUM(DC62:DC81)</f>
        <v>700027.20635637362</v>
      </c>
      <c r="DD116" s="14">
        <f t="shared" si="150"/>
        <v>692578.24619334668</v>
      </c>
      <c r="DE116" s="14">
        <f t="shared" si="150"/>
        <v>684921.58503559162</v>
      </c>
      <c r="DF116" s="14">
        <f t="shared" si="150"/>
        <v>677204.82882152323</v>
      </c>
      <c r="DG116" s="14">
        <f t="shared" si="150"/>
        <v>669569.28077155899</v>
      </c>
      <c r="DH116" s="14">
        <f t="shared" si="150"/>
        <v>662141.1067233975</v>
      </c>
      <c r="DI116" s="14">
        <f t="shared" si="150"/>
        <v>655032.66041820822</v>
      </c>
      <c r="DJ116" s="14">
        <f t="shared" si="150"/>
        <v>648339.41049121611</v>
      </c>
      <c r="DK116" s="14">
        <f t="shared" si="150"/>
        <v>642137.5926920682</v>
      </c>
      <c r="DL116" s="14">
        <f t="shared" si="150"/>
        <v>636482.74998826359</v>
      </c>
      <c r="DM116" s="14">
        <f t="shared" si="150"/>
        <v>631408.32234946277</v>
      </c>
      <c r="DN116" s="14">
        <f t="shared" si="150"/>
        <v>626925.63514906354</v>
      </c>
      <c r="DO116" s="14">
        <f t="shared" si="150"/>
        <v>623023.12398756191</v>
      </c>
      <c r="DP116" s="14">
        <f t="shared" si="150"/>
        <v>619672.03751112556</v>
      </c>
      <c r="DQ116" s="14">
        <f t="shared" si="150"/>
        <v>616828.12206565228</v>
      </c>
      <c r="DR116" s="14">
        <f t="shared" si="150"/>
        <v>614430.85952209996</v>
      </c>
      <c r="DS116" s="14">
        <f t="shared" si="150"/>
        <v>612406.44604076084</v>
      </c>
      <c r="DT116" s="14">
        <f t="shared" si="150"/>
        <v>610670.04262877314</v>
      </c>
      <c r="DU116" s="14">
        <f t="shared" si="150"/>
        <v>609129.82156416262</v>
      </c>
      <c r="DV116" s="14">
        <f t="shared" si="150"/>
        <v>607688.69333251007</v>
      </c>
      <c r="DW116" s="14">
        <f t="shared" si="150"/>
        <v>606250.3641170786</v>
      </c>
      <c r="DX116" s="14">
        <f t="shared" si="150"/>
        <v>604722.26226244576</v>
      </c>
      <c r="DY116" s="14">
        <f t="shared" si="150"/>
        <v>603019.44168717135</v>
      </c>
      <c r="DZ116" s="14">
        <f t="shared" si="150"/>
        <v>601068.6840457021</v>
      </c>
      <c r="EA116" s="14">
        <f t="shared" si="150"/>
        <v>598811.10639011476</v>
      </c>
      <c r="EB116" s="14">
        <f t="shared" si="150"/>
        <v>596204.10268159444</v>
      </c>
      <c r="EC116" s="14">
        <f t="shared" si="150"/>
        <v>593222.47077201516</v>
      </c>
      <c r="ED116" s="14">
        <f t="shared" si="150"/>
        <v>589858.79680577945</v>
      </c>
      <c r="EE116" s="14">
        <f t="shared" si="150"/>
        <v>586122.72470960929</v>
      </c>
      <c r="EF116" s="14">
        <f t="shared" si="150"/>
        <v>582039.79008055502</v>
      </c>
      <c r="EG116" s="14">
        <f t="shared" si="150"/>
        <v>577649.35922465508</v>
      </c>
      <c r="EH116" s="14">
        <f t="shared" si="150"/>
        <v>573002.23570193886</v>
      </c>
      <c r="EI116" s="14">
        <f t="shared" si="150"/>
        <v>568157.82115703088</v>
      </c>
      <c r="EJ116" s="14">
        <f t="shared" si="150"/>
        <v>563181.1879062911</v>
      </c>
      <c r="EK116" s="14">
        <f t="shared" si="150"/>
        <v>558140.07606206706</v>
      </c>
      <c r="EL116" s="14">
        <f t="shared" si="150"/>
        <v>553101.97833152371</v>
      </c>
      <c r="EM116" s="14">
        <f t="shared" si="150"/>
        <v>548131.41324107419</v>
      </c>
      <c r="EN116" s="14">
        <f t="shared" si="150"/>
        <v>543287.51174435567</v>
      </c>
      <c r="EO116" s="14">
        <f t="shared" si="150"/>
        <v>538621.95983563445</v>
      </c>
      <c r="EP116" s="14">
        <f t="shared" si="150"/>
        <v>534177.41091271909</v>
      </c>
      <c r="EQ116" s="14">
        <f t="shared" si="150"/>
        <v>529986.34478944424</v>
      </c>
      <c r="ER116" s="14">
        <f t="shared" si="150"/>
        <v>526070.39509607782</v>
      </c>
      <c r="ES116" s="14">
        <f t="shared" si="150"/>
        <v>522440.14787189738</v>
      </c>
      <c r="ET116" s="14">
        <f t="shared" si="150"/>
        <v>519095.36620619951</v>
      </c>
      <c r="EU116" s="14">
        <f t="shared" si="150"/>
        <v>516025.59489174408</v>
      </c>
      <c r="EV116" s="14">
        <f t="shared" si="150"/>
        <v>513211.07583836804</v>
      </c>
      <c r="EW116" s="14">
        <f t="shared" si="150"/>
        <v>510623.95923854451</v>
      </c>
      <c r="EX116" s="14">
        <f t="shared" si="150"/>
        <v>508229.74286742241</v>
      </c>
      <c r="EY116" s="14">
        <f t="shared" si="150"/>
        <v>505988.87361482187</v>
      </c>
      <c r="EZ116" s="14">
        <f t="shared" si="150"/>
        <v>503858.47928570869</v>
      </c>
      <c r="FA116" s="14">
        <f t="shared" si="150"/>
        <v>501794.15125426243</v>
      </c>
      <c r="FB116" s="14">
        <f t="shared" si="150"/>
        <v>499751.71425986016</v>
      </c>
      <c r="FC116" s="14">
        <f t="shared" si="150"/>
        <v>497688.92170025734</v>
      </c>
      <c r="FD116" s="14">
        <f t="shared" si="150"/>
        <v>495567.02141764987</v>
      </c>
      <c r="FE116" s="14">
        <f t="shared" ref="FE116:GK116" si="151">SUM(FE62:FE81)</f>
        <v>493352.1251055937</v>
      </c>
      <c r="FF116" s="14">
        <f t="shared" si="151"/>
        <v>491016.322398966</v>
      </c>
      <c r="FG116" s="14">
        <f t="shared" si="151"/>
        <v>488538.52288731997</v>
      </c>
      <c r="FH116" s="14">
        <f t="shared" si="151"/>
        <v>485904.98916689563</v>
      </c>
      <c r="FI116" s="14">
        <f t="shared" si="151"/>
        <v>483109.55246536183</v>
      </c>
      <c r="FJ116" s="14">
        <f t="shared" si="151"/>
        <v>480153.51006679627</v>
      </c>
      <c r="FK116" s="14">
        <f t="shared" si="151"/>
        <v>477045.22764930129</v>
      </c>
      <c r="FL116" s="14">
        <f t="shared" si="151"/>
        <v>473799.4668795279</v>
      </c>
      <c r="FM116" s="14">
        <f t="shared" si="151"/>
        <v>470436.482100997</v>
      </c>
      <c r="FN116" s="14">
        <f t="shared" si="151"/>
        <v>466980.93732326257</v>
      </c>
      <c r="FO116" s="14">
        <f t="shared" si="151"/>
        <v>463460.69300665049</v>
      </c>
      <c r="FP116" s="14">
        <f t="shared" si="151"/>
        <v>459905.52267797524</v>
      </c>
      <c r="FQ116" s="14">
        <f t="shared" si="151"/>
        <v>456345.8166202936</v>
      </c>
      <c r="FR116" s="14">
        <f t="shared" si="151"/>
        <v>452811.32818573609</v>
      </c>
      <c r="FS116" s="14">
        <f t="shared" si="151"/>
        <v>449330.01095369121</v>
      </c>
      <c r="FT116" s="14">
        <f t="shared" si="151"/>
        <v>445926.99116901384</v>
      </c>
      <c r="FU116" s="14">
        <f t="shared" si="151"/>
        <v>442623.70828378975</v>
      </c>
      <c r="FV116" s="14">
        <f t="shared" si="151"/>
        <v>439437.24917279044</v>
      </c>
      <c r="FW116" s="14">
        <f t="shared" si="151"/>
        <v>436379.89124646125</v>
      </c>
      <c r="FX116" s="14">
        <f t="shared" si="151"/>
        <v>433458.86058708542</v>
      </c>
      <c r="FY116" s="14">
        <f t="shared" si="151"/>
        <v>430676.30201187986</v>
      </c>
      <c r="FZ116" s="14">
        <f t="shared" si="151"/>
        <v>428029.45015708293</v>
      </c>
      <c r="GA116" s="14">
        <f t="shared" si="151"/>
        <v>425510.98370850884</v>
      </c>
      <c r="GB116" s="14">
        <f t="shared" si="151"/>
        <v>423109.53895517695</v>
      </c>
      <c r="GC116" s="14">
        <f t="shared" si="151"/>
        <v>420810.35441797745</v>
      </c>
      <c r="GD116" s="14">
        <f t="shared" si="151"/>
        <v>418596.01497838844</v>
      </c>
      <c r="GE116" s="14">
        <f t="shared" si="151"/>
        <v>416447.2618985076</v>
      </c>
      <c r="GF116" s="14">
        <f t="shared" si="151"/>
        <v>414343.83427870891</v>
      </c>
      <c r="GG116" s="14">
        <f t="shared" si="151"/>
        <v>412265.30831058591</v>
      </c>
      <c r="GH116" s="14">
        <f t="shared" si="151"/>
        <v>410191.90218195639</v>
      </c>
      <c r="GI116" s="14">
        <f t="shared" si="151"/>
        <v>408105.2172416278</v>
      </c>
      <c r="GJ116" s="14">
        <f t="shared" si="151"/>
        <v>405988.88979528856</v>
      </c>
      <c r="GK116" s="14">
        <f t="shared" si="151"/>
        <v>403829.13246268028</v>
      </c>
      <c r="GL116" s="14">
        <f>SUM(GL62:GL81)</f>
        <v>401615.14907676954</v>
      </c>
      <c r="GM116" s="14">
        <f>SUM(GM62:GM81)</f>
        <v>399339.41262033273</v>
      </c>
      <c r="GN116" s="14">
        <f>SUM(GN62:GN81)</f>
        <v>396997.80154252361</v>
      </c>
      <c r="GO116" s="14">
        <f>SUM(GO62:GO81)</f>
        <v>394589.5954376501</v>
      </c>
      <c r="GP116" s="14">
        <f>SUM(GP62:GP81)</f>
        <v>392117.33656314906</v>
      </c>
      <c r="GQ116" s="14">
        <f t="shared" ref="GQ116:GX116" si="152">SUM(GQ62:GQ81)</f>
        <v>389586.56879080861</v>
      </c>
      <c r="GR116" s="14">
        <f t="shared" si="152"/>
        <v>387005.46996571822</v>
      </c>
      <c r="GS116" s="14">
        <f t="shared" si="152"/>
        <v>384384.39722251846</v>
      </c>
      <c r="GT116" s="14">
        <f t="shared" si="152"/>
        <v>381735.367440995</v>
      </c>
      <c r="GU116" s="14">
        <f t="shared" si="152"/>
        <v>379071.49671420455</v>
      </c>
      <c r="GV116" s="14">
        <f t="shared" si="152"/>
        <v>376406.42320351058</v>
      </c>
      <c r="GW116" s="14">
        <f t="shared" si="152"/>
        <v>373753.73729349469</v>
      </c>
      <c r="GX116" s="14">
        <f t="shared" si="152"/>
        <v>371126.44151617779</v>
      </c>
      <c r="GY116" s="100"/>
    </row>
    <row r="117" spans="4:207">
      <c r="D117" s="1" t="s">
        <v>84</v>
      </c>
      <c r="E117" s="14">
        <f>SUM(E82:E107)</f>
        <v>289654</v>
      </c>
      <c r="F117" s="14">
        <f t="shared" ref="F117:BQ117" si="153">SUM(F82:F107)</f>
        <v>291020.60962544748</v>
      </c>
      <c r="G117" s="14">
        <f t="shared" si="153"/>
        <v>294871.3455298937</v>
      </c>
      <c r="H117" s="14">
        <f t="shared" si="153"/>
        <v>299754.54639992188</v>
      </c>
      <c r="I117" s="14">
        <f t="shared" si="153"/>
        <v>307723.61127621226</v>
      </c>
      <c r="J117" s="14">
        <f t="shared" si="153"/>
        <v>318462.81566852843</v>
      </c>
      <c r="K117" s="14">
        <f t="shared" si="153"/>
        <v>328112.91276896687</v>
      </c>
      <c r="L117" s="14">
        <f t="shared" si="153"/>
        <v>341096.24685883301</v>
      </c>
      <c r="M117" s="14">
        <f t="shared" si="153"/>
        <v>358894.3527512619</v>
      </c>
      <c r="N117" s="14">
        <f t="shared" si="153"/>
        <v>374721.61922740721</v>
      </c>
      <c r="O117" s="14">
        <f t="shared" si="153"/>
        <v>387013.88845008361</v>
      </c>
      <c r="P117" s="14">
        <f t="shared" si="153"/>
        <v>397552.02110748767</v>
      </c>
      <c r="Q117" s="14">
        <f t="shared" si="153"/>
        <v>407648.49554888415</v>
      </c>
      <c r="R117" s="14">
        <f t="shared" si="153"/>
        <v>416307.91790414124</v>
      </c>
      <c r="S117" s="14">
        <f t="shared" si="153"/>
        <v>422487.9899783447</v>
      </c>
      <c r="T117" s="14">
        <f t="shared" si="153"/>
        <v>426465.2405001779</v>
      </c>
      <c r="U117" s="14">
        <f t="shared" si="153"/>
        <v>428815.91486246657</v>
      </c>
      <c r="V117" s="14">
        <f t="shared" si="153"/>
        <v>429528.19775081112</v>
      </c>
      <c r="W117" s="14">
        <f t="shared" si="153"/>
        <v>428035.3587099195</v>
      </c>
      <c r="X117" s="14">
        <f t="shared" si="153"/>
        <v>423308.5504068844</v>
      </c>
      <c r="Y117" s="14">
        <f t="shared" si="153"/>
        <v>414833.24773968523</v>
      </c>
      <c r="Z117" s="14">
        <f t="shared" si="153"/>
        <v>404739.73474871542</v>
      </c>
      <c r="AA117" s="14">
        <f t="shared" si="153"/>
        <v>395682.12753701129</v>
      </c>
      <c r="AB117" s="14">
        <f t="shared" si="153"/>
        <v>388023.6241199997</v>
      </c>
      <c r="AC117" s="14">
        <f t="shared" si="153"/>
        <v>383708.40145890339</v>
      </c>
      <c r="AD117" s="14">
        <f t="shared" si="153"/>
        <v>382910.3751426161</v>
      </c>
      <c r="AE117" s="14">
        <f t="shared" si="153"/>
        <v>382169.1307688572</v>
      </c>
      <c r="AF117" s="14">
        <f t="shared" si="153"/>
        <v>380014.24741129077</v>
      </c>
      <c r="AG117" s="14">
        <f t="shared" si="153"/>
        <v>377216.93855916732</v>
      </c>
      <c r="AH117" s="14">
        <f t="shared" si="153"/>
        <v>374573.40179717704</v>
      </c>
      <c r="AI117" s="14">
        <f t="shared" si="153"/>
        <v>373403.5759136604</v>
      </c>
      <c r="AJ117" s="14">
        <f t="shared" si="153"/>
        <v>374565.8431639598</v>
      </c>
      <c r="AK117" s="14">
        <f t="shared" si="153"/>
        <v>377803.03336346312</v>
      </c>
      <c r="AL117" s="14">
        <f t="shared" si="153"/>
        <v>383403.23711708363</v>
      </c>
      <c r="AM117" s="14">
        <f t="shared" si="153"/>
        <v>392744.28099090268</v>
      </c>
      <c r="AN117" s="14">
        <f t="shared" si="153"/>
        <v>406160.60105202941</v>
      </c>
      <c r="AO117" s="14">
        <f t="shared" si="153"/>
        <v>420661.63582277059</v>
      </c>
      <c r="AP117" s="14">
        <f t="shared" si="153"/>
        <v>433314.87309554737</v>
      </c>
      <c r="AQ117" s="14">
        <f t="shared" si="153"/>
        <v>443550.07794573216</v>
      </c>
      <c r="AR117" s="14">
        <f t="shared" si="153"/>
        <v>451631.68920777936</v>
      </c>
      <c r="AS117" s="14">
        <f t="shared" si="153"/>
        <v>457341.40881189267</v>
      </c>
      <c r="AT117" s="14">
        <f t="shared" si="153"/>
        <v>458499.90028558113</v>
      </c>
      <c r="AU117" s="14">
        <f t="shared" si="153"/>
        <v>455067.39415010769</v>
      </c>
      <c r="AV117" s="14">
        <f t="shared" si="153"/>
        <v>449881.08381434856</v>
      </c>
      <c r="AW117" s="14">
        <f t="shared" si="153"/>
        <v>443753.43830501928</v>
      </c>
      <c r="AX117" s="14">
        <f t="shared" si="153"/>
        <v>436901.43339510961</v>
      </c>
      <c r="AY117" s="14">
        <f t="shared" si="153"/>
        <v>430047.98558665509</v>
      </c>
      <c r="AZ117" s="14">
        <f t="shared" si="153"/>
        <v>422903.67349243618</v>
      </c>
      <c r="BA117" s="14">
        <f t="shared" si="153"/>
        <v>415308.08209895639</v>
      </c>
      <c r="BB117" s="14">
        <f t="shared" si="153"/>
        <v>408431.80411483638</v>
      </c>
      <c r="BC117" s="14">
        <f t="shared" si="153"/>
        <v>401759.87393472146</v>
      </c>
      <c r="BD117" s="14">
        <f t="shared" si="153"/>
        <v>395151.12878473708</v>
      </c>
      <c r="BE117" s="14">
        <f t="shared" si="153"/>
        <v>389081.65738529176</v>
      </c>
      <c r="BF117" s="14">
        <f t="shared" si="153"/>
        <v>382134.71383386262</v>
      </c>
      <c r="BG117" s="14">
        <f t="shared" si="153"/>
        <v>374640.65506713995</v>
      </c>
      <c r="BH117" s="14">
        <f t="shared" si="153"/>
        <v>365726.38906978566</v>
      </c>
      <c r="BI117" s="14">
        <f t="shared" si="153"/>
        <v>353787.49794147711</v>
      </c>
      <c r="BJ117" s="14">
        <f t="shared" si="153"/>
        <v>340278.99811439763</v>
      </c>
      <c r="BK117" s="14">
        <f t="shared" si="153"/>
        <v>326914.46593105828</v>
      </c>
      <c r="BL117" s="14">
        <f t="shared" si="153"/>
        <v>314470.3898980745</v>
      </c>
      <c r="BM117" s="14">
        <f t="shared" si="153"/>
        <v>302880.44179395359</v>
      </c>
      <c r="BN117" s="14">
        <f t="shared" si="153"/>
        <v>292392.98213520163</v>
      </c>
      <c r="BO117" s="14">
        <f t="shared" si="153"/>
        <v>283268.80154591386</v>
      </c>
      <c r="BP117" s="14">
        <f t="shared" si="153"/>
        <v>275459.09702049172</v>
      </c>
      <c r="BQ117" s="14">
        <f t="shared" si="153"/>
        <v>269064.20204706647</v>
      </c>
      <c r="BR117" s="14">
        <f t="shared" ref="BR117:DB117" si="154">SUM(BR82:BR107)</f>
        <v>264438.9749629919</v>
      </c>
      <c r="BS117" s="14">
        <f t="shared" si="154"/>
        <v>262116.84156976783</v>
      </c>
      <c r="BT117" s="14">
        <f t="shared" si="154"/>
        <v>262227.95067270583</v>
      </c>
      <c r="BU117" s="14">
        <f t="shared" si="154"/>
        <v>265445.30713594635</v>
      </c>
      <c r="BV117" s="14">
        <f t="shared" si="154"/>
        <v>271310.70711264998</v>
      </c>
      <c r="BW117" s="14">
        <f t="shared" si="154"/>
        <v>277699.28710200766</v>
      </c>
      <c r="BX117" s="14">
        <f t="shared" si="154"/>
        <v>283420.97725918866</v>
      </c>
      <c r="BY117" s="14">
        <f t="shared" si="154"/>
        <v>286969.7106466394</v>
      </c>
      <c r="BZ117" s="14">
        <f t="shared" si="154"/>
        <v>288789.56772417366</v>
      </c>
      <c r="CA117" s="14">
        <f t="shared" si="154"/>
        <v>290239.45896187914</v>
      </c>
      <c r="CB117" s="14">
        <f t="shared" si="154"/>
        <v>291571.24476103339</v>
      </c>
      <c r="CC117" s="14">
        <f t="shared" si="154"/>
        <v>293017.50921560149</v>
      </c>
      <c r="CD117" s="14">
        <f t="shared" si="154"/>
        <v>294362.06110666902</v>
      </c>
      <c r="CE117" s="14">
        <f t="shared" si="154"/>
        <v>295723.38873228559</v>
      </c>
      <c r="CF117" s="14">
        <f t="shared" si="154"/>
        <v>296906.9743097038</v>
      </c>
      <c r="CG117" s="14">
        <f t="shared" si="154"/>
        <v>297239.37388886267</v>
      </c>
      <c r="CH117" s="14">
        <f t="shared" si="154"/>
        <v>297014.57492474443</v>
      </c>
      <c r="CI117" s="14">
        <f t="shared" si="154"/>
        <v>295758.82313731988</v>
      </c>
      <c r="CJ117" s="14">
        <f t="shared" si="154"/>
        <v>293567.62245477189</v>
      </c>
      <c r="CK117" s="14">
        <f t="shared" si="154"/>
        <v>290535.02465561294</v>
      </c>
      <c r="CL117" s="14">
        <f t="shared" si="154"/>
        <v>286760.53574504307</v>
      </c>
      <c r="CM117" s="14">
        <f t="shared" si="154"/>
        <v>282354.55582552572</v>
      </c>
      <c r="CN117" s="14">
        <f t="shared" si="154"/>
        <v>277446.5302499152</v>
      </c>
      <c r="CO117" s="14">
        <f t="shared" si="154"/>
        <v>272182.0073885679</v>
      </c>
      <c r="CP117" s="14">
        <f t="shared" si="154"/>
        <v>266722.33688596409</v>
      </c>
      <c r="CQ117" s="14">
        <f t="shared" si="154"/>
        <v>261229.81887556656</v>
      </c>
      <c r="CR117" s="14">
        <f t="shared" si="154"/>
        <v>255863.95162227287</v>
      </c>
      <c r="CS117" s="14">
        <f t="shared" si="154"/>
        <v>250780.13305634665</v>
      </c>
      <c r="CT117" s="14">
        <f t="shared" si="154"/>
        <v>246119.59660398943</v>
      </c>
      <c r="CU117" s="14">
        <f t="shared" si="154"/>
        <v>242017.25079834249</v>
      </c>
      <c r="CV117" s="14">
        <f t="shared" si="154"/>
        <v>238581.93221943697</v>
      </c>
      <c r="CW117" s="14">
        <f t="shared" si="154"/>
        <v>235879.18056699308</v>
      </c>
      <c r="CX117" s="14">
        <f t="shared" si="154"/>
        <v>233934.39621850979</v>
      </c>
      <c r="CY117" s="14">
        <f t="shared" si="154"/>
        <v>232725.1939415668</v>
      </c>
      <c r="CZ117" s="14">
        <f t="shared" si="154"/>
        <v>232187.70447573881</v>
      </c>
      <c r="DA117" s="14">
        <f t="shared" si="154"/>
        <v>232223.93322560212</v>
      </c>
      <c r="DB117" s="14">
        <f t="shared" si="154"/>
        <v>232713.31274441365</v>
      </c>
      <c r="DC117" s="14">
        <f t="shared" ref="DC117:FD117" si="155">SUM(DC82:DC107)</f>
        <v>233529.75316679743</v>
      </c>
      <c r="DD117" s="14">
        <f t="shared" si="155"/>
        <v>234548.21287855186</v>
      </c>
      <c r="DE117" s="14">
        <f t="shared" si="155"/>
        <v>235653.83554950386</v>
      </c>
      <c r="DF117" s="14">
        <f t="shared" si="155"/>
        <v>236742.56271474494</v>
      </c>
      <c r="DG117" s="14">
        <f t="shared" si="155"/>
        <v>237719.31231040836</v>
      </c>
      <c r="DH117" s="14">
        <f t="shared" si="155"/>
        <v>238504.20739612461</v>
      </c>
      <c r="DI117" s="14">
        <f t="shared" si="155"/>
        <v>239029.61554523598</v>
      </c>
      <c r="DJ117" s="14">
        <f t="shared" si="155"/>
        <v>239240.67467946091</v>
      </c>
      <c r="DK117" s="14">
        <f t="shared" si="155"/>
        <v>239096.59632880692</v>
      </c>
      <c r="DL117" s="14">
        <f t="shared" si="155"/>
        <v>238570.7360812297</v>
      </c>
      <c r="DM117" s="14">
        <f t="shared" si="155"/>
        <v>237651.38472295005</v>
      </c>
      <c r="DN117" s="14">
        <f t="shared" si="155"/>
        <v>236341.30837462071</v>
      </c>
      <c r="DO117" s="14">
        <f t="shared" si="155"/>
        <v>234658.52278790835</v>
      </c>
      <c r="DP117" s="14">
        <f t="shared" si="155"/>
        <v>232630.78700756902</v>
      </c>
      <c r="DQ117" s="14">
        <f t="shared" si="155"/>
        <v>230294.42910156577</v>
      </c>
      <c r="DR117" s="14">
        <f t="shared" si="155"/>
        <v>227695.89948766239</v>
      </c>
      <c r="DS117" s="14">
        <f t="shared" si="155"/>
        <v>224889.80715476998</v>
      </c>
      <c r="DT117" s="14">
        <f t="shared" si="155"/>
        <v>221937.77514918</v>
      </c>
      <c r="DU117" s="14">
        <f t="shared" si="155"/>
        <v>218905.60241099133</v>
      </c>
      <c r="DV117" s="14">
        <f t="shared" si="155"/>
        <v>215862.7036477603</v>
      </c>
      <c r="DW117" s="14">
        <f t="shared" si="155"/>
        <v>212877.1833293791</v>
      </c>
      <c r="DX117" s="14">
        <f t="shared" si="155"/>
        <v>210013.96903122545</v>
      </c>
      <c r="DY117" s="14">
        <f t="shared" si="155"/>
        <v>207331.81174774354</v>
      </c>
      <c r="DZ117" s="14">
        <f t="shared" si="155"/>
        <v>204879.99542402779</v>
      </c>
      <c r="EA117" s="14">
        <f t="shared" si="155"/>
        <v>202696.40774312412</v>
      </c>
      <c r="EB117" s="14">
        <f t="shared" si="155"/>
        <v>200806.21188721905</v>
      </c>
      <c r="EC117" s="14">
        <f t="shared" si="155"/>
        <v>199221.18662283567</v>
      </c>
      <c r="ED117" s="14">
        <f t="shared" si="155"/>
        <v>197939.67355674272</v>
      </c>
      <c r="EE117" s="14">
        <f t="shared" si="155"/>
        <v>196947.49988860876</v>
      </c>
      <c r="EF117" s="14">
        <f t="shared" si="155"/>
        <v>196219.14340288565</v>
      </c>
      <c r="EG117" s="14">
        <f t="shared" si="155"/>
        <v>195719.6428553499</v>
      </c>
      <c r="EH117" s="14">
        <f t="shared" si="155"/>
        <v>195406.65764410753</v>
      </c>
      <c r="EI117" s="14">
        <f t="shared" si="155"/>
        <v>195232.83424081813</v>
      </c>
      <c r="EJ117" s="14">
        <f t="shared" si="155"/>
        <v>195148.11103585284</v>
      </c>
      <c r="EK117" s="14">
        <f t="shared" si="155"/>
        <v>195101.98891948213</v>
      </c>
      <c r="EL117" s="14">
        <f t="shared" si="155"/>
        <v>195045.66503369593</v>
      </c>
      <c r="EM117" s="14">
        <f t="shared" si="155"/>
        <v>194933.92878154898</v>
      </c>
      <c r="EN117" s="14">
        <f t="shared" si="155"/>
        <v>194726.75366425732</v>
      </c>
      <c r="EO117" s="14">
        <f t="shared" si="155"/>
        <v>194390.56246556251</v>
      </c>
      <c r="EP117" s="14">
        <f t="shared" si="155"/>
        <v>193899.10940191636</v>
      </c>
      <c r="EQ117" s="14">
        <f t="shared" si="155"/>
        <v>193234.00777678832</v>
      </c>
      <c r="ER117" s="14">
        <f t="shared" si="155"/>
        <v>192384.92303901352</v>
      </c>
      <c r="ES117" s="14">
        <f t="shared" si="155"/>
        <v>191349.44050733338</v>
      </c>
      <c r="ET117" s="14">
        <f t="shared" si="155"/>
        <v>190132.65527399784</v>
      </c>
      <c r="EU117" s="14">
        <f t="shared" si="155"/>
        <v>188746.5359279174</v>
      </c>
      <c r="EV117" s="14">
        <f t="shared" si="155"/>
        <v>187209.12004907479</v>
      </c>
      <c r="EW117" s="14">
        <f t="shared" si="155"/>
        <v>185543.54462971998</v>
      </c>
      <c r="EX117" s="14">
        <f t="shared" si="155"/>
        <v>183776.95430592517</v>
      </c>
      <c r="EY117" s="14">
        <f t="shared" si="155"/>
        <v>181939.33594778017</v>
      </c>
      <c r="EZ117" s="14">
        <f t="shared" si="155"/>
        <v>180062.28333327474</v>
      </c>
      <c r="FA117" s="14">
        <f t="shared" si="155"/>
        <v>178177.74901621015</v>
      </c>
      <c r="FB117" s="14">
        <f t="shared" si="155"/>
        <v>176316.82248787631</v>
      </c>
      <c r="FC117" s="14">
        <f t="shared" si="155"/>
        <v>174508.57493065533</v>
      </c>
      <c r="FD117" s="14">
        <f t="shared" si="155"/>
        <v>172779.00524035355</v>
      </c>
      <c r="FE117" s="14">
        <f t="shared" ref="FE117:GK117" si="156">SUM(FE82:FE107)</f>
        <v>171150.13737429373</v>
      </c>
      <c r="FF117" s="14">
        <f t="shared" si="156"/>
        <v>169639.31368980257</v>
      </c>
      <c r="FG117" s="14">
        <f t="shared" si="156"/>
        <v>168258.68942087234</v>
      </c>
      <c r="FH117" s="14">
        <f t="shared" si="156"/>
        <v>167014.95692754004</v>
      </c>
      <c r="FI117" s="14">
        <f t="shared" si="156"/>
        <v>165909.30272353013</v>
      </c>
      <c r="FJ117" s="14">
        <f t="shared" si="156"/>
        <v>164937.59598385592</v>
      </c>
      <c r="FK117" s="14">
        <f t="shared" si="156"/>
        <v>164090.78615569533</v>
      </c>
      <c r="FL117" s="14">
        <f t="shared" si="156"/>
        <v>163355.49349074092</v>
      </c>
      <c r="FM117" s="14">
        <f t="shared" si="156"/>
        <v>162714.75494435421</v>
      </c>
      <c r="FN117" s="14">
        <f t="shared" si="156"/>
        <v>162148.8833925811</v>
      </c>
      <c r="FO117" s="14">
        <f t="shared" si="156"/>
        <v>161636.40186008747</v>
      </c>
      <c r="FP117" s="14">
        <f t="shared" si="156"/>
        <v>161155.00561051336</v>
      </c>
      <c r="FQ117" s="14">
        <f t="shared" si="156"/>
        <v>160682.50886742584</v>
      </c>
      <c r="FR117" s="14">
        <f t="shared" si="156"/>
        <v>160197.73528536264</v>
      </c>
      <c r="FS117" s="14">
        <f t="shared" si="156"/>
        <v>159681.31889182309</v>
      </c>
      <c r="FT117" s="14">
        <f t="shared" si="156"/>
        <v>159116.38527570988</v>
      </c>
      <c r="FU117" s="14">
        <f t="shared" si="156"/>
        <v>158489.09352966194</v>
      </c>
      <c r="FV117" s="14">
        <f t="shared" si="156"/>
        <v>157789.02500759269</v>
      </c>
      <c r="FW117" s="14">
        <f t="shared" si="156"/>
        <v>157009.41319966482</v>
      </c>
      <c r="FX117" s="14">
        <f t="shared" si="156"/>
        <v>156147.21564028572</v>
      </c>
      <c r="FY117" s="14">
        <f t="shared" si="156"/>
        <v>155203.03528310714</v>
      </c>
      <c r="FZ117" s="14">
        <f t="shared" si="156"/>
        <v>154180.90390449733</v>
      </c>
      <c r="GA117" s="14">
        <f t="shared" si="156"/>
        <v>153087.94416570992</v>
      </c>
      <c r="GB117" s="14">
        <f t="shared" si="156"/>
        <v>151933.93047600746</v>
      </c>
      <c r="GC117" s="14">
        <f t="shared" si="156"/>
        <v>150730.77093164061</v>
      </c>
      <c r="GD117" s="14">
        <f t="shared" si="156"/>
        <v>149491.93411114076</v>
      </c>
      <c r="GE117" s="14">
        <f t="shared" si="156"/>
        <v>148231.84508399162</v>
      </c>
      <c r="GF117" s="14">
        <f t="shared" si="156"/>
        <v>146965.27494622962</v>
      </c>
      <c r="GG117" s="14">
        <f t="shared" si="156"/>
        <v>145706.74693231785</v>
      </c>
      <c r="GH117" s="14">
        <f t="shared" si="156"/>
        <v>144469.98064487698</v>
      </c>
      <c r="GI117" s="14">
        <f t="shared" si="156"/>
        <v>143267.39368903809</v>
      </c>
      <c r="GJ117" s="14">
        <f t="shared" si="156"/>
        <v>142109.67704192377</v>
      </c>
      <c r="GK117" s="14">
        <f t="shared" si="156"/>
        <v>141005.45709118806</v>
      </c>
      <c r="GL117" s="14">
        <f>SUM(GL82:GL107)</f>
        <v>139961.05360543026</v>
      </c>
      <c r="GM117" s="14">
        <f>SUM(GM82:GM107)</f>
        <v>138980.33897343642</v>
      </c>
      <c r="GN117" s="14">
        <f>SUM(GN82:GN107)</f>
        <v>138064.69985774279</v>
      </c>
      <c r="GO117" s="14">
        <f>SUM(GO82:GO107)</f>
        <v>137213.09848236942</v>
      </c>
      <c r="GP117" s="14">
        <f>SUM(GP82:GP107)</f>
        <v>136422.22695194065</v>
      </c>
      <c r="GQ117" s="14">
        <f t="shared" ref="GQ117:GX117" si="157">SUM(GQ82:GQ107)</f>
        <v>135686.74446759559</v>
      </c>
      <c r="GR117" s="14">
        <f t="shared" si="157"/>
        <v>134999.58437194003</v>
      </c>
      <c r="GS117" s="14">
        <f t="shared" si="157"/>
        <v>134352.31564496754</v>
      </c>
      <c r="GT117" s="14">
        <f t="shared" si="157"/>
        <v>133735.54188903599</v>
      </c>
      <c r="GU117" s="14">
        <f t="shared" si="157"/>
        <v>133139.319950031</v>
      </c>
      <c r="GV117" s="14">
        <f t="shared" si="157"/>
        <v>132553.58036347997</v>
      </c>
      <c r="GW117" s="14">
        <f t="shared" si="157"/>
        <v>131968.53254170771</v>
      </c>
      <c r="GX117" s="14">
        <f t="shared" si="157"/>
        <v>131375.03905908091</v>
      </c>
      <c r="GY117" s="100"/>
    </row>
    <row r="149" spans="2:66">
      <c r="E149">
        <v>2019</v>
      </c>
      <c r="F149">
        <v>2020</v>
      </c>
      <c r="G149">
        <v>2021</v>
      </c>
      <c r="H149">
        <v>2022</v>
      </c>
      <c r="I149">
        <v>2023</v>
      </c>
      <c r="J149">
        <v>2024</v>
      </c>
      <c r="K149">
        <v>2025</v>
      </c>
      <c r="L149">
        <v>2026</v>
      </c>
      <c r="M149">
        <v>2027</v>
      </c>
      <c r="N149">
        <v>2028</v>
      </c>
      <c r="O149">
        <v>2029</v>
      </c>
      <c r="P149">
        <v>2030</v>
      </c>
      <c r="Q149">
        <v>2031</v>
      </c>
      <c r="R149">
        <v>2032</v>
      </c>
      <c r="S149">
        <v>2033</v>
      </c>
      <c r="T149">
        <v>2034</v>
      </c>
      <c r="U149">
        <v>2035</v>
      </c>
      <c r="V149">
        <v>2036</v>
      </c>
      <c r="W149">
        <v>2037</v>
      </c>
      <c r="X149">
        <v>2038</v>
      </c>
      <c r="Y149">
        <v>2039</v>
      </c>
      <c r="Z149">
        <v>2040</v>
      </c>
      <c r="AA149">
        <v>2041</v>
      </c>
      <c r="AB149">
        <v>2042</v>
      </c>
      <c r="AC149">
        <v>2043</v>
      </c>
      <c r="AD149">
        <v>2044</v>
      </c>
      <c r="AE149">
        <v>2045</v>
      </c>
      <c r="AF149">
        <v>2046</v>
      </c>
      <c r="AG149">
        <v>2047</v>
      </c>
      <c r="AH149">
        <v>2048</v>
      </c>
      <c r="AI149">
        <v>2049</v>
      </c>
      <c r="AJ149">
        <v>2050</v>
      </c>
      <c r="AK149">
        <v>2051</v>
      </c>
      <c r="AL149">
        <v>2052</v>
      </c>
      <c r="AM149">
        <v>2053</v>
      </c>
      <c r="AN149">
        <v>2054</v>
      </c>
      <c r="AO149">
        <v>2055</v>
      </c>
      <c r="AP149">
        <v>2056</v>
      </c>
      <c r="AQ149">
        <v>2057</v>
      </c>
      <c r="AR149">
        <v>2058</v>
      </c>
      <c r="AS149">
        <v>2059</v>
      </c>
      <c r="AT149">
        <v>2060</v>
      </c>
      <c r="AU149">
        <v>2061</v>
      </c>
      <c r="AV149">
        <v>2062</v>
      </c>
      <c r="AW149">
        <v>2063</v>
      </c>
      <c r="AX149">
        <v>2064</v>
      </c>
      <c r="AY149">
        <v>2065</v>
      </c>
      <c r="AZ149">
        <v>2066</v>
      </c>
      <c r="BA149">
        <v>2067</v>
      </c>
      <c r="BB149">
        <v>2068</v>
      </c>
      <c r="BC149">
        <v>2069</v>
      </c>
      <c r="BD149">
        <v>2070</v>
      </c>
    </row>
    <row r="150" spans="2:66">
      <c r="B150" t="s">
        <v>177</v>
      </c>
      <c r="D150" s="1" t="s">
        <v>174</v>
      </c>
      <c r="E150" s="14">
        <f>SUM(E2:E26)</f>
        <v>1297669</v>
      </c>
      <c r="F150" s="14">
        <f t="shared" ref="F150:AG150" si="158">SUM(F2:F26)</f>
        <v>1299651.1068167342</v>
      </c>
      <c r="G150" s="14">
        <f t="shared" si="158"/>
        <v>1304420.3534178738</v>
      </c>
      <c r="H150" s="14">
        <f t="shared" si="158"/>
        <v>1309430.1029671642</v>
      </c>
      <c r="I150" s="14">
        <f t="shared" si="158"/>
        <v>1313491.798022924</v>
      </c>
      <c r="J150" s="14">
        <f t="shared" si="158"/>
        <v>1316716.365603297</v>
      </c>
      <c r="K150" s="14">
        <f t="shared" si="158"/>
        <v>1318773.1078307135</v>
      </c>
      <c r="L150" s="14">
        <f t="shared" si="158"/>
        <v>1319331.5514692257</v>
      </c>
      <c r="M150" s="14">
        <f t="shared" si="158"/>
        <v>1318564.4480605444</v>
      </c>
      <c r="N150" s="14">
        <f t="shared" si="158"/>
        <v>1316403.5749264387</v>
      </c>
      <c r="O150" s="14">
        <f t="shared" si="158"/>
        <v>1312358.4242648249</v>
      </c>
      <c r="P150" s="14">
        <f t="shared" si="158"/>
        <v>1305610.0083648895</v>
      </c>
      <c r="Q150" s="14">
        <f t="shared" si="158"/>
        <v>1295891.906606806</v>
      </c>
      <c r="R150" s="14">
        <f t="shared" si="158"/>
        <v>1282038.8555024134</v>
      </c>
      <c r="S150" s="14">
        <f t="shared" si="158"/>
        <v>1264550.4299351266</v>
      </c>
      <c r="T150" s="14">
        <f t="shared" si="158"/>
        <v>1246500.9126275557</v>
      </c>
      <c r="U150" s="14">
        <f t="shared" si="158"/>
        <v>1229607.8890164953</v>
      </c>
      <c r="V150" s="14">
        <f t="shared" si="158"/>
        <v>1216141.0665897715</v>
      </c>
      <c r="W150" s="14">
        <f t="shared" si="158"/>
        <v>1205439.175699706</v>
      </c>
      <c r="X150" s="14">
        <f t="shared" si="158"/>
        <v>1195373.0540384881</v>
      </c>
      <c r="Y150" s="14">
        <f t="shared" si="158"/>
        <v>1185436.2981914515</v>
      </c>
      <c r="Z150" s="14">
        <f t="shared" si="158"/>
        <v>1175143.1726665357</v>
      </c>
      <c r="AA150" s="14">
        <f t="shared" si="158"/>
        <v>1164720.9123640351</v>
      </c>
      <c r="AB150" s="14">
        <f t="shared" si="158"/>
        <v>1153921.7067266058</v>
      </c>
      <c r="AC150" s="14">
        <f t="shared" si="158"/>
        <v>1143006.6388174449</v>
      </c>
      <c r="AD150" s="14">
        <f t="shared" si="158"/>
        <v>1133005.4063196497</v>
      </c>
      <c r="AE150" s="14">
        <f t="shared" si="158"/>
        <v>1123497.9392020896</v>
      </c>
      <c r="AF150" s="14">
        <f t="shared" si="158"/>
        <v>1115254.0900625323</v>
      </c>
      <c r="AG150" s="14">
        <f t="shared" si="158"/>
        <v>1108200.252805579</v>
      </c>
      <c r="AH150" s="14">
        <f t="shared" ref="AH150:BD150" si="159">SUM(AH2:AH26)</f>
        <v>1102255.830783783</v>
      </c>
      <c r="AI150" s="14">
        <f t="shared" si="159"/>
        <v>1097324.1303974052</v>
      </c>
      <c r="AJ150" s="14">
        <f t="shared" si="159"/>
        <v>1093279.7053123682</v>
      </c>
      <c r="AK150" s="14">
        <f t="shared" si="159"/>
        <v>1089966.0186828817</v>
      </c>
      <c r="AL150" s="14">
        <f t="shared" si="159"/>
        <v>1087196.2741347081</v>
      </c>
      <c r="AM150" s="14">
        <f t="shared" si="159"/>
        <v>1084774.7435557507</v>
      </c>
      <c r="AN150" s="14">
        <f t="shared" si="159"/>
        <v>1082502.0324883338</v>
      </c>
      <c r="AO150" s="14">
        <f t="shared" si="159"/>
        <v>1080180.5832316782</v>
      </c>
      <c r="AP150" s="14">
        <f t="shared" si="159"/>
        <v>1077623.0600410025</v>
      </c>
      <c r="AQ150" s="14">
        <f t="shared" si="159"/>
        <v>1074657.4839973357</v>
      </c>
      <c r="AR150" s="14">
        <f t="shared" si="159"/>
        <v>1071118.7430006235</v>
      </c>
      <c r="AS150" s="14">
        <f t="shared" si="159"/>
        <v>1066870.4421719904</v>
      </c>
      <c r="AT150" s="14">
        <f t="shared" si="159"/>
        <v>1061831.4816202465</v>
      </c>
      <c r="AU150" s="14">
        <f t="shared" si="159"/>
        <v>1055965.1166449657</v>
      </c>
      <c r="AV150" s="14">
        <f t="shared" si="159"/>
        <v>1049293.3771445346</v>
      </c>
      <c r="AW150" s="14">
        <f t="shared" si="159"/>
        <v>1041891.5142213976</v>
      </c>
      <c r="AX150" s="14">
        <f t="shared" si="159"/>
        <v>1033873.9312287978</v>
      </c>
      <c r="AY150" s="14">
        <f t="shared" si="159"/>
        <v>1025384.208512731</v>
      </c>
      <c r="AZ150" s="14">
        <f t="shared" si="159"/>
        <v>1016569.4656276633</v>
      </c>
      <c r="BA150" s="14">
        <f t="shared" si="159"/>
        <v>1007573.2124726191</v>
      </c>
      <c r="BB150" s="14">
        <f t="shared" si="159"/>
        <v>998522.41328739165</v>
      </c>
      <c r="BC150" s="14">
        <f t="shared" si="159"/>
        <v>989529.80921565741</v>
      </c>
      <c r="BD150" s="14">
        <f t="shared" si="159"/>
        <v>980697.56790424231</v>
      </c>
      <c r="BE150" s="14"/>
      <c r="BF150" s="14"/>
      <c r="BG150" s="14"/>
      <c r="BH150" s="14"/>
      <c r="BI150" s="14"/>
      <c r="BJ150" s="14"/>
      <c r="BK150" s="14"/>
      <c r="BL150" s="14"/>
      <c r="BM150" s="14"/>
      <c r="BN150" s="14"/>
    </row>
    <row r="151" spans="2:66">
      <c r="B151" t="s">
        <v>178</v>
      </c>
      <c r="D151" s="1" t="s">
        <v>175</v>
      </c>
      <c r="E151" s="14">
        <f>SUM(E27:E66)</f>
        <v>2893239</v>
      </c>
      <c r="F151" s="14">
        <f t="shared" ref="F151:AG151" si="160">SUM(F27:F66)</f>
        <v>2867416.236166154</v>
      </c>
      <c r="G151" s="14">
        <f t="shared" si="160"/>
        <v>2838509.7730386471</v>
      </c>
      <c r="H151" s="14">
        <f t="shared" si="160"/>
        <v>2810105.7527256655</v>
      </c>
      <c r="I151" s="14">
        <f t="shared" si="160"/>
        <v>2785160.5466962666</v>
      </c>
      <c r="J151" s="14">
        <f t="shared" si="160"/>
        <v>2764703.5370503506</v>
      </c>
      <c r="K151" s="14">
        <f t="shared" si="160"/>
        <v>2746557.2098492892</v>
      </c>
      <c r="L151" s="14">
        <f t="shared" si="160"/>
        <v>2727729.4081306541</v>
      </c>
      <c r="M151" s="14">
        <f t="shared" si="160"/>
        <v>2707837.1626468254</v>
      </c>
      <c r="N151" s="14">
        <f t="shared" si="160"/>
        <v>2684462.060453367</v>
      </c>
      <c r="O151" s="14">
        <f t="shared" si="160"/>
        <v>2657971.3346864977</v>
      </c>
      <c r="P151" s="14">
        <f t="shared" si="160"/>
        <v>2634142.9712887025</v>
      </c>
      <c r="Q151" s="14">
        <f t="shared" si="160"/>
        <v>2615529.5050964118</v>
      </c>
      <c r="R151" s="14">
        <f t="shared" si="160"/>
        <v>2602464.2811727738</v>
      </c>
      <c r="S151" s="14">
        <f t="shared" si="160"/>
        <v>2593509.8944856357</v>
      </c>
      <c r="T151" s="14">
        <f t="shared" si="160"/>
        <v>2583822.8606428541</v>
      </c>
      <c r="U151" s="14">
        <f t="shared" si="160"/>
        <v>2570429.2338274564</v>
      </c>
      <c r="V151" s="14">
        <f t="shared" si="160"/>
        <v>2551292.5199996224</v>
      </c>
      <c r="W151" s="14">
        <f t="shared" si="160"/>
        <v>2526499.9715027469</v>
      </c>
      <c r="X151" s="14">
        <f t="shared" si="160"/>
        <v>2495980.8527306449</v>
      </c>
      <c r="Y151" s="14">
        <f t="shared" si="160"/>
        <v>2459371.4985450497</v>
      </c>
      <c r="Z151" s="14">
        <f t="shared" si="160"/>
        <v>2420914.5260149906</v>
      </c>
      <c r="AA151" s="14">
        <f t="shared" si="160"/>
        <v>2384216.3937079567</v>
      </c>
      <c r="AB151" s="14">
        <f t="shared" si="160"/>
        <v>2350199.0858516679</v>
      </c>
      <c r="AC151" s="14">
        <f t="shared" si="160"/>
        <v>2318169.909898737</v>
      </c>
      <c r="AD151" s="14">
        <f t="shared" si="160"/>
        <v>2287359.754246166</v>
      </c>
      <c r="AE151" s="14">
        <f t="shared" si="160"/>
        <v>2261247.8804251892</v>
      </c>
      <c r="AF151" s="14">
        <f t="shared" si="160"/>
        <v>2239295.7739430652</v>
      </c>
      <c r="AG151" s="14">
        <f t="shared" si="160"/>
        <v>2217821.4869293617</v>
      </c>
      <c r="AH151" s="14">
        <f t="shared" ref="AH151:BD151" si="161">SUM(AH27:AH66)</f>
        <v>2195907.6026564264</v>
      </c>
      <c r="AI151" s="14">
        <f t="shared" si="161"/>
        <v>2173504.2831435637</v>
      </c>
      <c r="AJ151" s="14">
        <f t="shared" si="161"/>
        <v>2149901.1562963524</v>
      </c>
      <c r="AK151" s="14">
        <f t="shared" si="161"/>
        <v>2125833.7027222109</v>
      </c>
      <c r="AL151" s="14">
        <f t="shared" si="161"/>
        <v>2101934.7045752611</v>
      </c>
      <c r="AM151" s="14">
        <f t="shared" si="161"/>
        <v>2076978.8445720649</v>
      </c>
      <c r="AN151" s="14">
        <f t="shared" si="161"/>
        <v>2052024.5836412027</v>
      </c>
      <c r="AO151" s="14">
        <f t="shared" si="161"/>
        <v>2027606.4764895218</v>
      </c>
      <c r="AP151" s="14">
        <f t="shared" si="161"/>
        <v>2003345.4271844819</v>
      </c>
      <c r="AQ151" s="14">
        <f t="shared" si="161"/>
        <v>1981458.0966102262</v>
      </c>
      <c r="AR151" s="14">
        <f t="shared" si="161"/>
        <v>1961748.659877504</v>
      </c>
      <c r="AS151" s="14">
        <f t="shared" si="161"/>
        <v>1945650.8647095116</v>
      </c>
      <c r="AT151" s="14">
        <f t="shared" si="161"/>
        <v>1935627.5809457656</v>
      </c>
      <c r="AU151" s="14">
        <f t="shared" si="161"/>
        <v>1929881.876698276</v>
      </c>
      <c r="AV151" s="14">
        <f t="shared" si="161"/>
        <v>1926134.2530502426</v>
      </c>
      <c r="AW151" s="14">
        <f t="shared" si="161"/>
        <v>1923301.5854495475</v>
      </c>
      <c r="AX151" s="14">
        <f t="shared" si="161"/>
        <v>1921431.1655208338</v>
      </c>
      <c r="AY151" s="14">
        <f t="shared" si="161"/>
        <v>1920096.7922104425</v>
      </c>
      <c r="AZ151" s="14">
        <f t="shared" si="161"/>
        <v>1918824.7762900188</v>
      </c>
      <c r="BA151" s="14">
        <f t="shared" si="161"/>
        <v>1917552.2742985685</v>
      </c>
      <c r="BB151" s="14">
        <f t="shared" si="161"/>
        <v>1915975.8333557313</v>
      </c>
      <c r="BC151" s="14">
        <f t="shared" si="161"/>
        <v>1913396.9766973963</v>
      </c>
      <c r="BD151" s="14">
        <f t="shared" si="161"/>
        <v>1908810.0284631413</v>
      </c>
      <c r="BE151" s="14"/>
      <c r="BF151" s="14"/>
      <c r="BG151" s="14"/>
      <c r="BH151" s="14"/>
      <c r="BI151" s="14"/>
      <c r="BJ151" s="14"/>
      <c r="BK151" s="14"/>
      <c r="BL151" s="14"/>
      <c r="BM151" s="14"/>
      <c r="BN151" s="14"/>
    </row>
    <row r="152" spans="2:66">
      <c r="B152" t="s">
        <v>179</v>
      </c>
      <c r="D152" s="1" t="s">
        <v>176</v>
      </c>
      <c r="E152" s="14">
        <f>SUM(E67:E107)</f>
        <v>1221552</v>
      </c>
      <c r="F152" s="14">
        <f t="shared" ref="F152:AG152" si="162">SUM(F67:F107)</f>
        <v>1238188.7375942622</v>
      </c>
      <c r="G152" s="14">
        <f t="shared" si="162"/>
        <v>1253500.9235640292</v>
      </c>
      <c r="H152" s="14">
        <f t="shared" si="162"/>
        <v>1266272.8611701308</v>
      </c>
      <c r="I152" s="14">
        <f t="shared" si="162"/>
        <v>1274612.7744778427</v>
      </c>
      <c r="J152" s="14">
        <f t="shared" si="162"/>
        <v>1277270.4822484434</v>
      </c>
      <c r="K152" s="14">
        <f t="shared" si="162"/>
        <v>1276655.6656211985</v>
      </c>
      <c r="L152" s="14">
        <f t="shared" si="162"/>
        <v>1276080.3833302134</v>
      </c>
      <c r="M152" s="14">
        <f t="shared" si="162"/>
        <v>1275795.0542790685</v>
      </c>
      <c r="N152" s="14">
        <f t="shared" si="162"/>
        <v>1278351.2772956614</v>
      </c>
      <c r="O152" s="14">
        <f t="shared" si="162"/>
        <v>1283990.1836943445</v>
      </c>
      <c r="P152" s="14">
        <f t="shared" si="162"/>
        <v>1287898.395899473</v>
      </c>
      <c r="Q152" s="14">
        <f t="shared" si="162"/>
        <v>1287978.3055938778</v>
      </c>
      <c r="R152" s="14">
        <f t="shared" si="162"/>
        <v>1285280.7321041676</v>
      </c>
      <c r="S152" s="14">
        <f t="shared" si="162"/>
        <v>1280988.3702759137</v>
      </c>
      <c r="T152" s="14">
        <f t="shared" si="162"/>
        <v>1277150.8954264387</v>
      </c>
      <c r="U152" s="14">
        <f t="shared" si="162"/>
        <v>1275331.1507287528</v>
      </c>
      <c r="V152" s="14">
        <f t="shared" si="162"/>
        <v>1275566.0197475087</v>
      </c>
      <c r="W152" s="14">
        <f t="shared" si="162"/>
        <v>1278657.9829128911</v>
      </c>
      <c r="X152" s="14">
        <f t="shared" si="162"/>
        <v>1286999.9118015519</v>
      </c>
      <c r="Y152" s="14">
        <f t="shared" si="162"/>
        <v>1301600.6443783236</v>
      </c>
      <c r="Z152" s="14">
        <f t="shared" si="162"/>
        <v>1318805.0875823689</v>
      </c>
      <c r="AA152" s="14">
        <f t="shared" si="162"/>
        <v>1334850.8504795113</v>
      </c>
      <c r="AB152" s="14">
        <f t="shared" si="162"/>
        <v>1349086.2409162926</v>
      </c>
      <c r="AC152" s="14">
        <f t="shared" si="162"/>
        <v>1361942.9706063878</v>
      </c>
      <c r="AD152" s="14">
        <f t="shared" si="162"/>
        <v>1373131.4983765532</v>
      </c>
      <c r="AE152" s="14">
        <f t="shared" si="162"/>
        <v>1379513.2920537652</v>
      </c>
      <c r="AF152" s="14">
        <f t="shared" si="162"/>
        <v>1380752.9390653956</v>
      </c>
      <c r="AG152" s="14">
        <f t="shared" si="162"/>
        <v>1380481.9283018988</v>
      </c>
      <c r="AH152" s="14">
        <f t="shared" ref="AH152:BD152" si="163">SUM(AH67:AH107)</f>
        <v>1379537.1315934709</v>
      </c>
      <c r="AI152" s="14">
        <f t="shared" si="163"/>
        <v>1377884.5814533618</v>
      </c>
      <c r="AJ152" s="14">
        <f t="shared" si="163"/>
        <v>1376173.1441142003</v>
      </c>
      <c r="AK152" s="14">
        <f t="shared" si="163"/>
        <v>1373653.6183923373</v>
      </c>
      <c r="AL152" s="14">
        <f t="shared" si="163"/>
        <v>1369736.7377898458</v>
      </c>
      <c r="AM152" s="14">
        <f t="shared" si="163"/>
        <v>1365718.5280742575</v>
      </c>
      <c r="AN152" s="14">
        <f t="shared" si="163"/>
        <v>1360635.2250949619</v>
      </c>
      <c r="AO152" s="14">
        <f t="shared" si="163"/>
        <v>1354070.4431565271</v>
      </c>
      <c r="AP152" s="14">
        <f t="shared" si="163"/>
        <v>1346550.0718832582</v>
      </c>
      <c r="AQ152" s="14">
        <f t="shared" si="163"/>
        <v>1336037.0572958074</v>
      </c>
      <c r="AR152" s="14">
        <f t="shared" si="163"/>
        <v>1322949.520930463</v>
      </c>
      <c r="AS152" s="14">
        <f t="shared" si="163"/>
        <v>1306077.3882331303</v>
      </c>
      <c r="AT152" s="14">
        <f t="shared" si="163"/>
        <v>1283143.7407098447</v>
      </c>
      <c r="AU152" s="14">
        <f t="shared" si="163"/>
        <v>1256135.5270960268</v>
      </c>
      <c r="AV152" s="14">
        <f t="shared" si="163"/>
        <v>1227515.7738402239</v>
      </c>
      <c r="AW152" s="14">
        <f t="shared" si="163"/>
        <v>1198518.9061695854</v>
      </c>
      <c r="AX152" s="14">
        <f t="shared" si="163"/>
        <v>1169232.3542340577</v>
      </c>
      <c r="AY152" s="14">
        <f t="shared" si="163"/>
        <v>1140199.3670685964</v>
      </c>
      <c r="AZ152" s="14">
        <f t="shared" si="163"/>
        <v>1112000.2593895195</v>
      </c>
      <c r="BA152" s="14">
        <f t="shared" si="163"/>
        <v>1084802.8973999049</v>
      </c>
      <c r="BB152" s="14">
        <f t="shared" si="163"/>
        <v>1059003.8074496784</v>
      </c>
      <c r="BC152" s="14">
        <f t="shared" si="163"/>
        <v>1035350.7232100454</v>
      </c>
      <c r="BD152" s="14">
        <f t="shared" si="163"/>
        <v>1014872.1182544365</v>
      </c>
      <c r="BE152" s="14"/>
      <c r="BF152" s="14"/>
      <c r="BG152" s="14"/>
      <c r="BH152" s="14"/>
      <c r="BI152" s="14"/>
      <c r="BJ152" s="14"/>
      <c r="BK152" s="14"/>
      <c r="BL152" s="14"/>
      <c r="BM152" s="14"/>
      <c r="BN152" s="14"/>
    </row>
    <row r="153" spans="2:66">
      <c r="B153" t="s">
        <v>182</v>
      </c>
      <c r="D153" s="1"/>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row>
    <row r="154" spans="2:66">
      <c r="B154" t="s">
        <v>243</v>
      </c>
      <c r="D154" s="1"/>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1722-5352-4CAF-9ECB-EFE8F47AA6C1}">
  <dimension ref="A1:BV107"/>
  <sheetViews>
    <sheetView topLeftCell="J1" workbookViewId="0">
      <selection activeCell="AD2" sqref="AD2"/>
    </sheetView>
  </sheetViews>
  <sheetFormatPr defaultRowHeight="12.75"/>
  <cols>
    <col min="5" max="8" width="9.140625" style="30"/>
    <col min="14" max="15" width="9.140625" style="25"/>
    <col min="17" max="20" width="9.140625" style="25"/>
    <col min="21" max="21" width="11.85546875" style="25" customWidth="1"/>
    <col min="24" max="24" width="11.42578125" style="25" bestFit="1" customWidth="1"/>
    <col min="25" max="25" width="11.42578125" bestFit="1" customWidth="1"/>
    <col min="33" max="44" width="6.140625" customWidth="1"/>
  </cols>
  <sheetData>
    <row r="1" spans="1:74" ht="13.5" thickBot="1">
      <c r="A1" s="12" t="s">
        <v>58</v>
      </c>
      <c r="B1" s="11" t="s">
        <v>59</v>
      </c>
      <c r="C1" s="11" t="s">
        <v>60</v>
      </c>
      <c r="D1" t="s">
        <v>85</v>
      </c>
      <c r="E1" s="30" t="s">
        <v>86</v>
      </c>
      <c r="I1" s="1" t="s">
        <v>87</v>
      </c>
      <c r="J1" s="1"/>
      <c r="M1" s="24" t="s">
        <v>173</v>
      </c>
      <c r="N1" s="30" t="s">
        <v>88</v>
      </c>
      <c r="O1" s="30" t="s">
        <v>89</v>
      </c>
      <c r="P1" s="13" t="s">
        <v>90</v>
      </c>
      <c r="Q1" s="30" t="s">
        <v>91</v>
      </c>
      <c r="S1" s="30" t="s">
        <v>92</v>
      </c>
      <c r="T1" s="30"/>
      <c r="U1" s="25" t="s">
        <v>93</v>
      </c>
      <c r="V1" s="13" t="s">
        <v>94</v>
      </c>
      <c r="W1" s="1" t="s">
        <v>95</v>
      </c>
      <c r="Z1" s="1" t="s">
        <v>172</v>
      </c>
      <c r="AA1" s="1"/>
      <c r="AB1" s="1"/>
      <c r="AC1" s="1"/>
      <c r="AD1" s="1"/>
    </row>
    <row r="2" spans="1:74">
      <c r="A2" s="6">
        <v>0</v>
      </c>
      <c r="B2" s="3">
        <v>123</v>
      </c>
      <c r="C2" s="8">
        <v>55139</v>
      </c>
      <c r="E2" s="32">
        <f>SUM(B2:B11)</f>
        <v>177</v>
      </c>
      <c r="F2" s="32">
        <f>SUM(C2:C11)</f>
        <v>553667</v>
      </c>
      <c r="G2" s="32">
        <f>SUM(D2:D11)</f>
        <v>0</v>
      </c>
      <c r="J2" s="24" t="s">
        <v>381</v>
      </c>
      <c r="R2" s="25" t="s">
        <v>96</v>
      </c>
      <c r="U2" s="25" t="s">
        <v>97</v>
      </c>
      <c r="V2" t="s">
        <v>98</v>
      </c>
      <c r="W2" s="24" t="s">
        <v>384</v>
      </c>
      <c r="AC2" s="24" t="s">
        <v>383</v>
      </c>
      <c r="AD2" s="24" t="s">
        <v>384</v>
      </c>
      <c r="AE2" s="24" t="s">
        <v>382</v>
      </c>
      <c r="AG2" t="s">
        <v>99</v>
      </c>
    </row>
    <row r="3" spans="1:74">
      <c r="A3" s="6">
        <v>1</v>
      </c>
      <c r="B3" s="3">
        <v>13</v>
      </c>
      <c r="C3" s="8">
        <v>56018</v>
      </c>
      <c r="E3" s="31">
        <f t="shared" ref="E3:E33" si="0">SUM(B3:B12)</f>
        <v>57</v>
      </c>
      <c r="F3" s="31">
        <f t="shared" ref="F3:F33" si="1">SUM(C3:C12)</f>
        <v>558514</v>
      </c>
      <c r="G3" s="31">
        <f t="shared" ref="G3:G33" si="2">SUM(D3:D12)</f>
        <v>0</v>
      </c>
      <c r="I3" t="s">
        <v>100</v>
      </c>
      <c r="J3" s="1" t="s">
        <v>72</v>
      </c>
      <c r="K3" t="s">
        <v>101</v>
      </c>
      <c r="L3" t="s">
        <v>102</v>
      </c>
      <c r="M3" t="s">
        <v>85</v>
      </c>
      <c r="N3" s="25" t="s">
        <v>103</v>
      </c>
      <c r="O3" s="25" t="s">
        <v>104</v>
      </c>
      <c r="P3" t="s">
        <v>105</v>
      </c>
      <c r="Q3" s="25" t="s">
        <v>106</v>
      </c>
      <c r="R3" s="25" t="s">
        <v>70</v>
      </c>
      <c r="S3" s="25" t="s">
        <v>71</v>
      </c>
      <c r="T3" s="25" t="s">
        <v>377</v>
      </c>
      <c r="U3" s="25" t="s">
        <v>31</v>
      </c>
      <c r="V3" t="s">
        <v>107</v>
      </c>
      <c r="W3" t="s">
        <v>71</v>
      </c>
      <c r="X3" s="30" t="s">
        <v>108</v>
      </c>
      <c r="Y3" s="1" t="s">
        <v>109</v>
      </c>
      <c r="Z3" s="1" t="s">
        <v>110</v>
      </c>
      <c r="AA3" s="1" t="s">
        <v>111</v>
      </c>
      <c r="AB3" s="1" t="s">
        <v>112</v>
      </c>
      <c r="AC3" s="1" t="s">
        <v>73</v>
      </c>
      <c r="AD3" s="1" t="s">
        <v>74</v>
      </c>
      <c r="AE3" s="1" t="s">
        <v>113</v>
      </c>
      <c r="AF3" s="1"/>
      <c r="AH3">
        <v>0</v>
      </c>
      <c r="AI3">
        <v>10</v>
      </c>
      <c r="AJ3">
        <v>20</v>
      </c>
      <c r="AK3">
        <v>30</v>
      </c>
      <c r="AL3">
        <v>40</v>
      </c>
      <c r="AM3">
        <v>50</v>
      </c>
      <c r="AN3">
        <v>60</v>
      </c>
      <c r="AO3">
        <v>70</v>
      </c>
      <c r="AP3">
        <v>80</v>
      </c>
      <c r="AQ3">
        <v>90</v>
      </c>
      <c r="AR3">
        <v>100</v>
      </c>
      <c r="AT3" t="s">
        <v>114</v>
      </c>
      <c r="AU3" t="s">
        <v>0</v>
      </c>
      <c r="AV3" s="1" t="s">
        <v>1</v>
      </c>
      <c r="AW3" t="s">
        <v>2</v>
      </c>
      <c r="AX3" s="1" t="s">
        <v>3</v>
      </c>
      <c r="AY3" t="s">
        <v>4</v>
      </c>
      <c r="AZ3" s="1" t="s">
        <v>5</v>
      </c>
      <c r="BA3" t="s">
        <v>6</v>
      </c>
      <c r="BB3" s="1" t="s">
        <v>7</v>
      </c>
      <c r="BC3" t="s">
        <v>8</v>
      </c>
      <c r="BD3" s="1" t="s">
        <v>9</v>
      </c>
      <c r="BE3" t="s">
        <v>10</v>
      </c>
      <c r="BF3" s="1" t="s">
        <v>11</v>
      </c>
      <c r="BG3" t="s">
        <v>12</v>
      </c>
      <c r="BH3" s="1" t="s">
        <v>13</v>
      </c>
      <c r="BI3" t="s">
        <v>14</v>
      </c>
      <c r="BJ3" s="1" t="s">
        <v>15</v>
      </c>
      <c r="BK3" t="s">
        <v>16</v>
      </c>
      <c r="BL3" s="1" t="s">
        <v>17</v>
      </c>
      <c r="BM3" t="s">
        <v>18</v>
      </c>
      <c r="BN3" s="1" t="s">
        <v>19</v>
      </c>
      <c r="BO3" t="s">
        <v>20</v>
      </c>
      <c r="BP3" s="1" t="s">
        <v>21</v>
      </c>
      <c r="BQ3" t="s">
        <v>22</v>
      </c>
      <c r="BR3" s="1" t="s">
        <v>23</v>
      </c>
      <c r="BS3" t="s">
        <v>24</v>
      </c>
      <c r="BT3" s="1" t="s">
        <v>25</v>
      </c>
      <c r="BU3" t="s">
        <v>26</v>
      </c>
      <c r="BV3" s="1" t="s">
        <v>27</v>
      </c>
    </row>
    <row r="4" spans="1:74">
      <c r="A4" s="6">
        <v>2</v>
      </c>
      <c r="B4" s="3">
        <v>5</v>
      </c>
      <c r="C4" s="8">
        <v>55781</v>
      </c>
      <c r="E4" s="31">
        <f t="shared" si="0"/>
        <v>48</v>
      </c>
      <c r="F4" s="31">
        <f t="shared" si="1"/>
        <v>561761</v>
      </c>
      <c r="G4" s="31">
        <f t="shared" si="2"/>
        <v>0</v>
      </c>
      <c r="I4">
        <v>0</v>
      </c>
      <c r="J4">
        <v>0.5</v>
      </c>
      <c r="K4">
        <v>177</v>
      </c>
      <c r="L4">
        <v>553667</v>
      </c>
      <c r="N4" s="25">
        <f>K4/L4</f>
        <v>3.196867431145436E-4</v>
      </c>
      <c r="O4" s="25">
        <f>1-N4</f>
        <v>0.99968031325688544</v>
      </c>
      <c r="P4">
        <f>O4^10</f>
        <v>0.99680772763304126</v>
      </c>
      <c r="Q4" s="25">
        <f>1-P4</f>
        <v>3.1922723669587372E-3</v>
      </c>
      <c r="R4" s="25">
        <v>1</v>
      </c>
      <c r="S4" s="25">
        <f>SUM(R4:$R$14)/R4</f>
        <v>8.7445213837433009</v>
      </c>
      <c r="T4" s="25">
        <f>L4*Q4</f>
        <v>1767.4558645969432</v>
      </c>
      <c r="U4" s="25">
        <f>R4*Q4</f>
        <v>3.1922723669587372E-3</v>
      </c>
      <c r="V4">
        <f>R4-U4/2</f>
        <v>0.99840386381652069</v>
      </c>
      <c r="W4">
        <f>SUM(V4:$V$14)/V4</f>
        <v>8.2577440770423767</v>
      </c>
      <c r="AC4">
        <f>SUM(AA4:AA14)</f>
        <v>0.84170776789438584</v>
      </c>
      <c r="AD4">
        <f>SUM(AB4:AB14)/AC4</f>
        <v>3.0007746680867129</v>
      </c>
      <c r="AE4">
        <f>AC4^(1/AD4)</f>
        <v>0.94419178697005179</v>
      </c>
      <c r="AG4">
        <v>0</v>
      </c>
      <c r="AI4">
        <f>Y5</f>
        <v>2.2122974451724224E-2</v>
      </c>
      <c r="AJ4">
        <f>Y6</f>
        <v>0.4051287827186052</v>
      </c>
      <c r="AK4">
        <f>Y7</f>
        <v>0.3943118650896032</v>
      </c>
      <c r="AL4">
        <f>Y8</f>
        <v>2.6926444317009916E-2</v>
      </c>
      <c r="AM4">
        <f>Y9</f>
        <v>7.6062980147562184E-5</v>
      </c>
      <c r="AT4">
        <v>553667</v>
      </c>
      <c r="AU4">
        <f>$AH4*AT$4+$AI4*AT$5+$AJ4*AT$6+$AK4*AT$7+$AL4*AT$8+$AM4*AT$9+$AN4*AT$10+$AO4*AT$11+$AP4*AT$12+$AQ4*AT$13+$AR4*AT$14</f>
        <v>546460</v>
      </c>
      <c r="AV4">
        <f>$AH4*AU$4+$AI4*AU$5+$AJ4*AU$6+$AK4*AU$7+$AL4*AU$8+$AM4*AU$9+$AN4*AU$10+$AO4*AU$11+$AP4*AU$12+$AQ4*AU$13+$AR4*AU$14</f>
        <v>456092.56243575457</v>
      </c>
      <c r="AW4">
        <f t="shared" ref="AW4:BD4" si="3">$AH4*AV$4+$AI4*AV$5+$AJ4*AV$6+$AK4*AV$7+$AL4*AV$8+$AM4*AV$9+$AN4*AV$10+$AO4*AV$11+$AP4*AV$12+$AQ4*AV$13+$AR4*AV$14</f>
        <v>448767.61898500338</v>
      </c>
      <c r="AX4">
        <f t="shared" si="3"/>
        <v>460670.43890461797</v>
      </c>
      <c r="AY4">
        <f t="shared" si="3"/>
        <v>422483.29587365349</v>
      </c>
      <c r="AZ4">
        <f t="shared" si="3"/>
        <v>384231.85578640515</v>
      </c>
      <c r="BA4">
        <f t="shared" si="3"/>
        <v>382918.72244953591</v>
      </c>
      <c r="BB4">
        <f t="shared" si="3"/>
        <v>371133.02126624092</v>
      </c>
      <c r="BC4">
        <f t="shared" si="3"/>
        <v>341047.19484616804</v>
      </c>
      <c r="BD4">
        <f t="shared" si="3"/>
        <v>324270.56986094749</v>
      </c>
      <c r="BE4">
        <f t="shared" ref="BE4:BE14" si="4">$AH4*BD$4+$AI4*BD$5+$AJ4*BD$6+$AK4*BD$7+$AL4*BD$8+$AM4*BD$9+$AN4*BD$10+$AO4*BD$11+$AP4*BD$12+$AQ4*BD$13+$AR4*BD$14</f>
        <v>317320.16257446626</v>
      </c>
      <c r="BF4">
        <f t="shared" ref="BF4:BF14" si="5">$AH4*BE$4+$AI4*BE$5+$AJ4*BE$6+$AK4*BE$7+$AL4*BE$8+$AM4*BE$9+$AN4*BE$10+$AO4*BE$11+$AP4*BE$12+$AQ4*BE$13+$AR4*BE$14</f>
        <v>300166.58689285204</v>
      </c>
      <c r="BG4">
        <f t="shared" ref="BG4:BG14" si="6">$AH4*BF$4+$AI4*BF$5+$AJ4*BF$6+$AK4*BF$7+$AL4*BF$8+$AM4*BF$9+$AN4*BF$10+$AO4*BF$11+$AP4*BF$12+$AQ4*BF$13+$AR4*BF$14</f>
        <v>281158.03226069902</v>
      </c>
      <c r="BH4">
        <f t="shared" ref="BH4:BH14" si="7">$AH4*BG$4+$AI4*BG$5+$AJ4*BG$6+$AK4*BG$7+$AL4*BG$8+$AM4*BG$9+$AN4*BG$10+$AO4*BG$11+$AP4*BG$12+$AQ4*BG$13+$AR4*BG$14</f>
        <v>270609.11219695327</v>
      </c>
      <c r="BI4">
        <f t="shared" ref="BI4:BI14" si="8">$AH4*BH$4+$AI4*BH$5+$AJ4*BH$6+$AK4*BH$7+$AL4*BH$8+$AM4*BH$9+$AN4*BH$10+$AO4*BH$11+$AP4*BH$12+$AQ4*BH$13+$AR4*BH$14</f>
        <v>260103.47309277972</v>
      </c>
      <c r="BJ4">
        <f t="shared" ref="BJ4:BJ14" si="9">$AH4*BI$4+$AI4*BI$5+$AJ4*BI$6+$AK4*BI$7+$AL4*BI$8+$AM4*BI$9+$AN4*BI$10+$AO4*BI$11+$AP4*BI$12+$AQ4*BI$13+$AR4*BI$14</f>
        <v>245304.91185424532</v>
      </c>
      <c r="BK4">
        <f t="shared" ref="BK4:BK14" si="10">$AH4*BJ$4+$AI4*BJ$5+$AJ4*BJ$6+$AK4*BJ$7+$AL4*BJ$8+$AM4*BJ$9+$AN4*BJ$10+$AO4*BJ$11+$AP4*BJ$12+$AQ4*BJ$13+$AR4*BJ$14</f>
        <v>232922.10049533821</v>
      </c>
      <c r="BL4">
        <f t="shared" ref="BL4:BL14" si="11">$AH4*BK$4+$AI4*BK$5+$AJ4*BK$6+$AK4*BK$7+$AL4*BK$8+$AM4*BK$9+$AN4*BK$10+$AO4*BK$11+$AP4*BK$12+$AQ4*BK$13+$AR4*BK$14</f>
        <v>223723.2689301662</v>
      </c>
      <c r="BM4">
        <f t="shared" ref="BM4:BM14" si="12">$AH4*BL$4+$AI4*BL$5+$AJ4*BL$6+$AK4*BL$7+$AL4*BL$8+$AM4*BL$9+$AN4*BL$10+$AO4*BL$11+$AP4*BL$12+$AQ4*BL$13+$AR4*BL$14</f>
        <v>213088.3020025829</v>
      </c>
      <c r="BN4">
        <f t="shared" ref="BN4:BN14" si="13">$AH4*BM$4+$AI4*BM$5+$AJ4*BM$6+$AK4*BM$7+$AL4*BM$8+$AM4*BM$9+$AN4*BM$10+$AO4*BM$11+$AP4*BM$12+$AQ4*BM$13+$AR4*BM$14</f>
        <v>201819.180347032</v>
      </c>
      <c r="BO4">
        <f t="shared" ref="BO4:BO14" si="14">$AH4*BN$4+$AI4*BN$5+$AJ4*BN$6+$AK4*BN$7+$AL4*BN$8+$AM4*BN$9+$AN4*BN$10+$AO4*BN$11+$AP4*BN$12+$AQ4*BN$13+$AR4*BN$14</f>
        <v>192633.79544783989</v>
      </c>
      <c r="BP4">
        <f t="shared" ref="BP4:BP14" si="15">$AH4*BO$4+$AI4*BO$5+$AJ4*BO$6+$AK4*BO$7+$AL4*BO$8+$AM4*BO$9+$AN4*BO$10+$AO4*BO$11+$AP4*BO$12+$AQ4*BO$13+$AR4*BO$14</f>
        <v>184165.48682130693</v>
      </c>
      <c r="BQ4">
        <f t="shared" ref="BQ4:BQ14" si="16">$AH4*BP$4+$AI4*BP$5+$AJ4*BP$6+$AK4*BP$7+$AL4*BP$8+$AM4*BP$9+$AN4*BP$10+$AO4*BP$11+$AP4*BP$12+$AQ4*BP$13+$AR4*BP$14</f>
        <v>175010.11897389154</v>
      </c>
      <c r="BR4">
        <f t="shared" ref="BR4:BR14" si="17">$AH4*BQ$4+$AI4*BQ$5+$AJ4*BQ$6+$AK4*BQ$7+$AL4*BQ$8+$AM4*BQ$9+$AN4*BQ$10+$AO4*BQ$11+$AP4*BQ$12+$AQ4*BQ$13+$AR4*BQ$14</f>
        <v>166424.68925573563</v>
      </c>
      <c r="BS4">
        <f t="shared" ref="BS4:BS14" si="18">$AH4*BR$4+$AI4*BR$5+$AJ4*BR$6+$AK4*BR$7+$AL4*BR$8+$AM4*BR$9+$AN4*BR$10+$AO4*BR$11+$AP4*BR$12+$AQ4*BR$13+$AR4*BR$14</f>
        <v>158911.93053284698</v>
      </c>
      <c r="BT4">
        <f t="shared" ref="BT4:BT14" si="19">$AH4*BS$4+$AI4*BS$5+$AJ4*BS$6+$AK4*BS$7+$AL4*BS$8+$AM4*BS$9+$AN4*BS$10+$AO4*BS$11+$AP4*BS$12+$AQ4*BS$13+$AR4*BS$14</f>
        <v>151470.72135849844</v>
      </c>
      <c r="BU4">
        <f t="shared" ref="BU4:BU14" si="20">$AH4*BT$4+$AI4*BT$5+$AJ4*BT$6+$AK4*BT$7+$AL4*BT$8+$AM4*BT$9+$AN4*BT$10+$AO4*BT$11+$AP4*BT$12+$AQ4*BT$13+$AR4*BT$14</f>
        <v>144033.30087064375</v>
      </c>
      <c r="BV4">
        <f t="shared" ref="BV4:BV14" si="21">$AH4*BU$4+$AI4*BU$5+$AJ4*BU$6+$AK4*BU$7+$AL4*BU$8+$AM4*BU$9+$AN4*BU$10+$AO4*BU$11+$AP4*BU$12+$AQ4*BU$13+$AR4*BU$14</f>
        <v>137234.89946355959</v>
      </c>
    </row>
    <row r="5" spans="1:74">
      <c r="A5" s="6">
        <v>3</v>
      </c>
      <c r="B5" s="3">
        <v>6</v>
      </c>
      <c r="C5" s="8">
        <v>55191</v>
      </c>
      <c r="E5" s="31">
        <f t="shared" si="0"/>
        <v>48</v>
      </c>
      <c r="F5" s="31">
        <f t="shared" si="1"/>
        <v>561632</v>
      </c>
      <c r="G5" s="31">
        <f t="shared" si="2"/>
        <v>0</v>
      </c>
      <c r="I5">
        <v>10</v>
      </c>
      <c r="J5">
        <v>1.5</v>
      </c>
      <c r="K5">
        <v>71</v>
      </c>
      <c r="L5">
        <v>505357</v>
      </c>
      <c r="M5">
        <v>1118</v>
      </c>
      <c r="N5" s="25">
        <f>K5/L5</f>
        <v>1.4049473936247049E-4</v>
      </c>
      <c r="O5" s="25">
        <f>1-N5</f>
        <v>0.99985950526063749</v>
      </c>
      <c r="P5">
        <f t="shared" ref="P5:P14" si="22">O5^10</f>
        <v>0.99859594051840428</v>
      </c>
      <c r="Q5" s="25">
        <f>1-P5</f>
        <v>1.4040594815957208E-3</v>
      </c>
      <c r="R5" s="25">
        <f>R4*P4</f>
        <v>0.99680772763304126</v>
      </c>
      <c r="S5" s="25">
        <f>SUM(R5:$R$14)/R5</f>
        <v>7.7693231794389943</v>
      </c>
      <c r="T5" s="25">
        <f t="shared" ref="T5:T14" si="23">L5*Q5</f>
        <v>709.55128744076865</v>
      </c>
      <c r="U5" s="25">
        <f>R5*Q5</f>
        <v>1.3995773413110564E-3</v>
      </c>
      <c r="V5">
        <f t="shared" ref="V5:V14" si="24">R5-U5/2</f>
        <v>0.9961079389623857</v>
      </c>
      <c r="W5">
        <f>SUM(V5:$V$14)/V5</f>
        <v>7.2744724197848223</v>
      </c>
      <c r="X5" s="25">
        <f>M5/L5</f>
        <v>2.2122974451724226E-3</v>
      </c>
      <c r="Y5">
        <f>X5*10</f>
        <v>2.2122974451724224E-2</v>
      </c>
      <c r="Z5">
        <f>Y5*P4</f>
        <v>2.205235189170705E-2</v>
      </c>
      <c r="AA5">
        <f>Y5*V5</f>
        <v>2.2036870484824531E-2</v>
      </c>
      <c r="AB5">
        <f>AA5*J5</f>
        <v>3.3055305727236799E-2</v>
      </c>
      <c r="AG5">
        <v>10</v>
      </c>
      <c r="AH5">
        <v>0.99680772763304126</v>
      </c>
      <c r="AT5">
        <v>505357</v>
      </c>
      <c r="AU5">
        <f t="shared" ref="AU5:AV9" si="25">$AH5*AT$4+$AI5*AT$5+$AJ5*AT$6+$AK5*AT$7+$AL5*AT$8+$AM5*AT$9+$AN5*AT$10+$AO5*AT$11+$AP5*AT$12+$AQ5*AT$13+$AR5*AT$14</f>
        <v>551899.544135403</v>
      </c>
      <c r="AV5">
        <f t="shared" si="25"/>
        <v>544715.55084235175</v>
      </c>
      <c r="AW5">
        <f t="shared" ref="AW5:BD5" si="26">$AH5*AV$4+$AI5*AV$5+$AJ5*AV$6+$AK5*AV$7+$AL5*AV$8+$AM5*AV$9+$AN5*AV$10+$AO5*AV$11+$AP5*AV$12+$AQ5*AV$13+$AR5*AV$14</f>
        <v>454636.59075191553</v>
      </c>
      <c r="AX5">
        <f t="shared" si="26"/>
        <v>447335.03051573172</v>
      </c>
      <c r="AY5">
        <f t="shared" si="26"/>
        <v>459199.85339222802</v>
      </c>
      <c r="AZ5">
        <f t="shared" si="26"/>
        <v>421134.61412273441</v>
      </c>
      <c r="BA5">
        <f t="shared" si="26"/>
        <v>383005.28305067297</v>
      </c>
      <c r="BB5">
        <f t="shared" si="26"/>
        <v>381696.34159306914</v>
      </c>
      <c r="BC5">
        <f t="shared" si="26"/>
        <v>369948.2635779868</v>
      </c>
      <c r="BD5">
        <f t="shared" si="26"/>
        <v>339958.47931023181</v>
      </c>
      <c r="BE5">
        <f t="shared" si="4"/>
        <v>323235.4098813624</v>
      </c>
      <c r="BF5">
        <f t="shared" si="5"/>
        <v>316307.19018800091</v>
      </c>
      <c r="BG5">
        <f t="shared" si="6"/>
        <v>299208.37339202967</v>
      </c>
      <c r="BH5">
        <f t="shared" si="7"/>
        <v>280260.49924356473</v>
      </c>
      <c r="BI5">
        <f t="shared" si="8"/>
        <v>269745.25420583971</v>
      </c>
      <c r="BJ5">
        <f t="shared" si="9"/>
        <v>259273.15196307565</v>
      </c>
      <c r="BK5">
        <f t="shared" si="10"/>
        <v>244521.83176265378</v>
      </c>
      <c r="BL5">
        <f t="shared" si="11"/>
        <v>232178.54971027296</v>
      </c>
      <c r="BM5">
        <f t="shared" si="12"/>
        <v>223009.08332091477</v>
      </c>
      <c r="BN5">
        <f t="shared" si="13"/>
        <v>212408.06610437791</v>
      </c>
      <c r="BO5">
        <f t="shared" si="14"/>
        <v>201174.9185544879</v>
      </c>
      <c r="BP5">
        <f t="shared" si="15"/>
        <v>192018.85590568936</v>
      </c>
      <c r="BQ5">
        <f t="shared" si="16"/>
        <v>183577.58042677978</v>
      </c>
      <c r="BR5">
        <f t="shared" si="17"/>
        <v>174451.43900715304</v>
      </c>
      <c r="BS5">
        <f t="shared" si="18"/>
        <v>165893.41631904486</v>
      </c>
      <c r="BT5">
        <f t="shared" si="19"/>
        <v>158404.64036822692</v>
      </c>
      <c r="BU5">
        <f t="shared" si="20"/>
        <v>150987.1855603024</v>
      </c>
      <c r="BV5">
        <f t="shared" si="21"/>
        <v>143573.50734435255</v>
      </c>
    </row>
    <row r="6" spans="1:74">
      <c r="A6" s="6">
        <v>4</v>
      </c>
      <c r="B6" s="3">
        <v>5</v>
      </c>
      <c r="C6" s="8">
        <v>54758</v>
      </c>
      <c r="E6" s="31">
        <f t="shared" si="0"/>
        <v>48</v>
      </c>
      <c r="F6" s="31">
        <f>SUM(C6:C15)</f>
        <v>558185</v>
      </c>
      <c r="G6" s="31">
        <f t="shared" si="2"/>
        <v>0</v>
      </c>
      <c r="I6">
        <v>20</v>
      </c>
      <c r="J6">
        <v>2.5</v>
      </c>
      <c r="K6">
        <v>154</v>
      </c>
      <c r="L6">
        <v>559353</v>
      </c>
      <c r="M6">
        <v>22661</v>
      </c>
      <c r="N6" s="25">
        <f t="shared" ref="N6:N14" si="27">K6/L6</f>
        <v>2.7531809072267426E-4</v>
      </c>
      <c r="O6" s="25">
        <f>1-N6</f>
        <v>0.99972468190927732</v>
      </c>
      <c r="P6">
        <f t="shared" si="22"/>
        <v>0.99725022759198323</v>
      </c>
      <c r="Q6" s="25">
        <f t="shared" ref="Q6:Q14" si="28">1-P6</f>
        <v>2.7497724080167707E-3</v>
      </c>
      <c r="R6" s="25">
        <f t="shared" ref="R6:R14" si="29">R5*P5</f>
        <v>0.99540815029173024</v>
      </c>
      <c r="S6" s="25">
        <f>SUM(R6:$R$14)/R6</f>
        <v>6.7788410755253157</v>
      </c>
      <c r="T6" s="25">
        <f t="shared" si="23"/>
        <v>1538.0934457414048</v>
      </c>
      <c r="U6" s="25">
        <f t="shared" ref="U6:U14" si="30">R6*Q6</f>
        <v>2.7371458663872105E-3</v>
      </c>
      <c r="V6">
        <f>R6-U6/2</f>
        <v>0.99403957735853665</v>
      </c>
      <c r="W6">
        <f>SUM(V6:$V$14)/V6</f>
        <v>6.2875281150841777</v>
      </c>
      <c r="X6" s="25">
        <f>M6/L6</f>
        <v>4.0512878271860522E-2</v>
      </c>
      <c r="Y6">
        <f t="shared" ref="Y6:Y8" si="31">X6*10</f>
        <v>0.4051287827186052</v>
      </c>
      <c r="Z6">
        <f t="shared" ref="Z6:Z7" si="32">Y6*P5</f>
        <v>0.40455995780996179</v>
      </c>
      <c r="AA6">
        <f t="shared" ref="AA6:AA9" si="33">Y6*V6</f>
        <v>0.40271404394938076</v>
      </c>
      <c r="AB6">
        <f>AA6*J6</f>
        <v>1.0067851098734519</v>
      </c>
      <c r="AG6">
        <v>20</v>
      </c>
      <c r="AI6">
        <v>0.99859594051840428</v>
      </c>
      <c r="AT6">
        <v>559353</v>
      </c>
      <c r="AU6">
        <f t="shared" si="25"/>
        <v>504647.44871255924</v>
      </c>
      <c r="AV6">
        <f t="shared" si="25"/>
        <v>551124.6443475713</v>
      </c>
      <c r="AW6">
        <f t="shared" ref="AW6:BD6" si="34">$AH6*AV$4+$AI6*AV$5+$AJ6*AV$6+$AK6*AV$7+$AL6*AV$8+$AM6*AV$9+$AN6*AV$10+$AO6*AV$11+$AP6*AV$12+$AQ6*AV$13+$AR6*AV$14</f>
        <v>543950.73780841893</v>
      </c>
      <c r="AX6">
        <f t="shared" si="34"/>
        <v>453998.25393598992</v>
      </c>
      <c r="AY6">
        <f t="shared" si="34"/>
        <v>446706.94552468619</v>
      </c>
      <c r="AZ6">
        <f t="shared" si="34"/>
        <v>458555.10948412528</v>
      </c>
      <c r="BA6">
        <f t="shared" si="34"/>
        <v>420543.31607474724</v>
      </c>
      <c r="BB6">
        <f t="shared" si="34"/>
        <v>382467.52085150441</v>
      </c>
      <c r="BC6">
        <f t="shared" si="34"/>
        <v>381160.417225565</v>
      </c>
      <c r="BD6">
        <f t="shared" si="34"/>
        <v>369428.83421081025</v>
      </c>
      <c r="BE6">
        <f t="shared" si="4"/>
        <v>339481.15738400741</v>
      </c>
      <c r="BF6">
        <f t="shared" si="5"/>
        <v>322781.56813933101</v>
      </c>
      <c r="BG6">
        <f t="shared" si="6"/>
        <v>315863.07607852056</v>
      </c>
      <c r="BH6">
        <f t="shared" si="7"/>
        <v>298788.26703839574</v>
      </c>
      <c r="BI6">
        <f t="shared" si="8"/>
        <v>279866.99683228508</v>
      </c>
      <c r="BJ6">
        <f t="shared" si="9"/>
        <v>269366.51582405658</v>
      </c>
      <c r="BK6">
        <f t="shared" si="10"/>
        <v>258909.11703573869</v>
      </c>
      <c r="BL6">
        <f t="shared" si="11"/>
        <v>244178.50856631028</v>
      </c>
      <c r="BM6">
        <f t="shared" si="12"/>
        <v>231852.55721612909</v>
      </c>
      <c r="BN6">
        <f t="shared" si="13"/>
        <v>222695.96530299608</v>
      </c>
      <c r="BO6">
        <f t="shared" si="14"/>
        <v>212109.83254519664</v>
      </c>
      <c r="BP6">
        <f t="shared" si="15"/>
        <v>200892.45700263223</v>
      </c>
      <c r="BQ6">
        <f t="shared" si="16"/>
        <v>191749.2500104098</v>
      </c>
      <c r="BR6">
        <f t="shared" si="17"/>
        <v>183319.82658437316</v>
      </c>
      <c r="BS6">
        <f t="shared" si="18"/>
        <v>174206.49881013701</v>
      </c>
      <c r="BT6">
        <f t="shared" si="19"/>
        <v>165660.49209492779</v>
      </c>
      <c r="BU6">
        <f t="shared" si="20"/>
        <v>158182.23083098914</v>
      </c>
      <c r="BV6">
        <f t="shared" si="21"/>
        <v>150775.19057081701</v>
      </c>
    </row>
    <row r="7" spans="1:74">
      <c r="A7" s="6">
        <v>5</v>
      </c>
      <c r="B7" s="3">
        <v>5</v>
      </c>
      <c r="C7" s="8">
        <v>54013</v>
      </c>
      <c r="E7" s="31">
        <f t="shared" si="0"/>
        <v>49</v>
      </c>
      <c r="F7" s="31">
        <f t="shared" si="1"/>
        <v>552628</v>
      </c>
      <c r="G7" s="31">
        <f t="shared" si="2"/>
        <v>12</v>
      </c>
      <c r="I7">
        <v>30</v>
      </c>
      <c r="J7">
        <v>3.5</v>
      </c>
      <c r="K7">
        <v>363</v>
      </c>
      <c r="L7">
        <v>724807</v>
      </c>
      <c r="M7">
        <v>28580</v>
      </c>
      <c r="N7" s="25">
        <f t="shared" si="27"/>
        <v>5.0082297770302992E-4</v>
      </c>
      <c r="O7" s="25">
        <f>1-N7</f>
        <v>0.99949917702229696</v>
      </c>
      <c r="P7">
        <f t="shared" si="22"/>
        <v>0.99500304222645797</v>
      </c>
      <c r="Q7" s="25">
        <f t="shared" si="28"/>
        <v>4.9969577735420323E-3</v>
      </c>
      <c r="R7" s="25">
        <f>R6*P6</f>
        <v>0.99267100442534306</v>
      </c>
      <c r="S7" s="25">
        <f>SUM(R7:$R$14)/R7</f>
        <v>5.7947753890006446</v>
      </c>
      <c r="T7" s="25">
        <f t="shared" si="23"/>
        <v>3621.8299729676796</v>
      </c>
      <c r="U7" s="25">
        <f>R7*Q7</f>
        <v>4.9603350921329954E-3</v>
      </c>
      <c r="V7">
        <f t="shared" si="24"/>
        <v>0.99019083687927656</v>
      </c>
      <c r="W7">
        <f>SUM(V7:$V$14)/V7</f>
        <v>5.3080800357178672</v>
      </c>
      <c r="X7" s="25">
        <f>M7/L7</f>
        <v>3.9431186508960318E-2</v>
      </c>
      <c r="Y7">
        <f t="shared" si="31"/>
        <v>0.3943118650896032</v>
      </c>
      <c r="Z7">
        <f t="shared" si="32"/>
        <v>0.39322759720282618</v>
      </c>
      <c r="AA7">
        <f t="shared" si="33"/>
        <v>0.39044399568450261</v>
      </c>
      <c r="AB7">
        <f>AA7*J7</f>
        <v>1.3665539848957591</v>
      </c>
      <c r="AG7">
        <v>30</v>
      </c>
      <c r="AJ7">
        <v>0.99725022759198323</v>
      </c>
      <c r="AT7">
        <v>724807</v>
      </c>
      <c r="AU7">
        <f t="shared" si="25"/>
        <v>557814.90655425854</v>
      </c>
      <c r="AV7">
        <f t="shared" si="25"/>
        <v>503259.78308231337</v>
      </c>
      <c r="AW7">
        <f t="shared" ref="AW7:BD7" si="35">$AH7*AV$4+$AI7*AV$5+$AJ7*AV$6+$AK7*AV$7+$AL7*AV$8+$AM7*AV$9+$AN7*AV$10+$AO7*AV$11+$AP7*AV$12+$AQ7*AV$13+$AR7*AV$14</f>
        <v>549609.17700716632</v>
      </c>
      <c r="AX7">
        <f t="shared" si="35"/>
        <v>542454.99707827298</v>
      </c>
      <c r="AY7">
        <f t="shared" si="35"/>
        <v>452749.86206402897</v>
      </c>
      <c r="AZ7">
        <f t="shared" si="35"/>
        <v>445478.60309141298</v>
      </c>
      <c r="BA7">
        <f t="shared" si="35"/>
        <v>457294.18729651073</v>
      </c>
      <c r="BB7">
        <f t="shared" si="35"/>
        <v>419386.91766782902</v>
      </c>
      <c r="BC7">
        <f t="shared" si="35"/>
        <v>381415.82221570436</v>
      </c>
      <c r="BD7">
        <f t="shared" si="35"/>
        <v>380112.31282724999</v>
      </c>
      <c r="BE7">
        <f t="shared" si="4"/>
        <v>368412.98899577156</v>
      </c>
      <c r="BF7">
        <f t="shared" si="5"/>
        <v>338547.66146439128</v>
      </c>
      <c r="BG7">
        <f t="shared" si="6"/>
        <v>321893.99228944507</v>
      </c>
      <c r="BH7">
        <f t="shared" si="7"/>
        <v>314994.52450720855</v>
      </c>
      <c r="BI7">
        <f t="shared" si="8"/>
        <v>297966.66730585444</v>
      </c>
      <c r="BJ7">
        <f t="shared" si="9"/>
        <v>279097.42628648115</v>
      </c>
      <c r="BK7">
        <f t="shared" si="10"/>
        <v>268625.8192112</v>
      </c>
      <c r="BL7">
        <f t="shared" si="11"/>
        <v>258197.17588952984</v>
      </c>
      <c r="BM7">
        <f t="shared" si="12"/>
        <v>243507.07324082396</v>
      </c>
      <c r="BN7">
        <f t="shared" si="13"/>
        <v>231215.01545156806</v>
      </c>
      <c r="BO7">
        <f t="shared" si="14"/>
        <v>222083.60208222925</v>
      </c>
      <c r="BP7">
        <f t="shared" si="15"/>
        <v>211526.5787801948</v>
      </c>
      <c r="BQ7">
        <f t="shared" si="16"/>
        <v>200340.04846738771</v>
      </c>
      <c r="BR7">
        <f t="shared" si="17"/>
        <v>191221.98321347326</v>
      </c>
      <c r="BS7">
        <f t="shared" si="18"/>
        <v>182815.73878338904</v>
      </c>
      <c r="BT7">
        <f t="shared" si="19"/>
        <v>173727.47058641168</v>
      </c>
      <c r="BU7">
        <f t="shared" si="20"/>
        <v>165204.96344466668</v>
      </c>
      <c r="BV7">
        <f t="shared" si="21"/>
        <v>157747.26569721155</v>
      </c>
    </row>
    <row r="8" spans="1:74">
      <c r="A8" s="6">
        <v>6</v>
      </c>
      <c r="B8" s="3">
        <v>7</v>
      </c>
      <c r="C8" s="8">
        <v>53683</v>
      </c>
      <c r="E8" s="31">
        <f t="shared" si="0"/>
        <v>50</v>
      </c>
      <c r="F8" s="31">
        <f t="shared" si="1"/>
        <v>545735</v>
      </c>
      <c r="G8" s="31">
        <f t="shared" si="2"/>
        <v>45</v>
      </c>
      <c r="I8">
        <v>40</v>
      </c>
      <c r="J8">
        <v>4.5</v>
      </c>
      <c r="K8">
        <v>998</v>
      </c>
      <c r="L8">
        <v>847494</v>
      </c>
      <c r="M8">
        <v>2282</v>
      </c>
      <c r="N8" s="25">
        <f t="shared" si="27"/>
        <v>1.1775894578604687E-3</v>
      </c>
      <c r="O8" s="25">
        <f>1-N8</f>
        <v>0.99882241054213949</v>
      </c>
      <c r="P8">
        <f t="shared" si="22"/>
        <v>0.98828631212856966</v>
      </c>
      <c r="Q8" s="25">
        <f t="shared" si="28"/>
        <v>1.1713687871430345E-2</v>
      </c>
      <c r="R8" s="25">
        <f t="shared" si="29"/>
        <v>0.98771066933321006</v>
      </c>
      <c r="S8" s="25">
        <f>SUM(R8:$R$14)/R8</f>
        <v>4.8188550039723159</v>
      </c>
      <c r="T8" s="25">
        <f t="shared" si="23"/>
        <v>9927.2801889099883</v>
      </c>
      <c r="U8" s="25">
        <f t="shared" si="30"/>
        <v>1.156973448785077E-2</v>
      </c>
      <c r="V8">
        <f t="shared" si="24"/>
        <v>0.9819258020892847</v>
      </c>
      <c r="W8">
        <f>SUM(V8:$V$14)/V8</f>
        <v>4.344341870672725</v>
      </c>
      <c r="X8" s="25">
        <f>M8/L8</f>
        <v>2.6926444317009915E-3</v>
      </c>
      <c r="Y8">
        <f t="shared" si="31"/>
        <v>2.6926444317009916E-2</v>
      </c>
      <c r="Z8">
        <f>Y8*P7</f>
        <v>2.6791894011766185E-2</v>
      </c>
      <c r="AA8">
        <f t="shared" si="33"/>
        <v>2.6439770433392424E-2</v>
      </c>
      <c r="AB8">
        <f>AA8*J8</f>
        <v>0.11897896695026591</v>
      </c>
      <c r="AG8">
        <v>40</v>
      </c>
      <c r="AK8">
        <v>0.99500304222645797</v>
      </c>
      <c r="AT8">
        <v>847494</v>
      </c>
      <c r="AU8">
        <f t="shared" si="25"/>
        <v>721185.17002703238</v>
      </c>
      <c r="AV8">
        <f>$AH8*AU$4+$AI8*AU$5+$AJ8*AU$6+$AK8*AU$7+$AL8*AU$8+$AM8*AU$9+$AN8*AU$10+$AO8*AU$11+$AP8*AU$12+$AQ8*AU$13+$AR8*AU$14</f>
        <v>555027.52902075462</v>
      </c>
      <c r="AW8">
        <f t="shared" ref="AW8:BD8" si="36">$AH8*AV$4+$AI8*AV$5+$AJ8*AV$6+$AK8*AV$7+$AL8*AV$8+$AM8*AV$9+$AN8*AV$10+$AO8*AV$11+$AP8*AV$12+$AQ8*AV$13+$AR8*AV$14</f>
        <v>500745.01519712911</v>
      </c>
      <c r="AX8">
        <f t="shared" si="36"/>
        <v>546862.80315771035</v>
      </c>
      <c r="AY8">
        <f t="shared" si="36"/>
        <v>539744.37236382603</v>
      </c>
      <c r="AZ8">
        <f t="shared" si="36"/>
        <v>450487.49012131803</v>
      </c>
      <c r="BA8">
        <f t="shared" si="36"/>
        <v>443252.56532274868</v>
      </c>
      <c r="BB8">
        <f t="shared" si="36"/>
        <v>455009.10755250388</v>
      </c>
      <c r="BC8">
        <f t="shared" si="36"/>
        <v>417291.25894946692</v>
      </c>
      <c r="BD8">
        <f t="shared" si="36"/>
        <v>379509.90345793165</v>
      </c>
      <c r="BE8">
        <f t="shared" si="4"/>
        <v>378212.90765084879</v>
      </c>
      <c r="BF8">
        <f t="shared" si="5"/>
        <v>366572.04484653531</v>
      </c>
      <c r="BG8">
        <f t="shared" si="6"/>
        <v>336855.9530957223</v>
      </c>
      <c r="BH8">
        <f t="shared" si="7"/>
        <v>320285.50160241785</v>
      </c>
      <c r="BI8">
        <f t="shared" si="8"/>
        <v>313420.51016934909</v>
      </c>
      <c r="BJ8">
        <f t="shared" si="9"/>
        <v>296477.74045140401</v>
      </c>
      <c r="BK8">
        <f t="shared" si="10"/>
        <v>277702.78823262337</v>
      </c>
      <c r="BL8">
        <f t="shared" si="11"/>
        <v>267283.50733571849</v>
      </c>
      <c r="BM8">
        <f t="shared" si="12"/>
        <v>256906.97550436205</v>
      </c>
      <c r="BN8">
        <f t="shared" si="13"/>
        <v>242290.27867828074</v>
      </c>
      <c r="BO8">
        <f t="shared" si="14"/>
        <v>230059.64378274771</v>
      </c>
      <c r="BP8">
        <f t="shared" si="15"/>
        <v>220973.85970042823</v>
      </c>
      <c r="BQ8">
        <f t="shared" si="16"/>
        <v>210469.58939804835</v>
      </c>
      <c r="BR8">
        <f t="shared" si="17"/>
        <v>199338.95770484681</v>
      </c>
      <c r="BS8">
        <f t="shared" si="18"/>
        <v>190266.45503798258</v>
      </c>
      <c r="BT8">
        <f t="shared" si="19"/>
        <v>181902.21625634955</v>
      </c>
      <c r="BU8">
        <f t="shared" si="20"/>
        <v>172859.36175178713</v>
      </c>
      <c r="BV8">
        <f t="shared" si="21"/>
        <v>164379.44121835413</v>
      </c>
    </row>
    <row r="9" spans="1:74">
      <c r="A9" s="6">
        <v>7</v>
      </c>
      <c r="B9" s="3">
        <v>3</v>
      </c>
      <c r="C9" s="8">
        <v>53831</v>
      </c>
      <c r="E9" s="31">
        <f t="shared" si="0"/>
        <v>53</v>
      </c>
      <c r="F9" s="31">
        <f t="shared" si="1"/>
        <v>538096</v>
      </c>
      <c r="G9" s="31">
        <f t="shared" si="2"/>
        <v>126</v>
      </c>
      <c r="I9">
        <v>50</v>
      </c>
      <c r="J9">
        <v>5.5</v>
      </c>
      <c r="K9">
        <v>2085</v>
      </c>
      <c r="L9">
        <v>657350</v>
      </c>
      <c r="M9">
        <v>5</v>
      </c>
      <c r="N9" s="25">
        <f t="shared" si="27"/>
        <v>3.1718262721533428E-3</v>
      </c>
      <c r="O9" s="25">
        <f>1-N9</f>
        <v>0.99682817372784671</v>
      </c>
      <c r="P9">
        <f t="shared" si="22"/>
        <v>0.96873065092600941</v>
      </c>
      <c r="Q9" s="25">
        <f t="shared" si="28"/>
        <v>3.1269349073990593E-2</v>
      </c>
      <c r="R9" s="25">
        <f t="shared" si="29"/>
        <v>0.97614093484535924</v>
      </c>
      <c r="S9" s="25">
        <f>SUM(R9:$R$14)/R9</f>
        <v>3.8641180770249388</v>
      </c>
      <c r="T9" s="25">
        <f t="shared" si="23"/>
        <v>20554.906613787716</v>
      </c>
      <c r="U9" s="25">
        <f t="shared" si="30"/>
        <v>3.0523291637091048E-2</v>
      </c>
      <c r="V9">
        <f t="shared" si="24"/>
        <v>0.96087928902681374</v>
      </c>
      <c r="W9">
        <f>SUM(V9:$V$14)/V9</f>
        <v>3.4175942923559628</v>
      </c>
      <c r="X9" s="25">
        <f>M9/L9</f>
        <v>7.6062980147562184E-6</v>
      </c>
      <c r="Y9">
        <f>X9*10</f>
        <v>7.6062980147562184E-5</v>
      </c>
      <c r="AA9">
        <f t="shared" si="33"/>
        <v>7.30873422854502E-5</v>
      </c>
      <c r="AB9">
        <f>AA9*J9</f>
        <v>4.019803825699761E-4</v>
      </c>
      <c r="AG9">
        <v>50</v>
      </c>
      <c r="AL9">
        <v>0.98828631212856966</v>
      </c>
      <c r="AT9">
        <v>657350</v>
      </c>
      <c r="AU9">
        <f t="shared" si="25"/>
        <v>837566.71981109004</v>
      </c>
      <c r="AV9">
        <f t="shared" ref="AV9:AW9" si="37">$AH9*AU$4+$AI9*AU$5+$AJ9*AU$6+$AK9*AU$7+$AL9*AU$8+$AM9*AU$9+$AN9*AU$10+$AO9*AU$11+$AP9*AU$12+$AQ9*AU$13+$AR9*AU$14</f>
        <v>712737.43204783124</v>
      </c>
      <c r="AW9">
        <f t="shared" si="37"/>
        <v>548526.10978575423</v>
      </c>
      <c r="AX9">
        <f t="shared" ref="AX9:BD9" si="38">$AH9*AW$4+$AI9*AW$5+$AJ9*AW$6+$AK9*AW$7+$AL9*AW$8+$AM9*AW$9+$AN9*AW$10+$AO9*AW$11+$AP9*AW$12+$AQ9*AW$13+$AR9*AW$14</f>
        <v>494879.44438593526</v>
      </c>
      <c r="AY9">
        <f t="shared" si="38"/>
        <v>540457.02297302545</v>
      </c>
      <c r="AZ9">
        <f t="shared" si="38"/>
        <v>533421.97525559505</v>
      </c>
      <c r="BA9">
        <f t="shared" si="38"/>
        <v>445210.62027205282</v>
      </c>
      <c r="BB9">
        <f t="shared" si="38"/>
        <v>438060.44312434719</v>
      </c>
      <c r="BC9">
        <f t="shared" si="38"/>
        <v>449679.27288797579</v>
      </c>
      <c r="BD9">
        <f t="shared" si="38"/>
        <v>412403.23939065664</v>
      </c>
      <c r="BE9">
        <f t="shared" si="4"/>
        <v>375064.44290470879</v>
      </c>
      <c r="BF9">
        <f t="shared" si="5"/>
        <v>373782.63970168063</v>
      </c>
      <c r="BG9">
        <f t="shared" si="6"/>
        <v>362278.13433081104</v>
      </c>
      <c r="BH9">
        <f t="shared" si="7"/>
        <v>332910.12760352582</v>
      </c>
      <c r="BI9">
        <f t="shared" si="8"/>
        <v>316533.77720690263</v>
      </c>
      <c r="BJ9">
        <f t="shared" si="9"/>
        <v>309749.20014072087</v>
      </c>
      <c r="BK9">
        <f t="shared" si="10"/>
        <v>293004.89273892931</v>
      </c>
      <c r="BL9">
        <f t="shared" si="11"/>
        <v>274449.86445024051</v>
      </c>
      <c r="BM9">
        <f t="shared" si="12"/>
        <v>264152.63175760669</v>
      </c>
      <c r="BN9">
        <f t="shared" si="13"/>
        <v>253897.64738131076</v>
      </c>
      <c r="BO9">
        <f t="shared" si="14"/>
        <v>239452.16597956148</v>
      </c>
      <c r="BP9">
        <f t="shared" si="15"/>
        <v>227364.79692366414</v>
      </c>
      <c r="BQ9">
        <f t="shared" si="16"/>
        <v>218385.44088015216</v>
      </c>
      <c r="BR9">
        <f t="shared" si="17"/>
        <v>208004.21432141151</v>
      </c>
      <c r="BS9">
        <f t="shared" si="18"/>
        <v>197003.96337367597</v>
      </c>
      <c r="BT9">
        <f t="shared" si="19"/>
        <v>188037.73317126412</v>
      </c>
      <c r="BU9">
        <f t="shared" si="20"/>
        <v>179771.47047200124</v>
      </c>
      <c r="BV9">
        <f t="shared" si="21"/>
        <v>170834.54114257204</v>
      </c>
    </row>
    <row r="10" spans="1:74">
      <c r="A10" s="6">
        <v>8</v>
      </c>
      <c r="B10" s="3">
        <v>7</v>
      </c>
      <c r="C10" s="8">
        <v>56119</v>
      </c>
      <c r="E10" s="31">
        <f t="shared" si="0"/>
        <v>56</v>
      </c>
      <c r="F10" s="31">
        <f t="shared" si="1"/>
        <v>529906</v>
      </c>
      <c r="G10" s="31">
        <f t="shared" si="2"/>
        <v>298</v>
      </c>
      <c r="I10">
        <v>60</v>
      </c>
      <c r="J10">
        <v>6.5</v>
      </c>
      <c r="K10">
        <v>6283</v>
      </c>
      <c r="L10">
        <v>706658</v>
      </c>
      <c r="N10" s="25">
        <f t="shared" si="27"/>
        <v>8.8911467782152049E-3</v>
      </c>
      <c r="O10" s="25">
        <f>1-N10</f>
        <v>0.99110885322178477</v>
      </c>
      <c r="P10">
        <f t="shared" si="22"/>
        <v>0.91456284869163451</v>
      </c>
      <c r="Q10" s="25">
        <f t="shared" si="28"/>
        <v>8.5437151308365489E-2</v>
      </c>
      <c r="R10" s="25">
        <f t="shared" si="29"/>
        <v>0.94561764320826824</v>
      </c>
      <c r="S10" s="25">
        <f>SUM(R10:$R$14)/R10</f>
        <v>2.9565680349714638</v>
      </c>
      <c r="T10" s="25">
        <f t="shared" si="23"/>
        <v>60374.846469266937</v>
      </c>
      <c r="U10" s="25">
        <f t="shared" si="30"/>
        <v>8.0790877662644783E-2</v>
      </c>
      <c r="V10">
        <f t="shared" si="24"/>
        <v>0.90522220437694589</v>
      </c>
      <c r="W10">
        <f>SUM(V10:$V$14)/V10</f>
        <v>2.5662387351547413</v>
      </c>
      <c r="AG10">
        <v>60</v>
      </c>
      <c r="AM10">
        <v>0.96873065092600941</v>
      </c>
      <c r="AT10">
        <v>706658</v>
      </c>
      <c r="AU10">
        <f t="shared" ref="AU10:AV10" si="39">$AH10*AT$4+$AI10*AT$5+$AJ10*AT$6+$AK10*AT$7+$AL10*AT$8+$AM10*AT$9+$AN10*AT$10+$AO10*AT$11+$AP10*AT$12+$AQ10*AT$13+$AR10*AT$14</f>
        <v>636795.09338621225</v>
      </c>
      <c r="AV10">
        <f t="shared" si="39"/>
        <v>811376.55367655982</v>
      </c>
      <c r="AW10">
        <f t="shared" ref="AW10:BD10" si="40">$AH10*AV$4+$AI10*AV$5+$AJ10*AV$6+$AK10*AV$7+$AL10*AV$8+$AM10*AV$9+$AN10*AV$10+$AO10*AV$11+$AP10*AV$12+$AQ10*AV$13+$AR10*AV$14</f>
        <v>690450.59648702794</v>
      </c>
      <c r="AX10">
        <f t="shared" si="40"/>
        <v>531374.05538266536</v>
      </c>
      <c r="AY10">
        <f t="shared" si="40"/>
        <v>479404.88628988893</v>
      </c>
      <c r="AZ10">
        <f t="shared" si="40"/>
        <v>523557.28366219217</v>
      </c>
      <c r="BA10">
        <f t="shared" si="40"/>
        <v>516742.2173075903</v>
      </c>
      <c r="BB10">
        <f t="shared" si="40"/>
        <v>431289.17397531815</v>
      </c>
      <c r="BC10">
        <f t="shared" si="40"/>
        <v>424362.57821278495</v>
      </c>
      <c r="BD10">
        <f t="shared" si="40"/>
        <v>435618.09473270341</v>
      </c>
      <c r="BE10">
        <f t="shared" si="4"/>
        <v>399507.65853890567</v>
      </c>
      <c r="BF10">
        <f t="shared" si="5"/>
        <v>363336.42191427964</v>
      </c>
      <c r="BG10">
        <f t="shared" si="6"/>
        <v>362094.69986305112</v>
      </c>
      <c r="BH10">
        <f t="shared" si="7"/>
        <v>350949.93288654683</v>
      </c>
      <c r="BI10">
        <f t="shared" si="8"/>
        <v>322500.24461322441</v>
      </c>
      <c r="BJ10">
        <f t="shared" si="9"/>
        <v>306635.97203371121</v>
      </c>
      <c r="BK10">
        <f t="shared" si="10"/>
        <v>300063.54427613132</v>
      </c>
      <c r="BL10">
        <f t="shared" si="11"/>
        <v>283842.82046748855</v>
      </c>
      <c r="BM10">
        <f t="shared" si="12"/>
        <v>265867.99583543651</v>
      </c>
      <c r="BN10">
        <f t="shared" si="13"/>
        <v>255892.75090636479</v>
      </c>
      <c r="BO10">
        <f t="shared" si="14"/>
        <v>245958.43321627958</v>
      </c>
      <c r="BP10">
        <f t="shared" si="15"/>
        <v>231964.65261502343</v>
      </c>
      <c r="BQ10">
        <f t="shared" si="16"/>
        <v>220255.2477215211</v>
      </c>
      <c r="BR10">
        <f t="shared" si="17"/>
        <v>211556.67029659334</v>
      </c>
      <c r="BS10">
        <f t="shared" si="18"/>
        <v>201500.05793493413</v>
      </c>
      <c r="BT10">
        <f t="shared" si="19"/>
        <v>190843.77767398485</v>
      </c>
      <c r="BU10">
        <f t="shared" si="20"/>
        <v>182157.91565364995</v>
      </c>
      <c r="BV10">
        <f t="shared" si="21"/>
        <v>174150.13360826764</v>
      </c>
    </row>
    <row r="11" spans="1:74">
      <c r="A11" s="6">
        <v>9</v>
      </c>
      <c r="B11" s="3">
        <v>3</v>
      </c>
      <c r="C11" s="8">
        <v>59134</v>
      </c>
      <c r="E11" s="31">
        <f t="shared" si="0"/>
        <v>64</v>
      </c>
      <c r="F11" s="31">
        <f t="shared" si="1"/>
        <v>519246</v>
      </c>
      <c r="G11" s="31">
        <f t="shared" si="2"/>
        <v>623</v>
      </c>
      <c r="I11">
        <v>70</v>
      </c>
      <c r="J11">
        <v>7.5</v>
      </c>
      <c r="K11">
        <v>13429</v>
      </c>
      <c r="L11">
        <v>568120</v>
      </c>
      <c r="N11" s="25">
        <f t="shared" si="27"/>
        <v>2.363761177216081E-2</v>
      </c>
      <c r="O11" s="25">
        <f>1-N11</f>
        <v>0.97636238822783916</v>
      </c>
      <c r="P11">
        <f t="shared" si="22"/>
        <v>0.78724590497434199</v>
      </c>
      <c r="Q11" s="25">
        <f t="shared" si="28"/>
        <v>0.21275409502565801</v>
      </c>
      <c r="R11" s="25">
        <f t="shared" si="29"/>
        <v>0.86482676554562343</v>
      </c>
      <c r="S11" s="25">
        <f>SUM(R11:$R$14)/R11</f>
        <v>2.1393478182177561</v>
      </c>
      <c r="T11" s="25">
        <f t="shared" si="23"/>
        <v>120869.85646597683</v>
      </c>
      <c r="U11" s="25">
        <f t="shared" si="30"/>
        <v>0.18399543585762604</v>
      </c>
      <c r="V11">
        <f t="shared" si="24"/>
        <v>0.77282904761681037</v>
      </c>
      <c r="W11">
        <f>SUM(V11:$V$14)/V11</f>
        <v>1.8345507131097321</v>
      </c>
      <c r="AG11">
        <v>70</v>
      </c>
      <c r="AN11">
        <v>0.91456284869163451</v>
      </c>
      <c r="AT11">
        <v>568120</v>
      </c>
      <c r="AU11">
        <f t="shared" ref="AU11:AV11" si="41">$AH11*AT$4+$AI11*AT$5+$AJ11*AT$6+$AK11*AT$7+$AL11*AT$8+$AM11*AT$9+$AN11*AT$10+$AO11*AT$11+$AP11*AT$12+$AQ11*AT$13+$AR11*AT$14</f>
        <v>646283.15353073308</v>
      </c>
      <c r="AV11">
        <f t="shared" si="41"/>
        <v>582389.13464014966</v>
      </c>
      <c r="AW11">
        <f t="shared" ref="AW11:BD11" si="42">$AH11*AV$4+$AI11*AV$5+$AJ11*AV$6+$AK11*AV$7+$AL11*AV$8+$AM11*AV$9+$AN11*AV$10+$AO11*AV$11+$AP11*AV$12+$AQ11*AV$13+$AR11*AV$14</f>
        <v>742054.85229203547</v>
      </c>
      <c r="AX11">
        <f t="shared" si="42"/>
        <v>631460.46440401452</v>
      </c>
      <c r="AY11">
        <f t="shared" si="42"/>
        <v>485974.96981159679</v>
      </c>
      <c r="AZ11">
        <f t="shared" si="42"/>
        <v>438445.89848196995</v>
      </c>
      <c r="BA11">
        <f t="shared" si="42"/>
        <v>478826.04079934862</v>
      </c>
      <c r="BB11">
        <f t="shared" si="42"/>
        <v>472593.23430006142</v>
      </c>
      <c r="BC11">
        <f t="shared" si="42"/>
        <v>394441.05556072894</v>
      </c>
      <c r="BD11">
        <f t="shared" si="42"/>
        <v>388106.24840841116</v>
      </c>
      <c r="BE11">
        <f t="shared" si="4"/>
        <v>398400.12566036353</v>
      </c>
      <c r="BF11">
        <f t="shared" si="5"/>
        <v>365374.86226746638</v>
      </c>
      <c r="BG11">
        <f t="shared" si="6"/>
        <v>332293.99305934919</v>
      </c>
      <c r="BH11">
        <f t="shared" si="7"/>
        <v>331158.36020289443</v>
      </c>
      <c r="BI11">
        <f t="shared" si="8"/>
        <v>320965.77036885824</v>
      </c>
      <c r="BJ11">
        <f t="shared" si="9"/>
        <v>294946.74241721944</v>
      </c>
      <c r="BK11">
        <f t="shared" si="10"/>
        <v>280437.86809447932</v>
      </c>
      <c r="BL11">
        <f t="shared" si="11"/>
        <v>274426.96984168707</v>
      </c>
      <c r="BM11">
        <f t="shared" si="12"/>
        <v>259592.0984674145</v>
      </c>
      <c r="BN11">
        <f t="shared" si="13"/>
        <v>243152.99164719242</v>
      </c>
      <c r="BO11">
        <f t="shared" si="14"/>
        <v>234030.00322846381</v>
      </c>
      <c r="BP11">
        <f t="shared" si="15"/>
        <v>224944.44534201178</v>
      </c>
      <c r="BQ11">
        <f t="shared" si="16"/>
        <v>212146.25349136125</v>
      </c>
      <c r="BR11">
        <f t="shared" si="17"/>
        <v>201437.26679547597</v>
      </c>
      <c r="BS11">
        <f t="shared" si="18"/>
        <v>193481.87104616931</v>
      </c>
      <c r="BT11">
        <f t="shared" si="19"/>
        <v>184284.46699650274</v>
      </c>
      <c r="BU11">
        <f t="shared" si="20"/>
        <v>174538.62896459253</v>
      </c>
      <c r="BV11">
        <f t="shared" si="21"/>
        <v>166594.86225193259</v>
      </c>
    </row>
    <row r="12" spans="1:74">
      <c r="A12" s="6">
        <v>10</v>
      </c>
      <c r="B12" s="3">
        <v>3</v>
      </c>
      <c r="C12" s="8">
        <v>59986</v>
      </c>
      <c r="E12" s="32">
        <f t="shared" si="0"/>
        <v>71</v>
      </c>
      <c r="F12" s="32">
        <f>SUM(C12:C21)</f>
        <v>505357</v>
      </c>
      <c r="G12" s="32">
        <f>SUM(D12:D21)</f>
        <v>1118</v>
      </c>
      <c r="I12">
        <v>80</v>
      </c>
      <c r="J12">
        <v>8.5</v>
      </c>
      <c r="K12">
        <v>20177</v>
      </c>
      <c r="L12">
        <v>243122</v>
      </c>
      <c r="N12" s="25">
        <f t="shared" si="27"/>
        <v>8.2991255419089999E-2</v>
      </c>
      <c r="O12" s="25">
        <f>1-N12</f>
        <v>0.91700874458090997</v>
      </c>
      <c r="P12">
        <f t="shared" si="22"/>
        <v>0.42046976402927799</v>
      </c>
      <c r="Q12" s="25">
        <f t="shared" si="28"/>
        <v>0.57953023597072195</v>
      </c>
      <c r="R12" s="25">
        <f t="shared" si="29"/>
        <v>0.68083132968799742</v>
      </c>
      <c r="S12" s="25">
        <f>SUM(R12:$R$14)/R12</f>
        <v>1.447257853001966</v>
      </c>
      <c r="T12" s="25">
        <f t="shared" si="23"/>
        <v>140896.55002967388</v>
      </c>
      <c r="U12" s="25">
        <f t="shared" si="30"/>
        <v>0.39456234115034555</v>
      </c>
      <c r="V12">
        <f t="shared" si="24"/>
        <v>0.48355015911282462</v>
      </c>
      <c r="W12">
        <f>SUM(V12:$V$14)/V12</f>
        <v>1.3338120578511428</v>
      </c>
      <c r="AG12">
        <v>80</v>
      </c>
      <c r="AO12">
        <v>0.78724590497434199</v>
      </c>
      <c r="AT12">
        <v>243122</v>
      </c>
      <c r="AU12">
        <f t="shared" ref="AU12:AV12" si="43">$AH12*AT$4+$AI12*AT$5+$AJ12*AT$6+$AK12*AT$7+$AL12*AT$8+$AM12*AT$9+$AN12*AT$10+$AO12*AT$11+$AP12*AT$12+$AQ12*AT$13+$AR12*AT$14</f>
        <v>447250.1435340232</v>
      </c>
      <c r="AV12">
        <f t="shared" si="43"/>
        <v>508783.76607097359</v>
      </c>
      <c r="AW12">
        <f t="shared" ref="AW12:BD12" si="44">$AH12*AV$4+$AI12*AV$5+$AJ12*AV$6+$AK12*AV$7+$AL12*AV$8+$AM12*AV$9+$AN12*AV$10+$AO12*AV$11+$AP12*AV$12+$AQ12*AV$13+$AR12*AV$14</f>
        <v>458483.46134700853</v>
      </c>
      <c r="AX12">
        <f t="shared" si="44"/>
        <v>584179.64373324509</v>
      </c>
      <c r="AY12">
        <f t="shared" si="44"/>
        <v>497114.66475525667</v>
      </c>
      <c r="AZ12">
        <f t="shared" si="44"/>
        <v>382581.80490420904</v>
      </c>
      <c r="BA12">
        <f t="shared" si="44"/>
        <v>345164.73813272692</v>
      </c>
      <c r="BB12">
        <f t="shared" si="44"/>
        <v>376953.83981436439</v>
      </c>
      <c r="BC12">
        <f t="shared" si="44"/>
        <v>372047.08842130308</v>
      </c>
      <c r="BD12">
        <f t="shared" si="44"/>
        <v>310522.10574394075</v>
      </c>
      <c r="BE12">
        <f t="shared" si="4"/>
        <v>305535.05475447641</v>
      </c>
      <c r="BF12">
        <f t="shared" si="5"/>
        <v>313638.86746738444</v>
      </c>
      <c r="BG12">
        <f t="shared" si="6"/>
        <v>287639.86410062714</v>
      </c>
      <c r="BH12">
        <f t="shared" si="7"/>
        <v>261597.08528354508</v>
      </c>
      <c r="BI12">
        <f t="shared" si="8"/>
        <v>260703.06296774675</v>
      </c>
      <c r="BJ12">
        <f t="shared" si="9"/>
        <v>252678.98835981864</v>
      </c>
      <c r="BK12">
        <f t="shared" si="10"/>
        <v>232195.61515347805</v>
      </c>
      <c r="BL12">
        <f t="shared" si="11"/>
        <v>220773.56325711351</v>
      </c>
      <c r="BM12">
        <f t="shared" si="12"/>
        <v>216041.5082223854</v>
      </c>
      <c r="BN12">
        <f t="shared" si="13"/>
        <v>204362.81648216821</v>
      </c>
      <c r="BO12">
        <f t="shared" si="14"/>
        <v>191421.19695651261</v>
      </c>
      <c r="BP12">
        <f t="shared" si="15"/>
        <v>184239.16168274017</v>
      </c>
      <c r="BQ12">
        <f t="shared" si="16"/>
        <v>177086.59344222347</v>
      </c>
      <c r="BR12">
        <f t="shared" si="17"/>
        <v>167011.26931672284</v>
      </c>
      <c r="BS12">
        <f t="shared" si="18"/>
        <v>158580.66339396246</v>
      </c>
      <c r="BT12">
        <f t="shared" si="19"/>
        <v>152317.81066787051</v>
      </c>
      <c r="BU12">
        <f t="shared" si="20"/>
        <v>145077.19199337607</v>
      </c>
      <c r="BV12">
        <f t="shared" si="21"/>
        <v>137404.82091221155</v>
      </c>
    </row>
    <row r="13" spans="1:74">
      <c r="A13" s="6">
        <v>11</v>
      </c>
      <c r="B13" s="3">
        <v>4</v>
      </c>
      <c r="C13" s="8">
        <v>59265</v>
      </c>
      <c r="E13" s="31">
        <f t="shared" si="0"/>
        <v>79</v>
      </c>
      <c r="F13" s="31">
        <f t="shared" si="1"/>
        <v>490824</v>
      </c>
      <c r="G13" s="31">
        <f t="shared" si="2"/>
        <v>1849</v>
      </c>
      <c r="I13">
        <v>90</v>
      </c>
      <c r="J13">
        <v>9.5</v>
      </c>
      <c r="K13">
        <v>11081</v>
      </c>
      <c r="L13">
        <v>46039</v>
      </c>
      <c r="N13" s="25">
        <f t="shared" si="27"/>
        <v>0.24068724342405351</v>
      </c>
      <c r="O13" s="25">
        <f>1-N13</f>
        <v>0.75931275657594655</v>
      </c>
      <c r="P13">
        <f t="shared" si="22"/>
        <v>6.3709905596975702E-2</v>
      </c>
      <c r="Q13" s="25">
        <f t="shared" si="28"/>
        <v>0.93629009440302435</v>
      </c>
      <c r="R13" s="25">
        <f t="shared" si="29"/>
        <v>0.28626898853765187</v>
      </c>
      <c r="S13" s="25">
        <f>SUM(R13:$R$14)/R13</f>
        <v>1.0637099055969756</v>
      </c>
      <c r="T13" s="25">
        <f t="shared" si="23"/>
        <v>43105.85965622084</v>
      </c>
      <c r="U13" s="25">
        <f t="shared" si="30"/>
        <v>0.26803081830257636</v>
      </c>
      <c r="V13">
        <f t="shared" si="24"/>
        <v>0.15225357938636369</v>
      </c>
      <c r="W13">
        <f>SUM(V13:$V$14)/V13</f>
        <v>1.060171290148048</v>
      </c>
      <c r="AF13" s="3"/>
      <c r="AG13">
        <v>90</v>
      </c>
      <c r="AP13">
        <v>0.42046976402927799</v>
      </c>
      <c r="AT13">
        <v>46039</v>
      </c>
      <c r="AU13">
        <f t="shared" ref="AU13:AV13" si="45">$AH13*AT$4+$AI13*AT$5+$AJ13*AT$6+$AK13*AT$7+$AL13*AT$8+$AM13*AT$9+$AN13*AT$10+$AO13*AT$11+$AP13*AT$12+$AQ13*AT$13+$AR13*AT$14</f>
        <v>102225.44997032612</v>
      </c>
      <c r="AV13">
        <f t="shared" si="45"/>
        <v>188055.16231381145</v>
      </c>
      <c r="AW13">
        <f t="shared" ref="AW13:BD13" si="46">$AH13*AV$4+$AI13*AV$5+$AJ13*AV$6+$AK13*AV$7+$AL13*AV$8+$AM13*AV$9+$AN13*AV$10+$AO13*AV$11+$AP13*AV$12+$AQ13*AV$13+$AR13*AV$14</f>
        <v>213928.19006178965</v>
      </c>
      <c r="AX13">
        <f t="shared" si="46"/>
        <v>192778.43280390327</v>
      </c>
      <c r="AY13">
        <f t="shared" si="46"/>
        <v>245629.87695122525</v>
      </c>
      <c r="AZ13">
        <f t="shared" si="46"/>
        <v>209021.68578513642</v>
      </c>
      <c r="BA13">
        <f t="shared" si="46"/>
        <v>160864.08122996805</v>
      </c>
      <c r="BB13">
        <f t="shared" si="46"/>
        <v>145131.33599389522</v>
      </c>
      <c r="BC13">
        <f t="shared" si="46"/>
        <v>158497.69207667606</v>
      </c>
      <c r="BD13">
        <f t="shared" si="46"/>
        <v>156434.55147628524</v>
      </c>
      <c r="BE13">
        <f t="shared" si="4"/>
        <v>130565.15652802927</v>
      </c>
      <c r="BF13">
        <f t="shared" si="5"/>
        <v>128468.25237528722</v>
      </c>
      <c r="BG13">
        <f t="shared" si="6"/>
        <v>131875.66059442112</v>
      </c>
      <c r="BH13">
        <f t="shared" si="7"/>
        <v>120943.86578380429</v>
      </c>
      <c r="BI13">
        <f t="shared" si="8"/>
        <v>109993.66471991911</v>
      </c>
      <c r="BJ13">
        <f t="shared" si="9"/>
        <v>109617.75536775848</v>
      </c>
      <c r="BK13">
        <f t="shared" si="10"/>
        <v>106243.87461080962</v>
      </c>
      <c r="BL13">
        <f t="shared" si="11"/>
        <v>97631.235512215964</v>
      </c>
      <c r="BM13">
        <f t="shared" si="12"/>
        <v>92828.60804662139</v>
      </c>
      <c r="BN13">
        <f t="shared" si="13"/>
        <v>90838.921982795713</v>
      </c>
      <c r="BO13">
        <f t="shared" si="14"/>
        <v>85928.385222615907</v>
      </c>
      <c r="BP13">
        <f t="shared" si="15"/>
        <v>80486.825514506796</v>
      </c>
      <c r="BQ13">
        <f t="shared" si="16"/>
        <v>77466.996837693761</v>
      </c>
      <c r="BR13">
        <f t="shared" si="17"/>
        <v>74459.558157400388</v>
      </c>
      <c r="BS13">
        <f t="shared" si="18"/>
        <v>70223.188999832651</v>
      </c>
      <c r="BT13">
        <f t="shared" si="19"/>
        <v>66678.374116865758</v>
      </c>
      <c r="BU13">
        <f t="shared" si="20"/>
        <v>64045.033908975754</v>
      </c>
      <c r="BV13">
        <f t="shared" si="21"/>
        <v>61000.572683485094</v>
      </c>
    </row>
    <row r="14" spans="1:74">
      <c r="A14" s="6">
        <v>12</v>
      </c>
      <c r="B14" s="3">
        <v>5</v>
      </c>
      <c r="C14" s="8">
        <v>55652</v>
      </c>
      <c r="E14" s="31">
        <f t="shared" si="0"/>
        <v>87</v>
      </c>
      <c r="F14" s="31">
        <f t="shared" si="1"/>
        <v>477600</v>
      </c>
      <c r="G14" s="31">
        <f t="shared" si="2"/>
        <v>2744</v>
      </c>
      <c r="I14">
        <v>100</v>
      </c>
      <c r="J14">
        <v>10.5</v>
      </c>
      <c r="K14">
        <v>205</v>
      </c>
      <c r="L14">
        <v>493</v>
      </c>
      <c r="N14" s="25">
        <f t="shared" si="27"/>
        <v>0.41582150101419879</v>
      </c>
      <c r="O14" s="25">
        <f>1-N14</f>
        <v>0.58417849898580121</v>
      </c>
      <c r="P14">
        <f t="shared" si="22"/>
        <v>4.6286643072124094E-3</v>
      </c>
      <c r="Q14" s="25">
        <f t="shared" si="28"/>
        <v>0.99537133569278757</v>
      </c>
      <c r="R14" s="25">
        <f t="shared" si="29"/>
        <v>1.823817023507552E-2</v>
      </c>
      <c r="S14" s="25">
        <f>SUM(R14:$R$14)/R14</f>
        <v>1</v>
      </c>
      <c r="T14" s="25">
        <f t="shared" si="23"/>
        <v>490.71806849654428</v>
      </c>
      <c r="U14" s="25">
        <f t="shared" si="30"/>
        <v>1.8153751867479563E-2</v>
      </c>
      <c r="V14">
        <f t="shared" si="24"/>
        <v>9.161294301335738E-3</v>
      </c>
      <c r="W14">
        <f>SUM(V14:$V$14)/V14</f>
        <v>1</v>
      </c>
      <c r="AE14" s="3"/>
      <c r="AF14" s="3"/>
      <c r="AG14">
        <v>100</v>
      </c>
      <c r="AQ14">
        <v>6.3709905596975702E-2</v>
      </c>
      <c r="AT14">
        <v>493</v>
      </c>
      <c r="AU14">
        <f t="shared" ref="AU14" si="47">$AH14*AT$4+$AI14*AT$5+$AJ14*AT$6+$AK14*AT$7+$AL14*AT$8+$AM14*AT$9+$AN14*AT$10+$AO14*AT$11+$AP14*AT$12+$AQ14*AT$13+$AR14*AT$14</f>
        <v>2933.1403437791641</v>
      </c>
      <c r="AV14">
        <f>$AH14*AU$4+$AI14*AU$5+$AJ14*AU$6+$AK14*AU$7+$AL14*AU$8+$AM14*AU$9+$AN14*AU$10+$AO14*AU$11+$AP14*AU$12+$AQ14*AU$13+$AR14*AU$14</f>
        <v>6512.77376721784</v>
      </c>
      <c r="AW14">
        <f t="shared" ref="AW14:BD14" si="48">$AH14*AV$4+$AI14*AV$5+$AJ14*AV$6+$AK14*AV$7+$AL14*AV$8+$AM14*AV$9+$AN14*AV$10+$AO14*AV$11+$AP14*AV$12+$AQ14*AV$13+$AR14*AV$14</f>
        <v>11980.976638036871</v>
      </c>
      <c r="AX14">
        <f t="shared" si="48"/>
        <v>13629.344793368495</v>
      </c>
      <c r="AY14">
        <f t="shared" si="48"/>
        <v>12281.895755069601</v>
      </c>
      <c r="AZ14">
        <f t="shared" si="48"/>
        <v>15649.056272359318</v>
      </c>
      <c r="BA14">
        <f t="shared" si="48"/>
        <v>13316.751869091759</v>
      </c>
      <c r="BB14">
        <f t="shared" si="48"/>
        <v>10248.635429105496</v>
      </c>
      <c r="BC14">
        <f t="shared" si="48"/>
        <v>9246.3037153340265</v>
      </c>
      <c r="BD14">
        <f t="shared" si="48"/>
        <v>10097.872999543555</v>
      </c>
      <c r="BE14">
        <f t="shared" si="4"/>
        <v>9966.4305066593679</v>
      </c>
      <c r="BF14">
        <f t="shared" si="5"/>
        <v>8318.2937966550999</v>
      </c>
      <c r="BG14">
        <f t="shared" si="6"/>
        <v>8184.7002310379985</v>
      </c>
      <c r="BH14">
        <f t="shared" si="7"/>
        <v>8401.7858870093787</v>
      </c>
      <c r="BI14">
        <f t="shared" si="8"/>
        <v>7705.3222716194705</v>
      </c>
      <c r="BJ14">
        <f t="shared" si="9"/>
        <v>7007.6859955714435</v>
      </c>
      <c r="BK14">
        <f t="shared" si="10"/>
        <v>6983.7368462322693</v>
      </c>
      <c r="BL14">
        <f t="shared" si="11"/>
        <v>6768.7872217116046</v>
      </c>
      <c r="BM14">
        <f t="shared" si="12"/>
        <v>6220.076797799381</v>
      </c>
      <c r="BN14">
        <f t="shared" si="13"/>
        <v>5914.1018553489075</v>
      </c>
      <c r="BO14">
        <f t="shared" si="14"/>
        <v>5787.3391440549558</v>
      </c>
      <c r="BP14">
        <f t="shared" si="15"/>
        <v>5474.4893106334212</v>
      </c>
      <c r="BQ14">
        <f t="shared" si="16"/>
        <v>5127.8080553294831</v>
      </c>
      <c r="BR14">
        <f t="shared" si="17"/>
        <v>4935.4150554106845</v>
      </c>
      <c r="BS14">
        <f t="shared" si="18"/>
        <v>4743.8114210005006</v>
      </c>
      <c r="BT14">
        <f t="shared" si="19"/>
        <v>4473.9127418979206</v>
      </c>
      <c r="BU14">
        <f t="shared" si="20"/>
        <v>4248.0729203453457</v>
      </c>
      <c r="BV14">
        <f t="shared" si="21"/>
        <v>4080.3030642959529</v>
      </c>
    </row>
    <row r="15" spans="1:74">
      <c r="A15" s="6">
        <v>13</v>
      </c>
      <c r="B15" s="3">
        <v>6</v>
      </c>
      <c r="C15" s="8">
        <v>51744</v>
      </c>
      <c r="E15" s="31">
        <f t="shared" si="0"/>
        <v>92</v>
      </c>
      <c r="F15" s="31">
        <f t="shared" si="1"/>
        <v>468482</v>
      </c>
      <c r="G15" s="31">
        <f t="shared" si="2"/>
        <v>3843</v>
      </c>
      <c r="T15" s="152"/>
      <c r="Y15" s="3"/>
      <c r="AD15" s="3"/>
      <c r="AE15" s="3"/>
      <c r="AF15" s="3"/>
      <c r="AG15" s="30">
        <v>110</v>
      </c>
      <c r="AH15" s="30"/>
      <c r="AI15" s="30"/>
      <c r="AJ15" s="30"/>
      <c r="AK15" s="30"/>
      <c r="AL15" s="30"/>
      <c r="AM15" s="30"/>
      <c r="AN15" s="30"/>
      <c r="AO15" s="30"/>
      <c r="AP15" s="30"/>
      <c r="AQ15" s="30"/>
      <c r="AR15" s="30">
        <v>4.6286643072124094E-3</v>
      </c>
      <c r="AS15" s="30" t="s">
        <v>115</v>
      </c>
    </row>
    <row r="16" spans="1:74">
      <c r="A16" s="6">
        <v>14</v>
      </c>
      <c r="B16" s="3">
        <v>6</v>
      </c>
      <c r="C16" s="8">
        <v>49201</v>
      </c>
      <c r="D16">
        <v>12</v>
      </c>
      <c r="E16" s="31">
        <f t="shared" si="0"/>
        <v>96</v>
      </c>
      <c r="F16" s="31">
        <f t="shared" si="1"/>
        <v>464947</v>
      </c>
      <c r="G16" s="31">
        <f t="shared" si="2"/>
        <v>5147</v>
      </c>
      <c r="O16" s="152"/>
      <c r="S16" s="152"/>
      <c r="T16" s="152"/>
      <c r="X16" s="152"/>
      <c r="Y16" s="3"/>
      <c r="AC16" s="3"/>
      <c r="AD16" s="3"/>
      <c r="AE16" s="3"/>
      <c r="AF16" s="3"/>
    </row>
    <row r="17" spans="1:74">
      <c r="A17" s="6">
        <v>15</v>
      </c>
      <c r="B17" s="3">
        <v>6</v>
      </c>
      <c r="C17" s="8">
        <v>47120</v>
      </c>
      <c r="D17">
        <v>33</v>
      </c>
      <c r="E17" s="31">
        <f t="shared" si="0"/>
        <v>107</v>
      </c>
      <c r="F17" s="31">
        <f t="shared" si="1"/>
        <v>468154</v>
      </c>
      <c r="G17" s="31">
        <f t="shared" si="2"/>
        <v>6879</v>
      </c>
      <c r="N17" s="152"/>
      <c r="O17" s="152"/>
      <c r="R17" s="152"/>
      <c r="S17" s="152"/>
      <c r="T17" s="152"/>
      <c r="W17" s="3"/>
      <c r="X17" s="152"/>
      <c r="Y17" s="3"/>
      <c r="AB17" s="3"/>
      <c r="AC17" s="3"/>
      <c r="AD17" s="3"/>
      <c r="AE17" s="3"/>
      <c r="AF17" s="3"/>
    </row>
    <row r="18" spans="1:74">
      <c r="A18" s="6">
        <v>16</v>
      </c>
      <c r="B18" s="3">
        <v>10</v>
      </c>
      <c r="C18" s="8">
        <v>46044</v>
      </c>
      <c r="D18">
        <v>81</v>
      </c>
      <c r="E18" s="31">
        <f t="shared" si="0"/>
        <v>119</v>
      </c>
      <c r="F18" s="31">
        <f t="shared" si="1"/>
        <v>479683</v>
      </c>
      <c r="G18" s="31">
        <f t="shared" si="2"/>
        <v>9306</v>
      </c>
      <c r="M18" s="3"/>
      <c r="N18" s="152"/>
      <c r="O18" s="152"/>
      <c r="Q18" s="152"/>
      <c r="R18" s="152"/>
      <c r="S18" s="152"/>
      <c r="T18" s="152"/>
      <c r="V18" s="3"/>
      <c r="W18" s="3"/>
      <c r="X18" s="152"/>
      <c r="Y18" s="3"/>
      <c r="AA18" s="3"/>
      <c r="AB18" s="3"/>
      <c r="AC18" s="3"/>
      <c r="AD18" s="3"/>
      <c r="AE18" s="3"/>
      <c r="AF18" s="3"/>
    </row>
    <row r="19" spans="1:74">
      <c r="A19" s="6">
        <v>17</v>
      </c>
      <c r="B19" s="3">
        <v>6</v>
      </c>
      <c r="C19" s="8">
        <v>45641</v>
      </c>
      <c r="D19">
        <v>172</v>
      </c>
      <c r="E19" s="31">
        <f t="shared" si="0"/>
        <v>128</v>
      </c>
      <c r="F19" s="31">
        <f t="shared" si="1"/>
        <v>495956</v>
      </c>
      <c r="G19" s="31">
        <f t="shared" si="2"/>
        <v>12167</v>
      </c>
      <c r="K19" s="6"/>
      <c r="L19" s="6"/>
      <c r="M19" s="6"/>
      <c r="N19" s="102"/>
      <c r="O19" s="102"/>
      <c r="P19" s="6"/>
      <c r="Q19" s="102"/>
      <c r="R19" s="102"/>
      <c r="S19" s="102"/>
      <c r="T19" s="102"/>
      <c r="U19" s="102"/>
      <c r="V19" s="6"/>
      <c r="W19" s="6"/>
      <c r="X19" s="102"/>
      <c r="Y19" s="6"/>
      <c r="Z19" s="6"/>
      <c r="AA19" s="6"/>
      <c r="AB19" s="6"/>
      <c r="AC19" s="6"/>
      <c r="AD19" s="6"/>
      <c r="AE19" s="6"/>
      <c r="AF19" s="6"/>
      <c r="AG19" s="6"/>
      <c r="AH19" s="6"/>
      <c r="AI19" s="6"/>
      <c r="AJ19" s="6"/>
      <c r="AK19" s="6"/>
      <c r="AL19" s="6"/>
      <c r="AM19" s="6"/>
      <c r="AN19" s="6"/>
      <c r="AO19" s="6"/>
      <c r="AT19">
        <v>2019</v>
      </c>
      <c r="AU19">
        <v>2029</v>
      </c>
      <c r="AV19">
        <v>2039</v>
      </c>
      <c r="AW19">
        <v>2049</v>
      </c>
      <c r="AX19">
        <v>2059</v>
      </c>
      <c r="AY19">
        <v>2069</v>
      </c>
      <c r="AZ19">
        <v>2079</v>
      </c>
      <c r="BA19">
        <v>2089</v>
      </c>
      <c r="BB19">
        <v>2099</v>
      </c>
      <c r="BC19">
        <v>2109</v>
      </c>
      <c r="BD19">
        <v>2119</v>
      </c>
      <c r="BE19">
        <v>2129</v>
      </c>
      <c r="BF19">
        <v>2139</v>
      </c>
      <c r="BG19">
        <v>2149</v>
      </c>
      <c r="BH19">
        <v>2159</v>
      </c>
      <c r="BI19">
        <v>2169</v>
      </c>
      <c r="BJ19">
        <v>2179</v>
      </c>
      <c r="BK19">
        <v>2189</v>
      </c>
      <c r="BL19">
        <v>2199</v>
      </c>
      <c r="BM19">
        <v>2209</v>
      </c>
      <c r="BN19">
        <v>2219</v>
      </c>
      <c r="BO19">
        <v>2229</v>
      </c>
      <c r="BP19">
        <v>2239</v>
      </c>
      <c r="BQ19">
        <v>2249</v>
      </c>
      <c r="BR19">
        <v>2259</v>
      </c>
      <c r="BS19">
        <v>2269</v>
      </c>
      <c r="BT19">
        <v>2279</v>
      </c>
      <c r="BU19">
        <v>2289</v>
      </c>
      <c r="BV19">
        <v>2299</v>
      </c>
    </row>
    <row r="20" spans="1:74">
      <c r="A20" s="6">
        <v>18</v>
      </c>
      <c r="B20" s="3">
        <v>15</v>
      </c>
      <c r="C20" s="8">
        <v>45459</v>
      </c>
      <c r="D20">
        <v>325</v>
      </c>
      <c r="E20" s="31">
        <f t="shared" si="0"/>
        <v>139</v>
      </c>
      <c r="F20" s="31">
        <f t="shared" si="1"/>
        <v>514921</v>
      </c>
      <c r="G20" s="31">
        <f t="shared" si="2"/>
        <v>15389</v>
      </c>
      <c r="J20" s="6"/>
      <c r="K20" s="3"/>
      <c r="L20" s="3"/>
      <c r="M20" s="3"/>
      <c r="N20" s="152"/>
      <c r="O20" s="152"/>
      <c r="P20" s="3"/>
      <c r="Q20" s="152"/>
      <c r="R20" s="152"/>
      <c r="S20" s="152"/>
      <c r="T20" s="152"/>
      <c r="U20" s="152"/>
      <c r="V20" s="3"/>
      <c r="W20" s="3"/>
      <c r="X20" s="152"/>
      <c r="Y20" s="3"/>
      <c r="Z20" s="3"/>
      <c r="AA20" s="3"/>
      <c r="AB20" s="3"/>
      <c r="AC20" s="3"/>
      <c r="AD20" s="3"/>
      <c r="AE20" s="3"/>
      <c r="AF20" s="3"/>
      <c r="AS20" t="s">
        <v>116</v>
      </c>
      <c r="AT20">
        <f t="shared" ref="AT20:BD20" si="49">SUM(AT4:AT5)</f>
        <v>1059024</v>
      </c>
      <c r="AU20">
        <f t="shared" si="49"/>
        <v>1098359.5441354029</v>
      </c>
      <c r="AV20">
        <f t="shared" si="49"/>
        <v>1000808.1132781063</v>
      </c>
      <c r="AW20">
        <f t="shared" si="49"/>
        <v>903404.20973691891</v>
      </c>
      <c r="AX20">
        <f t="shared" si="49"/>
        <v>908005.46942034969</v>
      </c>
      <c r="AY20">
        <f t="shared" si="49"/>
        <v>881683.14926588151</v>
      </c>
      <c r="AZ20">
        <f t="shared" si="49"/>
        <v>805366.46990913956</v>
      </c>
      <c r="BA20">
        <f t="shared" si="49"/>
        <v>765924.00550020882</v>
      </c>
      <c r="BB20">
        <f t="shared" si="49"/>
        <v>752829.36285931012</v>
      </c>
      <c r="BC20">
        <f t="shared" si="49"/>
        <v>710995.4584241549</v>
      </c>
      <c r="BD20">
        <f t="shared" si="49"/>
        <v>664229.0491711793</v>
      </c>
      <c r="BE20">
        <f t="shared" ref="BE20:BJ20" si="50">SUM(BE4:BE5)</f>
        <v>640555.57245582866</v>
      </c>
      <c r="BF20">
        <f t="shared" si="50"/>
        <v>616473.777080853</v>
      </c>
      <c r="BG20">
        <f t="shared" si="50"/>
        <v>580366.40565272863</v>
      </c>
      <c r="BH20">
        <f t="shared" si="50"/>
        <v>550869.61144051794</v>
      </c>
      <c r="BI20">
        <f t="shared" si="50"/>
        <v>529848.72729861946</v>
      </c>
      <c r="BJ20">
        <f t="shared" si="50"/>
        <v>504578.06381732097</v>
      </c>
      <c r="BK20">
        <f t="shared" ref="BK20:BR20" si="51">SUM(BK4:BK5)</f>
        <v>477443.93225799198</v>
      </c>
      <c r="BL20">
        <f t="shared" si="51"/>
        <v>455901.81864043919</v>
      </c>
      <c r="BM20">
        <f t="shared" si="51"/>
        <v>436097.3853234977</v>
      </c>
      <c r="BN20">
        <f t="shared" si="51"/>
        <v>414227.24645140988</v>
      </c>
      <c r="BO20">
        <f t="shared" si="51"/>
        <v>393808.71400232776</v>
      </c>
      <c r="BP20">
        <f t="shared" si="51"/>
        <v>376184.34272699628</v>
      </c>
      <c r="BQ20">
        <f t="shared" si="51"/>
        <v>358587.69940067129</v>
      </c>
      <c r="BR20">
        <f t="shared" si="51"/>
        <v>340876.12826288864</v>
      </c>
      <c r="BS20">
        <f>SUM(BS4:BS5)</f>
        <v>324805.34685189184</v>
      </c>
      <c r="BT20">
        <f>SUM(BT4:BT5)</f>
        <v>309875.36172672536</v>
      </c>
      <c r="BU20">
        <f t="shared" ref="BU20:BV20" si="52">SUM(BU4:BU5)</f>
        <v>295020.48643094616</v>
      </c>
      <c r="BV20">
        <f t="shared" si="52"/>
        <v>280808.40680791216</v>
      </c>
    </row>
    <row r="21" spans="1:74">
      <c r="A21" s="6">
        <v>19</v>
      </c>
      <c r="B21" s="3">
        <v>10</v>
      </c>
      <c r="C21" s="8">
        <v>45245</v>
      </c>
      <c r="D21">
        <v>495</v>
      </c>
      <c r="E21" s="31">
        <f t="shared" si="0"/>
        <v>145</v>
      </c>
      <c r="F21" s="31">
        <f t="shared" si="1"/>
        <v>536779</v>
      </c>
      <c r="G21" s="31">
        <f t="shared" si="2"/>
        <v>19025</v>
      </c>
      <c r="J21" s="6"/>
      <c r="K21" s="3"/>
      <c r="L21" s="3"/>
      <c r="M21" s="3"/>
      <c r="N21" s="152"/>
      <c r="O21" s="152"/>
      <c r="P21" s="3"/>
      <c r="Q21" s="152"/>
      <c r="R21" s="152"/>
      <c r="S21" s="152"/>
      <c r="T21" s="152"/>
      <c r="U21" s="152"/>
      <c r="V21" s="3"/>
      <c r="W21" s="3"/>
      <c r="Y21" s="3"/>
      <c r="Z21" s="3"/>
      <c r="AA21" s="3"/>
      <c r="AB21" s="3"/>
      <c r="AC21" s="3"/>
      <c r="AD21" s="3"/>
      <c r="AE21" s="3"/>
      <c r="AF21" s="3"/>
      <c r="AS21" t="s">
        <v>117</v>
      </c>
      <c r="AT21">
        <f t="shared" ref="AT21:BD21" si="53">SUM(AT6:AT7)</f>
        <v>1284160</v>
      </c>
      <c r="AU21">
        <f t="shared" si="53"/>
        <v>1062462.3552668178</v>
      </c>
      <c r="AV21">
        <f t="shared" si="53"/>
        <v>1054384.4274298847</v>
      </c>
      <c r="AW21">
        <f t="shared" si="53"/>
        <v>1093559.9148155851</v>
      </c>
      <c r="AX21">
        <f t="shared" si="53"/>
        <v>996453.2510142629</v>
      </c>
      <c r="AY21">
        <f t="shared" si="53"/>
        <v>899456.80758871511</v>
      </c>
      <c r="AZ21">
        <f t="shared" si="53"/>
        <v>904033.71257553832</v>
      </c>
      <c r="BA21">
        <f t="shared" si="53"/>
        <v>877837.50337125803</v>
      </c>
      <c r="BB21">
        <f t="shared" si="53"/>
        <v>801854.43851933349</v>
      </c>
      <c r="BC21">
        <f t="shared" si="53"/>
        <v>762576.23944126931</v>
      </c>
      <c r="BD21">
        <f t="shared" si="53"/>
        <v>749541.14703806024</v>
      </c>
      <c r="BE21">
        <f t="shared" ref="BE21:BJ21" si="54">SUM(BE6:BE7)</f>
        <v>707894.14637977898</v>
      </c>
      <c r="BF21">
        <f t="shared" si="54"/>
        <v>661329.22960372223</v>
      </c>
      <c r="BG21">
        <f t="shared" si="54"/>
        <v>637757.06836796564</v>
      </c>
      <c r="BH21">
        <f t="shared" si="54"/>
        <v>613782.79154560436</v>
      </c>
      <c r="BI21">
        <f t="shared" si="54"/>
        <v>577833.66413813946</v>
      </c>
      <c r="BJ21">
        <f t="shared" si="54"/>
        <v>548463.94211053778</v>
      </c>
      <c r="BK21">
        <f t="shared" ref="BK21:BR21" si="55">SUM(BK6:BK7)</f>
        <v>527534.93624693865</v>
      </c>
      <c r="BL21">
        <f t="shared" si="55"/>
        <v>502375.68445584015</v>
      </c>
      <c r="BM21">
        <f t="shared" si="55"/>
        <v>475359.63045695308</v>
      </c>
      <c r="BN21">
        <f t="shared" si="55"/>
        <v>453910.98075456417</v>
      </c>
      <c r="BO21">
        <f t="shared" si="55"/>
        <v>434193.43462742586</v>
      </c>
      <c r="BP21">
        <f t="shared" si="55"/>
        <v>412419.03578282706</v>
      </c>
      <c r="BQ21">
        <f t="shared" si="55"/>
        <v>392089.29847779754</v>
      </c>
      <c r="BR21">
        <f t="shared" si="55"/>
        <v>374541.80979784642</v>
      </c>
      <c r="BS21">
        <f>SUM(BS6:BS7)</f>
        <v>357022.23759352602</v>
      </c>
      <c r="BT21">
        <f>SUM(BT6:BT7)</f>
        <v>339387.96268133947</v>
      </c>
      <c r="BU21">
        <f t="shared" ref="BU21:BV21" si="56">SUM(BU6:BU7)</f>
        <v>323387.19427565578</v>
      </c>
      <c r="BV21">
        <f t="shared" si="56"/>
        <v>308522.45626802859</v>
      </c>
    </row>
    <row r="22" spans="1:74">
      <c r="A22" s="6">
        <v>20</v>
      </c>
      <c r="B22" s="3">
        <v>11</v>
      </c>
      <c r="C22" s="8">
        <v>45453</v>
      </c>
      <c r="D22">
        <v>731</v>
      </c>
      <c r="E22" s="32">
        <f t="shared" si="0"/>
        <v>154</v>
      </c>
      <c r="F22" s="32">
        <f t="shared" si="1"/>
        <v>559353</v>
      </c>
      <c r="G22" s="32">
        <f t="shared" si="2"/>
        <v>22661</v>
      </c>
      <c r="J22" s="6"/>
      <c r="K22" s="3"/>
      <c r="L22" s="3"/>
      <c r="M22" s="3"/>
      <c r="N22" s="152"/>
      <c r="O22" s="152"/>
      <c r="P22" s="3"/>
      <c r="Q22" s="152"/>
      <c r="R22" s="152"/>
      <c r="S22" s="152"/>
      <c r="T22" s="152"/>
      <c r="U22" s="152"/>
      <c r="V22" s="3"/>
      <c r="W22" s="3"/>
      <c r="Y22" s="3"/>
      <c r="Z22" s="3"/>
      <c r="AA22" s="3"/>
      <c r="AB22" s="3"/>
      <c r="AC22" s="3"/>
      <c r="AD22" s="3"/>
      <c r="AE22" s="3"/>
      <c r="AF22" s="3"/>
      <c r="AS22" t="s">
        <v>118</v>
      </c>
      <c r="AT22">
        <f t="shared" ref="AT22:BD22" si="57">SUM(AT8:AT9)</f>
        <v>1504844</v>
      </c>
      <c r="AU22">
        <f t="shared" si="57"/>
        <v>1558751.8898381223</v>
      </c>
      <c r="AV22">
        <f t="shared" si="57"/>
        <v>1267764.961068586</v>
      </c>
      <c r="AW22">
        <f t="shared" si="57"/>
        <v>1049271.1249828832</v>
      </c>
      <c r="AX22">
        <f t="shared" si="57"/>
        <v>1041742.2475436456</v>
      </c>
      <c r="AY22">
        <f t="shared" si="57"/>
        <v>1080201.3953368515</v>
      </c>
      <c r="AZ22">
        <f t="shared" si="57"/>
        <v>983909.46537691308</v>
      </c>
      <c r="BA22">
        <f t="shared" si="57"/>
        <v>888463.18559480156</v>
      </c>
      <c r="BB22">
        <f t="shared" si="57"/>
        <v>893069.55067685107</v>
      </c>
      <c r="BC22">
        <f t="shared" si="57"/>
        <v>866970.53183744266</v>
      </c>
      <c r="BD22">
        <f t="shared" si="57"/>
        <v>791913.14284858829</v>
      </c>
      <c r="BE22">
        <f t="shared" ref="BE22:BJ22" si="58">SUM(BE8:BE9)</f>
        <v>753277.35055555752</v>
      </c>
      <c r="BF22">
        <f t="shared" si="58"/>
        <v>740354.68454821594</v>
      </c>
      <c r="BG22">
        <f t="shared" si="58"/>
        <v>699134.08742653334</v>
      </c>
      <c r="BH22">
        <f t="shared" si="58"/>
        <v>653195.62920594367</v>
      </c>
      <c r="BI22">
        <f t="shared" si="58"/>
        <v>629954.28737625177</v>
      </c>
      <c r="BJ22">
        <f t="shared" si="58"/>
        <v>606226.94059212483</v>
      </c>
      <c r="BK22">
        <f t="shared" ref="BK22:BR22" si="59">SUM(BK8:BK9)</f>
        <v>570707.68097155262</v>
      </c>
      <c r="BL22">
        <f t="shared" si="59"/>
        <v>541733.371785959</v>
      </c>
      <c r="BM22">
        <f t="shared" si="59"/>
        <v>521059.60726196878</v>
      </c>
      <c r="BN22">
        <f t="shared" si="59"/>
        <v>496187.92605959147</v>
      </c>
      <c r="BO22">
        <f t="shared" si="59"/>
        <v>469511.80976230919</v>
      </c>
      <c r="BP22">
        <f t="shared" si="59"/>
        <v>448338.65662409237</v>
      </c>
      <c r="BQ22">
        <f t="shared" si="59"/>
        <v>428855.03027820052</v>
      </c>
      <c r="BR22">
        <f t="shared" si="59"/>
        <v>407343.17202625831</v>
      </c>
      <c r="BS22">
        <f>SUM(BS8:BS9)</f>
        <v>387270.41841165855</v>
      </c>
      <c r="BT22">
        <f>SUM(BT8:BT9)</f>
        <v>369939.94942761364</v>
      </c>
      <c r="BU22">
        <f t="shared" ref="BU22:BV22" si="60">SUM(BU8:BU9)</f>
        <v>352630.83222378837</v>
      </c>
      <c r="BV22">
        <f t="shared" si="60"/>
        <v>335213.98236092617</v>
      </c>
    </row>
    <row r="23" spans="1:74">
      <c r="A23" s="6">
        <v>21</v>
      </c>
      <c r="B23" s="3">
        <v>12</v>
      </c>
      <c r="C23" s="8">
        <v>46041</v>
      </c>
      <c r="D23">
        <v>895</v>
      </c>
      <c r="E23" s="31">
        <f t="shared" si="0"/>
        <v>164</v>
      </c>
      <c r="F23" s="31">
        <f t="shared" si="1"/>
        <v>582848</v>
      </c>
      <c r="G23" s="31">
        <f t="shared" si="2"/>
        <v>26159</v>
      </c>
      <c r="J23" s="6"/>
      <c r="K23" s="3"/>
      <c r="L23" s="3"/>
      <c r="M23" s="3"/>
      <c r="N23" s="152"/>
      <c r="O23" s="152"/>
      <c r="P23" s="3"/>
      <c r="Q23" s="152"/>
      <c r="R23" s="152"/>
      <c r="S23" s="152"/>
      <c r="T23" s="152"/>
      <c r="U23" s="152"/>
      <c r="V23" s="3"/>
      <c r="W23" s="3"/>
      <c r="Y23" s="3"/>
      <c r="Z23" s="3"/>
      <c r="AA23" s="3"/>
      <c r="AB23" s="3"/>
      <c r="AC23" s="3"/>
      <c r="AD23" s="3"/>
      <c r="AE23" s="3"/>
      <c r="AF23" s="3"/>
      <c r="AS23" t="s">
        <v>119</v>
      </c>
      <c r="AT23">
        <f t="shared" ref="AT23:BD23" si="61">SUM(AT10:AT11)</f>
        <v>1274778</v>
      </c>
      <c r="AU23">
        <f t="shared" si="61"/>
        <v>1283078.2469169453</v>
      </c>
      <c r="AV23">
        <f t="shared" si="61"/>
        <v>1393765.6883167094</v>
      </c>
      <c r="AW23">
        <f t="shared" si="61"/>
        <v>1432505.4487790633</v>
      </c>
      <c r="AX23">
        <f t="shared" si="61"/>
        <v>1162834.5197866799</v>
      </c>
      <c r="AY23">
        <f t="shared" si="61"/>
        <v>965379.85610148567</v>
      </c>
      <c r="AZ23">
        <f t="shared" si="61"/>
        <v>962003.18214416213</v>
      </c>
      <c r="BA23">
        <f t="shared" si="61"/>
        <v>995568.25810693891</v>
      </c>
      <c r="BB23">
        <f t="shared" si="61"/>
        <v>903882.40827537957</v>
      </c>
      <c r="BC23">
        <f t="shared" si="61"/>
        <v>818803.63377351384</v>
      </c>
      <c r="BD23">
        <f t="shared" si="61"/>
        <v>823724.34314111457</v>
      </c>
      <c r="BE23">
        <f t="shared" ref="BE23:BJ23" si="62">SUM(BE10:BE11)</f>
        <v>797907.78419926926</v>
      </c>
      <c r="BF23">
        <f t="shared" si="62"/>
        <v>728711.28418174596</v>
      </c>
      <c r="BG23">
        <f t="shared" si="62"/>
        <v>694388.69292240031</v>
      </c>
      <c r="BH23">
        <f t="shared" si="62"/>
        <v>682108.29308944126</v>
      </c>
      <c r="BI23">
        <f t="shared" si="62"/>
        <v>643466.01498208265</v>
      </c>
      <c r="BJ23">
        <f t="shared" si="62"/>
        <v>601582.71445093071</v>
      </c>
      <c r="BK23">
        <f t="shared" ref="BK23:BR23" si="63">SUM(BK10:BK11)</f>
        <v>580501.41237061063</v>
      </c>
      <c r="BL23">
        <f t="shared" si="63"/>
        <v>558269.79030917562</v>
      </c>
      <c r="BM23">
        <f t="shared" si="63"/>
        <v>525460.09430285101</v>
      </c>
      <c r="BN23">
        <f t="shared" si="63"/>
        <v>499045.74255355721</v>
      </c>
      <c r="BO23">
        <f t="shared" si="63"/>
        <v>479988.43644474342</v>
      </c>
      <c r="BP23">
        <f t="shared" si="63"/>
        <v>456909.09795703518</v>
      </c>
      <c r="BQ23">
        <f t="shared" si="63"/>
        <v>432401.50121288234</v>
      </c>
      <c r="BR23">
        <f t="shared" si="63"/>
        <v>412993.9370920693</v>
      </c>
      <c r="BS23">
        <f>SUM(BS10:BS11)</f>
        <v>394981.92898110347</v>
      </c>
      <c r="BT23">
        <f>SUM(BT10:BT11)</f>
        <v>375128.24467048759</v>
      </c>
      <c r="BU23">
        <f t="shared" ref="BU23:BV23" si="64">SUM(BU10:BU11)</f>
        <v>356696.54461824248</v>
      </c>
      <c r="BV23">
        <f t="shared" si="64"/>
        <v>340744.99586020026</v>
      </c>
    </row>
    <row r="24" spans="1:74">
      <c r="A24" s="6">
        <v>22</v>
      </c>
      <c r="B24" s="3">
        <v>10</v>
      </c>
      <c r="C24" s="8">
        <v>46534</v>
      </c>
      <c r="D24">
        <v>1099</v>
      </c>
      <c r="E24" s="31">
        <f t="shared" si="0"/>
        <v>174</v>
      </c>
      <c r="F24" s="31">
        <f t="shared" si="1"/>
        <v>606506</v>
      </c>
      <c r="G24" s="31">
        <f t="shared" si="2"/>
        <v>29352</v>
      </c>
      <c r="J24" s="6"/>
      <c r="K24" s="3"/>
      <c r="L24" s="3"/>
      <c r="M24" s="3"/>
      <c r="N24" s="152"/>
      <c r="O24" s="152"/>
      <c r="P24" s="3"/>
      <c r="Q24" s="152"/>
      <c r="R24" s="152"/>
      <c r="S24" s="152"/>
      <c r="T24" s="152"/>
      <c r="U24" s="152"/>
      <c r="V24" s="3"/>
      <c r="W24" s="3"/>
      <c r="Y24" s="3"/>
      <c r="Z24" s="3"/>
      <c r="AA24" s="3"/>
      <c r="AB24" s="3"/>
      <c r="AC24" s="3"/>
      <c r="AD24" s="3"/>
      <c r="AE24" s="3"/>
      <c r="AF24" s="3"/>
      <c r="AS24" t="s">
        <v>84</v>
      </c>
      <c r="AT24">
        <f t="shared" ref="AT24:BD24" si="65">SUM(AT12:AT14)</f>
        <v>289654</v>
      </c>
      <c r="AU24">
        <f t="shared" si="65"/>
        <v>552408.73384812847</v>
      </c>
      <c r="AV24">
        <f t="shared" si="65"/>
        <v>703351.70215200295</v>
      </c>
      <c r="AW24">
        <f t="shared" si="65"/>
        <v>684392.62804683507</v>
      </c>
      <c r="AX24">
        <f t="shared" si="65"/>
        <v>790587.42133051681</v>
      </c>
      <c r="AY24">
        <f t="shared" si="65"/>
        <v>755026.43746155151</v>
      </c>
      <c r="AZ24">
        <f t="shared" si="65"/>
        <v>607252.54696170473</v>
      </c>
      <c r="BA24">
        <f t="shared" si="65"/>
        <v>519345.57123178674</v>
      </c>
      <c r="BB24">
        <f t="shared" si="65"/>
        <v>532333.81123736512</v>
      </c>
      <c r="BC24">
        <f t="shared" si="65"/>
        <v>539791.08421331318</v>
      </c>
      <c r="BD24">
        <f t="shared" si="65"/>
        <v>477054.53021976957</v>
      </c>
      <c r="BE24">
        <f t="shared" ref="BE24:BJ24" si="66">SUM(BE12:BE14)</f>
        <v>446066.64178916503</v>
      </c>
      <c r="BF24">
        <f t="shared" si="66"/>
        <v>450425.41363932675</v>
      </c>
      <c r="BG24">
        <f t="shared" si="66"/>
        <v>427700.2249260862</v>
      </c>
      <c r="BH24">
        <f t="shared" si="66"/>
        <v>390942.73695435876</v>
      </c>
      <c r="BI24">
        <f t="shared" si="66"/>
        <v>378402.0499592853</v>
      </c>
      <c r="BJ24">
        <f t="shared" si="66"/>
        <v>369304.42972314858</v>
      </c>
      <c r="BK24">
        <f t="shared" ref="BK24:BR24" si="67">SUM(BK12:BK14)</f>
        <v>345423.22661051992</v>
      </c>
      <c r="BL24">
        <f t="shared" si="67"/>
        <v>325173.58599104104</v>
      </c>
      <c r="BM24">
        <f t="shared" si="67"/>
        <v>315090.19306680618</v>
      </c>
      <c r="BN24">
        <f t="shared" si="67"/>
        <v>301115.84032031283</v>
      </c>
      <c r="BO24">
        <f t="shared" si="67"/>
        <v>283136.92132318352</v>
      </c>
      <c r="BP24">
        <f t="shared" si="67"/>
        <v>270200.47650788043</v>
      </c>
      <c r="BQ24">
        <f t="shared" si="67"/>
        <v>259681.39833524672</v>
      </c>
      <c r="BR24">
        <f t="shared" si="67"/>
        <v>246406.24252953389</v>
      </c>
      <c r="BS24">
        <f>SUM(BS12:BS14)</f>
        <v>233547.66381479561</v>
      </c>
      <c r="BT24">
        <f>SUM(BT12:BT14)</f>
        <v>223470.09752663417</v>
      </c>
      <c r="BU24">
        <f t="shared" ref="BU24:BV24" si="68">SUM(BU12:BU14)</f>
        <v>213370.29882269716</v>
      </c>
      <c r="BV24">
        <f t="shared" si="68"/>
        <v>202485.69665999262</v>
      </c>
    </row>
    <row r="25" spans="1:74">
      <c r="A25" s="6">
        <v>23</v>
      </c>
      <c r="B25" s="3">
        <v>10</v>
      </c>
      <c r="C25" s="8">
        <v>48209</v>
      </c>
      <c r="D25">
        <v>1304</v>
      </c>
      <c r="E25" s="31">
        <f t="shared" si="0"/>
        <v>195</v>
      </c>
      <c r="F25" s="31">
        <f t="shared" si="1"/>
        <v>629459</v>
      </c>
      <c r="G25" s="31">
        <f t="shared" si="2"/>
        <v>32099</v>
      </c>
      <c r="J25" s="6"/>
      <c r="K25" s="3"/>
      <c r="L25" s="3"/>
      <c r="M25" s="3"/>
      <c r="N25" s="152"/>
      <c r="O25" s="152"/>
      <c r="P25" s="3"/>
      <c r="Q25" s="152"/>
      <c r="R25" s="152"/>
      <c r="S25" s="152"/>
      <c r="T25" s="152"/>
      <c r="U25" s="152"/>
      <c r="V25" s="3"/>
      <c r="W25" s="3"/>
      <c r="Y25" s="3"/>
      <c r="Z25" s="3"/>
      <c r="AA25" s="3"/>
      <c r="AB25" s="3"/>
      <c r="AC25" s="3"/>
      <c r="AD25" s="3"/>
      <c r="AE25" s="3"/>
      <c r="AF25" s="3"/>
      <c r="AS25" t="s">
        <v>28</v>
      </c>
      <c r="AT25">
        <f>SUM(AT20:AT24)</f>
        <v>5412460</v>
      </c>
      <c r="AU25">
        <f t="shared" ref="AU25:AV25" si="69">SUM(AU20:AU24)</f>
        <v>5555060.7700054171</v>
      </c>
      <c r="AV25">
        <f t="shared" si="69"/>
        <v>5420074.8922452889</v>
      </c>
      <c r="AW25">
        <f t="shared" ref="AW25" si="70">SUM(AW20:AW24)</f>
        <v>5163133.3263612855</v>
      </c>
      <c r="AX25">
        <f t="shared" ref="AX25" si="71">SUM(AX20:AX24)</f>
        <v>4899622.909095455</v>
      </c>
      <c r="AY25">
        <f t="shared" ref="AY25" si="72">SUM(AY20:AY24)</f>
        <v>4581747.6457544854</v>
      </c>
      <c r="AZ25">
        <f t="shared" ref="AZ25" si="73">SUM(AZ20:AZ24)</f>
        <v>4262565.3769674581</v>
      </c>
      <c r="BA25">
        <f t="shared" ref="BA25" si="74">SUM(BA20:BA24)</f>
        <v>4047138.5238049943</v>
      </c>
      <c r="BB25">
        <f t="shared" ref="BB25" si="75">SUM(BB20:BB24)</f>
        <v>3883969.5715682395</v>
      </c>
      <c r="BC25">
        <f t="shared" ref="BC25" si="76">SUM(BC20:BC24)</f>
        <v>3699136.9476896939</v>
      </c>
      <c r="BD25">
        <f t="shared" ref="BD25" si="77">SUM(BD20:BD24)</f>
        <v>3506462.2124187122</v>
      </c>
      <c r="BE25">
        <f t="shared" ref="BE25" si="78">SUM(BE20:BE24)</f>
        <v>3345701.4953795993</v>
      </c>
      <c r="BF25">
        <f t="shared" ref="BF25" si="79">SUM(BF20:BF24)</f>
        <v>3197294.3890538635</v>
      </c>
      <c r="BG25">
        <f t="shared" ref="BG25" si="80">SUM(BG20:BG24)</f>
        <v>3039346.4792957143</v>
      </c>
      <c r="BH25">
        <f t="shared" ref="BH25" si="81">SUM(BH20:BH24)</f>
        <v>2890899.0622358662</v>
      </c>
      <c r="BI25">
        <f t="shared" ref="BI25" si="82">SUM(BI20:BI24)</f>
        <v>2759504.7437543785</v>
      </c>
      <c r="BJ25">
        <f t="shared" ref="BJ25" si="83">SUM(BJ20:BJ24)</f>
        <v>2630156.0906940629</v>
      </c>
      <c r="BK25">
        <f t="shared" ref="BK25" si="84">SUM(BK20:BK24)</f>
        <v>2501611.1884576138</v>
      </c>
      <c r="BL25">
        <f t="shared" ref="BL25" si="85">SUM(BL20:BL24)</f>
        <v>2383454.2511824551</v>
      </c>
      <c r="BM25">
        <f t="shared" ref="BM25" si="86">SUM(BM20:BM24)</f>
        <v>2273066.9104120769</v>
      </c>
      <c r="BN25">
        <f t="shared" ref="BN25" si="87">SUM(BN20:BN24)</f>
        <v>2164487.7361394358</v>
      </c>
      <c r="BO25">
        <f t="shared" ref="BO25" si="88">SUM(BO20:BO24)</f>
        <v>2060639.3161599897</v>
      </c>
      <c r="BP25">
        <f t="shared" ref="BP25" si="89">SUM(BP20:BP24)</f>
        <v>1964051.6095988315</v>
      </c>
      <c r="BQ25">
        <f t="shared" ref="BQ25" si="90">SUM(BQ20:BQ24)</f>
        <v>1871614.9277047985</v>
      </c>
      <c r="BR25">
        <f t="shared" ref="BR25" si="91">SUM(BR20:BR24)</f>
        <v>1782161.2897085964</v>
      </c>
      <c r="BS25">
        <f t="shared" ref="BS25" si="92">SUM(BS20:BS24)</f>
        <v>1697627.5956529756</v>
      </c>
      <c r="BT25">
        <f t="shared" ref="BT25" si="93">SUM(BT20:BT24)</f>
        <v>1617801.6160328002</v>
      </c>
      <c r="BU25">
        <f t="shared" ref="BU25" si="94">SUM(BU20:BU24)</f>
        <v>1541105.3563713301</v>
      </c>
      <c r="BV25">
        <f t="shared" ref="BV25" si="95">SUM(BV20:BV24)</f>
        <v>1467775.5379570599</v>
      </c>
    </row>
    <row r="26" spans="1:74">
      <c r="A26" s="6">
        <v>24</v>
      </c>
      <c r="B26" s="3">
        <v>17</v>
      </c>
      <c r="C26" s="8">
        <v>52408</v>
      </c>
      <c r="D26">
        <v>1744</v>
      </c>
      <c r="E26" s="31">
        <f t="shared" si="0"/>
        <v>213</v>
      </c>
      <c r="F26" s="31">
        <f t="shared" si="1"/>
        <v>652046</v>
      </c>
      <c r="G26" s="31">
        <f t="shared" si="2"/>
        <v>34381</v>
      </c>
      <c r="J26" s="6"/>
      <c r="K26" s="3"/>
      <c r="L26" s="3"/>
      <c r="M26" s="3"/>
      <c r="N26" s="152"/>
      <c r="O26" s="152"/>
      <c r="P26" s="3"/>
      <c r="Q26" s="152"/>
      <c r="R26" s="152"/>
      <c r="S26" s="152"/>
      <c r="T26" s="152"/>
      <c r="U26" s="152"/>
      <c r="V26" s="3"/>
      <c r="W26" s="3"/>
      <c r="Y26" s="3"/>
      <c r="Z26" s="3"/>
      <c r="AA26" s="3"/>
      <c r="AB26" s="3"/>
      <c r="AC26" s="3"/>
      <c r="AD26" s="3"/>
      <c r="AE26" s="3"/>
      <c r="AF26" s="3"/>
      <c r="AS26" s="1" t="s">
        <v>120</v>
      </c>
      <c r="AU26">
        <f>AU25/AT25</f>
        <v>1.0263467572980525</v>
      </c>
      <c r="AV26">
        <f t="shared" ref="AV26:BD26" si="96">AV25/AU25</f>
        <v>0.97570037784483199</v>
      </c>
      <c r="AW26">
        <f t="shared" si="96"/>
        <v>0.95259446207069576</v>
      </c>
      <c r="AX26">
        <f t="shared" si="96"/>
        <v>0.94896308101895577</v>
      </c>
      <c r="AY26">
        <f t="shared" si="96"/>
        <v>0.93512250447868561</v>
      </c>
      <c r="AZ26">
        <f t="shared" si="96"/>
        <v>0.93033613078127808</v>
      </c>
      <c r="BA26">
        <f t="shared" si="96"/>
        <v>0.94946075095375404</v>
      </c>
      <c r="BB26">
        <f t="shared" si="96"/>
        <v>0.95968288427069992</v>
      </c>
      <c r="BC26">
        <f t="shared" si="96"/>
        <v>0.95241141299572152</v>
      </c>
      <c r="BD26">
        <f t="shared" si="96"/>
        <v>0.94791359768626104</v>
      </c>
      <c r="BE26">
        <f t="shared" ref="BE26" si="97">BE25/BD25</f>
        <v>0.95415301597440505</v>
      </c>
      <c r="BF26">
        <f t="shared" ref="BF26" si="98">BF25/BE25</f>
        <v>0.95564245449551155</v>
      </c>
      <c r="BG26">
        <f t="shared" ref="BG26" si="99">BG25/BF25</f>
        <v>0.95059950991723074</v>
      </c>
      <c r="BH26">
        <f t="shared" ref="BH26" si="100">BH25/BG25</f>
        <v>0.9511581130775697</v>
      </c>
      <c r="BI26">
        <f t="shared" ref="BI26" si="101">BI25/BH25</f>
        <v>0.95454897744514633</v>
      </c>
      <c r="BJ26">
        <f t="shared" ref="BJ26" si="102">BJ25/BI25</f>
        <v>0.95312613491494369</v>
      </c>
      <c r="BK26">
        <f t="shared" ref="BK26" si="103">BK25/BJ25</f>
        <v>0.95112651196206088</v>
      </c>
      <c r="BL26">
        <f t="shared" ref="BL26" si="104">BL25/BK25</f>
        <v>0.95276766516702016</v>
      </c>
      <c r="BM26">
        <f t="shared" ref="BM26" si="105">BM25/BL25</f>
        <v>0.95368598297382301</v>
      </c>
      <c r="BN26">
        <f t="shared" ref="BN26" si="106">BN25/BM25</f>
        <v>0.95223230175263207</v>
      </c>
      <c r="BO26">
        <f t="shared" ref="BO26" si="107">BO25/BN25</f>
        <v>0.9520217101508418</v>
      </c>
      <c r="BP26">
        <f t="shared" ref="BP26" si="108">BP25/BO25</f>
        <v>0.95312731063427936</v>
      </c>
      <c r="BQ26">
        <f t="shared" ref="BQ26" si="109">BQ25/BP25</f>
        <v>0.95293571643317776</v>
      </c>
      <c r="BR26">
        <f t="shared" ref="BR26" si="110">BR25/BQ25</f>
        <v>0.95220510550965687</v>
      </c>
      <c r="BS26">
        <f t="shared" ref="BS26" si="111">BS25/BR25</f>
        <v>0.95256675445495564</v>
      </c>
      <c r="BT26">
        <f t="shared" ref="BT26" si="112">BT25/BS25</f>
        <v>0.95297792058483166</v>
      </c>
      <c r="BU26">
        <f t="shared" ref="BU26" si="113">BU25/BT25</f>
        <v>0.95259229629801834</v>
      </c>
      <c r="BV26">
        <f t="shared" ref="BV26" si="114">BV25/BU25</f>
        <v>0.95241738787610741</v>
      </c>
    </row>
    <row r="27" spans="1:74">
      <c r="A27" s="6">
        <v>25</v>
      </c>
      <c r="B27" s="3">
        <v>18</v>
      </c>
      <c r="C27" s="8">
        <v>58649</v>
      </c>
      <c r="D27">
        <v>2460</v>
      </c>
      <c r="E27" s="31">
        <f t="shared" si="0"/>
        <v>222</v>
      </c>
      <c r="F27" s="31">
        <f t="shared" si="1"/>
        <v>671202</v>
      </c>
      <c r="G27" s="31">
        <f t="shared" si="2"/>
        <v>35779</v>
      </c>
      <c r="J27" s="6"/>
      <c r="K27" s="3"/>
      <c r="L27" s="3"/>
      <c r="M27" s="3"/>
      <c r="N27" s="152"/>
      <c r="O27" s="152"/>
      <c r="P27" s="3"/>
      <c r="Q27" s="152"/>
      <c r="R27" s="152"/>
      <c r="S27" s="152"/>
      <c r="T27" s="152"/>
      <c r="U27" s="152"/>
      <c r="V27" s="3"/>
      <c r="W27" s="3"/>
      <c r="Y27" s="3"/>
      <c r="Z27" s="3"/>
      <c r="AA27" s="3"/>
      <c r="AB27" s="3"/>
      <c r="AC27" s="3"/>
      <c r="AD27" s="3"/>
      <c r="AE27" s="3"/>
      <c r="AF27" s="3"/>
      <c r="AS27" s="1" t="s">
        <v>113</v>
      </c>
      <c r="AU27">
        <f>AU26^(1/10)</f>
        <v>1.0026039503774054</v>
      </c>
      <c r="AV27">
        <f t="shared" ref="AV27:BV27" si="115">AV26^(1/10)</f>
        <v>0.99754305029261847</v>
      </c>
      <c r="AW27">
        <f t="shared" si="115"/>
        <v>0.99515517380308927</v>
      </c>
      <c r="AX27">
        <f t="shared" si="115"/>
        <v>0.99477515879765621</v>
      </c>
      <c r="AY27">
        <f t="shared" si="115"/>
        <v>0.99331467315238076</v>
      </c>
      <c r="AZ27">
        <f t="shared" si="115"/>
        <v>0.99280507557686271</v>
      </c>
      <c r="BA27">
        <f t="shared" si="115"/>
        <v>0.99482731603144681</v>
      </c>
      <c r="BB27">
        <f t="shared" si="115"/>
        <v>0.99589321819006715</v>
      </c>
      <c r="BC27">
        <f t="shared" si="115"/>
        <v>0.99513604940178346</v>
      </c>
      <c r="BD27">
        <f t="shared" si="115"/>
        <v>0.99466508919661101</v>
      </c>
      <c r="BE27">
        <f t="shared" si="115"/>
        <v>0.99531787286297102</v>
      </c>
      <c r="BF27">
        <f t="shared" si="115"/>
        <v>0.99547313354158407</v>
      </c>
      <c r="BG27">
        <f t="shared" si="115"/>
        <v>0.99494656872894316</v>
      </c>
      <c r="BH27">
        <f t="shared" si="115"/>
        <v>0.99500501956749132</v>
      </c>
      <c r="BI27">
        <f t="shared" si="115"/>
        <v>0.99535916958835891</v>
      </c>
      <c r="BJ27">
        <f t="shared" si="115"/>
        <v>0.99521070258917943</v>
      </c>
      <c r="BK27">
        <f t="shared" si="115"/>
        <v>0.99500171373029844</v>
      </c>
      <c r="BL27">
        <f t="shared" si="115"/>
        <v>0.99517326648188098</v>
      </c>
      <c r="BM27">
        <f t="shared" si="115"/>
        <v>0.99526914391643717</v>
      </c>
      <c r="BN27">
        <f t="shared" si="115"/>
        <v>0.99511733321062901</v>
      </c>
      <c r="BO27">
        <f t="shared" si="115"/>
        <v>0.99509532343302909</v>
      </c>
      <c r="BP27">
        <f t="shared" si="115"/>
        <v>0.99521082535234517</v>
      </c>
      <c r="BQ27">
        <f t="shared" si="115"/>
        <v>0.99519081817479549</v>
      </c>
      <c r="BR27">
        <f t="shared" si="115"/>
        <v>0.99511449106795391</v>
      </c>
      <c r="BS27">
        <f t="shared" si="115"/>
        <v>0.99515227920951688</v>
      </c>
      <c r="BT27">
        <f t="shared" si="115"/>
        <v>0.99519522564388663</v>
      </c>
      <c r="BU27">
        <f t="shared" si="115"/>
        <v>0.99515494754919254</v>
      </c>
      <c r="BV27">
        <f t="shared" si="115"/>
        <v>0.99513667369103453</v>
      </c>
    </row>
    <row r="28" spans="1:74">
      <c r="A28" s="6">
        <v>26</v>
      </c>
      <c r="B28" s="3">
        <v>19</v>
      </c>
      <c r="C28" s="8">
        <v>62317</v>
      </c>
      <c r="D28">
        <v>2942</v>
      </c>
      <c r="E28" s="31">
        <f t="shared" si="0"/>
        <v>244</v>
      </c>
      <c r="F28" s="31">
        <f t="shared" si="1"/>
        <v>684172</v>
      </c>
      <c r="G28" s="31">
        <f t="shared" si="2"/>
        <v>36099</v>
      </c>
      <c r="J28" s="6"/>
      <c r="K28" s="3"/>
      <c r="L28" s="3"/>
      <c r="M28" s="3"/>
      <c r="N28" s="152"/>
      <c r="O28" s="152"/>
      <c r="P28" s="3"/>
      <c r="Q28" s="152"/>
      <c r="R28" s="152"/>
      <c r="S28" s="152"/>
      <c r="T28" s="152"/>
      <c r="U28" s="152"/>
      <c r="V28" s="3"/>
      <c r="W28" s="3"/>
      <c r="Y28" s="3"/>
      <c r="Z28" s="3"/>
      <c r="AA28" s="3"/>
      <c r="AB28" s="3"/>
      <c r="AC28" s="3"/>
      <c r="AD28" s="3"/>
      <c r="AE28" s="3"/>
      <c r="AF28" s="3"/>
    </row>
    <row r="29" spans="1:74">
      <c r="A29" s="6">
        <v>27</v>
      </c>
      <c r="B29" s="3">
        <v>17</v>
      </c>
      <c r="C29" s="8">
        <v>64606</v>
      </c>
      <c r="D29">
        <v>3394</v>
      </c>
      <c r="E29" s="31">
        <f t="shared" si="0"/>
        <v>252</v>
      </c>
      <c r="F29" s="31">
        <f t="shared" si="1"/>
        <v>694377</v>
      </c>
      <c r="G29" s="31">
        <f t="shared" si="2"/>
        <v>35471</v>
      </c>
      <c r="J29" s="6"/>
      <c r="K29" s="3"/>
      <c r="L29" s="3"/>
      <c r="M29" s="3"/>
      <c r="N29" s="152"/>
      <c r="O29" s="152"/>
      <c r="P29" s="3"/>
      <c r="Q29" s="152"/>
      <c r="R29" s="152"/>
      <c r="S29" s="152"/>
      <c r="T29" s="152"/>
      <c r="U29" s="152"/>
      <c r="V29" s="3"/>
      <c r="W29" s="3"/>
      <c r="Y29" s="3"/>
      <c r="Z29" s="3"/>
      <c r="AA29" s="3"/>
      <c r="AB29" s="3"/>
      <c r="AC29" s="3"/>
      <c r="AD29" s="3"/>
      <c r="AE29" s="3"/>
      <c r="AF29" s="3"/>
      <c r="AS29" s="1" t="s">
        <v>121</v>
      </c>
    </row>
    <row r="30" spans="1:74">
      <c r="A30" s="6">
        <v>28</v>
      </c>
      <c r="B30" s="3">
        <v>21</v>
      </c>
      <c r="C30" s="8">
        <v>67317</v>
      </c>
      <c r="D30">
        <v>3961</v>
      </c>
      <c r="E30" s="31">
        <f t="shared" si="0"/>
        <v>283</v>
      </c>
      <c r="F30" s="31">
        <f t="shared" si="1"/>
        <v>703247</v>
      </c>
      <c r="G30" s="31">
        <f t="shared" si="2"/>
        <v>33941</v>
      </c>
      <c r="J30" s="6"/>
      <c r="K30" s="3"/>
      <c r="L30" s="3"/>
      <c r="M30" s="3"/>
      <c r="N30" s="152"/>
      <c r="O30" s="152"/>
      <c r="P30" s="3"/>
      <c r="Q30" s="152"/>
      <c r="R30" s="152"/>
      <c r="S30" s="152"/>
      <c r="T30" s="152"/>
      <c r="U30" s="152"/>
      <c r="V30" s="3"/>
      <c r="W30" s="3"/>
      <c r="Y30" s="3"/>
      <c r="Z30" s="3"/>
      <c r="AA30" s="3"/>
      <c r="AB30" s="3"/>
      <c r="AC30" s="3"/>
      <c r="AD30" s="3"/>
      <c r="AE30" s="3"/>
    </row>
    <row r="31" spans="1:74">
      <c r="A31" s="6">
        <v>29</v>
      </c>
      <c r="B31" s="3">
        <v>19</v>
      </c>
      <c r="C31" s="8">
        <v>67819</v>
      </c>
      <c r="D31">
        <v>4131</v>
      </c>
      <c r="E31" s="31">
        <f t="shared" si="0"/>
        <v>322</v>
      </c>
      <c r="F31" s="31">
        <f t="shared" si="1"/>
        <v>711333</v>
      </c>
      <c r="G31" s="31">
        <f t="shared" si="2"/>
        <v>31437</v>
      </c>
      <c r="J31" s="6"/>
      <c r="K31" s="3"/>
      <c r="L31" s="3"/>
      <c r="M31" s="3"/>
      <c r="N31" s="152"/>
      <c r="O31" s="152"/>
      <c r="P31" s="3"/>
      <c r="Q31" s="152"/>
      <c r="R31" s="152"/>
      <c r="S31" s="152"/>
      <c r="T31" s="152"/>
      <c r="U31" s="152"/>
      <c r="V31" s="3"/>
      <c r="W31" s="3"/>
      <c r="X31" s="152"/>
      <c r="Y31" s="3"/>
      <c r="Z31" s="3"/>
      <c r="AA31" s="3"/>
      <c r="AB31" s="3"/>
      <c r="AC31" s="3"/>
      <c r="AD31" s="3"/>
    </row>
    <row r="32" spans="1:74">
      <c r="A32" s="6">
        <v>30</v>
      </c>
      <c r="B32" s="3">
        <v>21</v>
      </c>
      <c r="C32" s="8">
        <v>68948</v>
      </c>
      <c r="D32">
        <v>4229</v>
      </c>
      <c r="E32" s="32">
        <f t="shared" si="0"/>
        <v>363</v>
      </c>
      <c r="F32" s="32">
        <f t="shared" si="1"/>
        <v>724807</v>
      </c>
      <c r="G32" s="32">
        <f t="shared" si="2"/>
        <v>28580</v>
      </c>
      <c r="J32" s="6"/>
      <c r="K32" s="3"/>
      <c r="L32" s="3"/>
      <c r="M32" s="3"/>
      <c r="N32" s="152"/>
      <c r="O32" s="152"/>
      <c r="P32" s="3"/>
      <c r="Q32" s="152"/>
      <c r="R32" s="152"/>
      <c r="S32" s="152"/>
      <c r="T32" s="152"/>
      <c r="U32" s="152"/>
      <c r="V32" s="3"/>
      <c r="W32" s="3"/>
      <c r="X32" s="152"/>
      <c r="Y32" s="3"/>
      <c r="Z32" s="3"/>
      <c r="AA32" s="3"/>
      <c r="AB32" s="3"/>
      <c r="AC32" s="3"/>
    </row>
    <row r="33" spans="1:28">
      <c r="A33" s="6">
        <v>31</v>
      </c>
      <c r="B33" s="3">
        <v>22</v>
      </c>
      <c r="C33" s="8">
        <v>69699</v>
      </c>
      <c r="D33">
        <v>4088</v>
      </c>
      <c r="E33" s="31">
        <f t="shared" si="0"/>
        <v>414</v>
      </c>
      <c r="F33" s="31">
        <f t="shared" si="1"/>
        <v>742638</v>
      </c>
      <c r="G33" s="31">
        <f t="shared" si="2"/>
        <v>25239</v>
      </c>
      <c r="J33" s="6"/>
      <c r="K33" s="3"/>
      <c r="L33" s="3"/>
      <c r="M33" s="3"/>
      <c r="N33" s="152"/>
      <c r="O33" s="152"/>
      <c r="P33" s="3"/>
      <c r="Q33" s="152"/>
      <c r="R33" s="152"/>
      <c r="S33" s="152"/>
      <c r="T33" s="152"/>
      <c r="U33" s="152"/>
      <c r="V33" s="3"/>
      <c r="W33" s="3"/>
      <c r="X33" s="152"/>
      <c r="Y33" s="3"/>
      <c r="Z33" s="3"/>
      <c r="AA33" s="3"/>
      <c r="AB33" s="3"/>
    </row>
    <row r="34" spans="1:28">
      <c r="A34" s="6">
        <v>32</v>
      </c>
      <c r="B34" s="3">
        <v>31</v>
      </c>
      <c r="C34" s="8">
        <v>69487</v>
      </c>
      <c r="D34">
        <v>3846</v>
      </c>
      <c r="E34" s="31">
        <f t="shared" ref="E34:E65" si="116">SUM(B34:B43)</f>
        <v>452</v>
      </c>
      <c r="F34" s="31">
        <f t="shared" ref="F34:F65" si="117">SUM(C34:C43)</f>
        <v>761765</v>
      </c>
      <c r="G34" s="31">
        <f t="shared" ref="G34:G65" si="118">SUM(D34:D43)</f>
        <v>21707</v>
      </c>
      <c r="J34" s="6"/>
      <c r="K34" s="3"/>
      <c r="L34" s="3"/>
      <c r="M34" s="3"/>
      <c r="N34" s="152"/>
      <c r="O34" s="152"/>
      <c r="P34" s="3"/>
      <c r="Q34" s="152"/>
      <c r="R34" s="152"/>
      <c r="S34" s="152"/>
      <c r="T34" s="152"/>
      <c r="U34" s="152"/>
      <c r="V34" s="3"/>
      <c r="W34" s="3"/>
      <c r="X34" s="152"/>
      <c r="Y34" s="3"/>
      <c r="Z34" s="3"/>
      <c r="AA34" s="3"/>
    </row>
    <row r="35" spans="1:28">
      <c r="A35" s="6">
        <v>33</v>
      </c>
      <c r="B35" s="3">
        <v>28</v>
      </c>
      <c r="C35" s="8">
        <v>70796</v>
      </c>
      <c r="D35">
        <v>3586</v>
      </c>
      <c r="E35" s="31">
        <f t="shared" si="116"/>
        <v>504</v>
      </c>
      <c r="F35" s="31">
        <f t="shared" si="117"/>
        <v>782746</v>
      </c>
      <c r="G35" s="31">
        <f t="shared" si="118"/>
        <v>18226</v>
      </c>
      <c r="J35" s="6"/>
      <c r="K35" s="3"/>
      <c r="L35" s="3"/>
      <c r="M35" s="3"/>
      <c r="N35" s="152"/>
      <c r="O35" s="152"/>
      <c r="P35" s="3"/>
      <c r="Q35" s="152"/>
      <c r="R35" s="152"/>
      <c r="S35" s="152"/>
      <c r="T35" s="152"/>
      <c r="U35" s="152"/>
      <c r="V35" s="3"/>
      <c r="W35" s="3"/>
      <c r="X35" s="152"/>
      <c r="Y35" s="3"/>
      <c r="Z35" s="3"/>
    </row>
    <row r="36" spans="1:28">
      <c r="A36" s="6">
        <v>34</v>
      </c>
      <c r="B36" s="3">
        <v>26</v>
      </c>
      <c r="C36" s="8">
        <v>71564</v>
      </c>
      <c r="D36">
        <v>3142</v>
      </c>
      <c r="E36" s="31">
        <f t="shared" si="116"/>
        <v>577</v>
      </c>
      <c r="F36" s="31">
        <f t="shared" si="117"/>
        <v>804411</v>
      </c>
      <c r="G36" s="31">
        <f t="shared" si="118"/>
        <v>14849</v>
      </c>
      <c r="J36" s="6"/>
      <c r="K36" s="3"/>
      <c r="L36" s="3"/>
      <c r="M36" s="3"/>
      <c r="N36" s="152"/>
      <c r="O36" s="152"/>
      <c r="P36" s="3"/>
      <c r="Q36" s="152"/>
      <c r="R36" s="152"/>
      <c r="S36" s="152"/>
      <c r="T36" s="152"/>
      <c r="U36" s="152"/>
      <c r="V36" s="3"/>
      <c r="W36" s="3"/>
      <c r="X36" s="152"/>
      <c r="Y36" s="3"/>
    </row>
    <row r="37" spans="1:28">
      <c r="A37" s="6">
        <v>35</v>
      </c>
      <c r="B37" s="3">
        <v>40</v>
      </c>
      <c r="C37" s="8">
        <v>71619</v>
      </c>
      <c r="D37">
        <v>2780</v>
      </c>
      <c r="E37" s="31">
        <f t="shared" si="116"/>
        <v>652</v>
      </c>
      <c r="F37" s="31">
        <f t="shared" si="117"/>
        <v>826471</v>
      </c>
      <c r="G37" s="31">
        <f t="shared" si="118"/>
        <v>11830</v>
      </c>
      <c r="J37" s="6"/>
      <c r="K37" s="3"/>
      <c r="L37" s="3"/>
      <c r="M37" s="3"/>
      <c r="N37" s="152"/>
      <c r="O37" s="152"/>
      <c r="P37" s="3"/>
      <c r="Q37" s="152"/>
      <c r="R37" s="152"/>
      <c r="S37" s="152"/>
      <c r="T37" s="152"/>
      <c r="U37" s="152"/>
      <c r="V37" s="3"/>
      <c r="W37" s="3"/>
      <c r="X37" s="152"/>
    </row>
    <row r="38" spans="1:28">
      <c r="A38" s="6">
        <v>36</v>
      </c>
      <c r="B38" s="3">
        <v>27</v>
      </c>
      <c r="C38" s="8">
        <v>72522</v>
      </c>
      <c r="D38">
        <v>2314</v>
      </c>
      <c r="E38" s="31">
        <f t="shared" si="116"/>
        <v>714</v>
      </c>
      <c r="F38" s="31">
        <f t="shared" si="117"/>
        <v>845424</v>
      </c>
      <c r="G38" s="31">
        <f t="shared" si="118"/>
        <v>9120</v>
      </c>
      <c r="J38" s="6"/>
      <c r="K38" s="3"/>
      <c r="L38" s="3"/>
      <c r="M38" s="3"/>
      <c r="N38" s="152"/>
      <c r="O38" s="152"/>
      <c r="P38" s="3"/>
      <c r="Q38" s="152"/>
      <c r="R38" s="152"/>
      <c r="S38" s="152"/>
      <c r="T38" s="152"/>
      <c r="U38" s="152"/>
      <c r="V38" s="3"/>
      <c r="W38" s="3"/>
    </row>
    <row r="39" spans="1:28">
      <c r="A39" s="6">
        <v>37</v>
      </c>
      <c r="B39" s="3">
        <v>48</v>
      </c>
      <c r="C39" s="8">
        <v>73476</v>
      </c>
      <c r="D39">
        <v>1864</v>
      </c>
      <c r="E39" s="31">
        <f t="shared" si="116"/>
        <v>800</v>
      </c>
      <c r="F39" s="31">
        <f t="shared" si="117"/>
        <v>856334</v>
      </c>
      <c r="G39" s="31">
        <f t="shared" si="118"/>
        <v>6843</v>
      </c>
      <c r="J39" s="6"/>
      <c r="K39" s="3"/>
      <c r="L39" s="3"/>
      <c r="M39" s="3"/>
      <c r="N39" s="152"/>
      <c r="O39" s="152"/>
      <c r="P39" s="3"/>
      <c r="Q39" s="152"/>
      <c r="R39" s="152"/>
      <c r="S39" s="152"/>
      <c r="T39" s="152"/>
      <c r="U39" s="152"/>
      <c r="V39" s="3"/>
    </row>
    <row r="40" spans="1:28">
      <c r="A40" s="6">
        <v>38</v>
      </c>
      <c r="B40" s="3">
        <v>60</v>
      </c>
      <c r="C40" s="8">
        <v>75403</v>
      </c>
      <c r="D40">
        <v>1457</v>
      </c>
      <c r="E40" s="31">
        <f t="shared" si="116"/>
        <v>872</v>
      </c>
      <c r="F40" s="31">
        <f t="shared" si="117"/>
        <v>860123</v>
      </c>
      <c r="G40" s="31">
        <f t="shared" si="118"/>
        <v>4992</v>
      </c>
      <c r="J40" s="6"/>
      <c r="K40" s="3"/>
      <c r="L40" s="3"/>
      <c r="M40" s="3"/>
      <c r="N40" s="152"/>
      <c r="O40" s="152"/>
      <c r="P40" s="3"/>
      <c r="Q40" s="152"/>
      <c r="R40" s="152"/>
      <c r="S40" s="152"/>
      <c r="T40" s="152"/>
      <c r="U40" s="152"/>
    </row>
    <row r="41" spans="1:28">
      <c r="A41" s="6">
        <v>39</v>
      </c>
      <c r="B41" s="3">
        <v>60</v>
      </c>
      <c r="C41" s="8">
        <v>81293</v>
      </c>
      <c r="D41">
        <v>1274</v>
      </c>
      <c r="E41" s="31">
        <f t="shared" si="116"/>
        <v>921</v>
      </c>
      <c r="F41" s="31">
        <f t="shared" si="117"/>
        <v>858269</v>
      </c>
      <c r="G41" s="31">
        <f t="shared" si="118"/>
        <v>3549</v>
      </c>
      <c r="J41" s="6"/>
      <c r="K41" s="3"/>
      <c r="L41" s="3"/>
      <c r="M41" s="3"/>
      <c r="N41" s="152"/>
      <c r="O41" s="152"/>
      <c r="P41" s="3"/>
      <c r="Q41" s="152"/>
      <c r="R41" s="152"/>
      <c r="S41" s="152"/>
      <c r="T41" s="152"/>
    </row>
    <row r="42" spans="1:28">
      <c r="A42" s="6">
        <v>40</v>
      </c>
      <c r="B42" s="3">
        <v>72</v>
      </c>
      <c r="C42" s="8">
        <v>86779</v>
      </c>
      <c r="D42">
        <v>888</v>
      </c>
      <c r="E42" s="32">
        <f t="shared" si="116"/>
        <v>998</v>
      </c>
      <c r="F42" s="32">
        <f t="shared" si="117"/>
        <v>847494</v>
      </c>
      <c r="G42" s="32">
        <f>SUM(D42:D51)</f>
        <v>2282</v>
      </c>
      <c r="J42" s="6"/>
      <c r="K42" s="3"/>
      <c r="L42" s="3"/>
      <c r="M42" s="3"/>
      <c r="N42" s="152"/>
      <c r="O42" s="152"/>
      <c r="P42" s="3"/>
      <c r="Q42" s="152"/>
      <c r="R42" s="152"/>
      <c r="S42" s="152"/>
    </row>
    <row r="43" spans="1:28">
      <c r="A43" s="6">
        <v>41</v>
      </c>
      <c r="B43" s="3">
        <v>60</v>
      </c>
      <c r="C43" s="8">
        <v>88826</v>
      </c>
      <c r="D43">
        <v>556</v>
      </c>
      <c r="E43" s="31">
        <f t="shared" si="116"/>
        <v>1048</v>
      </c>
      <c r="F43" s="31">
        <f t="shared" si="117"/>
        <v>828114</v>
      </c>
      <c r="G43" s="31">
        <f t="shared" si="118"/>
        <v>1399</v>
      </c>
      <c r="J43" s="6"/>
      <c r="K43" s="3"/>
      <c r="L43" s="3"/>
      <c r="M43" s="3"/>
      <c r="N43" s="152"/>
      <c r="O43" s="152"/>
      <c r="P43" s="3"/>
      <c r="Q43" s="152"/>
      <c r="R43" s="152"/>
    </row>
    <row r="44" spans="1:28">
      <c r="A44" s="6">
        <v>42</v>
      </c>
      <c r="B44" s="3">
        <v>83</v>
      </c>
      <c r="C44" s="8">
        <v>90468</v>
      </c>
      <c r="D44">
        <v>365</v>
      </c>
      <c r="E44" s="31">
        <f t="shared" si="116"/>
        <v>1135</v>
      </c>
      <c r="F44" s="31">
        <f t="shared" si="117"/>
        <v>805071</v>
      </c>
      <c r="G44" s="31">
        <f t="shared" si="118"/>
        <v>843</v>
      </c>
      <c r="J44" s="6"/>
      <c r="K44" s="3"/>
      <c r="L44" s="3"/>
      <c r="M44" s="3"/>
      <c r="N44" s="152"/>
      <c r="O44" s="152"/>
      <c r="P44" s="3"/>
      <c r="Q44" s="152"/>
    </row>
    <row r="45" spans="1:28">
      <c r="A45" s="6">
        <v>43</v>
      </c>
      <c r="B45" s="3">
        <v>101</v>
      </c>
      <c r="C45" s="8">
        <v>92461</v>
      </c>
      <c r="D45">
        <v>209</v>
      </c>
      <c r="E45" s="31">
        <f t="shared" si="116"/>
        <v>1215</v>
      </c>
      <c r="F45" s="31">
        <f t="shared" si="117"/>
        <v>780849</v>
      </c>
      <c r="G45" s="31">
        <f t="shared" si="118"/>
        <v>478</v>
      </c>
      <c r="J45" s="6"/>
      <c r="K45" s="3"/>
      <c r="L45" s="3"/>
      <c r="M45" s="3"/>
      <c r="N45" s="152"/>
      <c r="O45" s="152"/>
      <c r="P45" s="3"/>
    </row>
    <row r="46" spans="1:28">
      <c r="A46" s="6">
        <v>44</v>
      </c>
      <c r="B46" s="3">
        <v>101</v>
      </c>
      <c r="C46" s="8">
        <v>93624</v>
      </c>
      <c r="D46">
        <v>123</v>
      </c>
      <c r="E46" s="31">
        <f t="shared" si="116"/>
        <v>1281</v>
      </c>
      <c r="F46" s="31">
        <f t="shared" si="117"/>
        <v>756292</v>
      </c>
      <c r="G46" s="31">
        <f t="shared" si="118"/>
        <v>269</v>
      </c>
      <c r="J46" s="6"/>
      <c r="K46" s="3"/>
      <c r="L46" s="3"/>
      <c r="M46" s="3"/>
      <c r="N46" s="152"/>
      <c r="O46" s="152"/>
    </row>
    <row r="47" spans="1:28">
      <c r="A47" s="6">
        <v>45</v>
      </c>
      <c r="B47" s="3">
        <v>102</v>
      </c>
      <c r="C47" s="8">
        <v>90572</v>
      </c>
      <c r="D47">
        <v>70</v>
      </c>
      <c r="E47" s="31">
        <f t="shared" si="116"/>
        <v>1375</v>
      </c>
      <c r="F47" s="31">
        <f t="shared" si="117"/>
        <v>733263</v>
      </c>
      <c r="G47" s="31">
        <f t="shared" si="118"/>
        <v>146</v>
      </c>
      <c r="J47" s="6"/>
      <c r="K47" s="3"/>
      <c r="L47" s="3"/>
      <c r="M47" s="3"/>
      <c r="N47" s="152"/>
    </row>
    <row r="48" spans="1:28">
      <c r="A48" s="6">
        <v>46</v>
      </c>
      <c r="B48" s="3">
        <v>113</v>
      </c>
      <c r="C48" s="8">
        <v>83432</v>
      </c>
      <c r="D48">
        <v>37</v>
      </c>
      <c r="E48" s="31">
        <f t="shared" si="116"/>
        <v>1544</v>
      </c>
      <c r="F48" s="31">
        <f t="shared" si="117"/>
        <v>713652</v>
      </c>
      <c r="G48" s="31">
        <f t="shared" si="118"/>
        <v>76</v>
      </c>
      <c r="J48" s="6"/>
      <c r="K48" s="3"/>
      <c r="L48" s="3"/>
      <c r="M48" s="3"/>
    </row>
    <row r="49" spans="1:12">
      <c r="A49" s="6">
        <v>47</v>
      </c>
      <c r="B49" s="3">
        <v>120</v>
      </c>
      <c r="C49" s="8">
        <v>77265</v>
      </c>
      <c r="D49">
        <v>13</v>
      </c>
      <c r="E49" s="31">
        <f t="shared" si="116"/>
        <v>1649</v>
      </c>
      <c r="F49" s="31">
        <f t="shared" si="117"/>
        <v>696569</v>
      </c>
      <c r="G49" s="31">
        <f t="shared" si="118"/>
        <v>39</v>
      </c>
      <c r="J49" s="6"/>
      <c r="K49" s="3"/>
      <c r="L49" s="3"/>
    </row>
    <row r="50" spans="1:12">
      <c r="A50" s="6">
        <v>48</v>
      </c>
      <c r="B50" s="3">
        <v>109</v>
      </c>
      <c r="C50" s="8">
        <v>73549</v>
      </c>
      <c r="D50">
        <v>14</v>
      </c>
      <c r="E50" s="31">
        <f t="shared" si="116"/>
        <v>1767</v>
      </c>
      <c r="F50" s="31">
        <f t="shared" si="117"/>
        <v>681385</v>
      </c>
      <c r="G50" s="31">
        <f t="shared" si="118"/>
        <v>26</v>
      </c>
      <c r="J50" s="6"/>
      <c r="K50" s="3"/>
    </row>
    <row r="51" spans="1:12">
      <c r="A51" s="6">
        <v>49</v>
      </c>
      <c r="B51" s="3">
        <v>137</v>
      </c>
      <c r="C51" s="8">
        <v>70518</v>
      </c>
      <c r="D51">
        <v>7</v>
      </c>
      <c r="E51" s="31">
        <f t="shared" si="116"/>
        <v>1942</v>
      </c>
      <c r="F51" s="31">
        <f t="shared" si="117"/>
        <v>668415</v>
      </c>
      <c r="G51" s="31">
        <f t="shared" si="118"/>
        <v>12</v>
      </c>
    </row>
    <row r="52" spans="1:12">
      <c r="A52" s="6">
        <v>50</v>
      </c>
      <c r="B52" s="3">
        <v>122</v>
      </c>
      <c r="C52" s="8">
        <v>67399</v>
      </c>
      <c r="D52">
        <v>5</v>
      </c>
      <c r="E52" s="32">
        <f t="shared" si="116"/>
        <v>2085</v>
      </c>
      <c r="F52" s="32">
        <f t="shared" si="117"/>
        <v>657350</v>
      </c>
      <c r="G52" s="32">
        <f t="shared" si="118"/>
        <v>5</v>
      </c>
    </row>
    <row r="53" spans="1:12">
      <c r="A53" s="6">
        <v>51</v>
      </c>
      <c r="B53" s="3">
        <v>147</v>
      </c>
      <c r="C53" s="8">
        <v>65783</v>
      </c>
      <c r="E53" s="31">
        <f t="shared" si="116"/>
        <v>2313</v>
      </c>
      <c r="F53" s="31">
        <f t="shared" si="117"/>
        <v>651746</v>
      </c>
      <c r="G53" s="31">
        <f t="shared" si="118"/>
        <v>0</v>
      </c>
    </row>
    <row r="54" spans="1:12">
      <c r="A54" s="6">
        <v>52</v>
      </c>
      <c r="B54" s="3">
        <v>163</v>
      </c>
      <c r="C54" s="8">
        <v>66246</v>
      </c>
      <c r="E54" s="31">
        <f t="shared" si="116"/>
        <v>2557</v>
      </c>
      <c r="F54" s="31">
        <f t="shared" si="117"/>
        <v>652646</v>
      </c>
      <c r="G54" s="31">
        <f t="shared" si="118"/>
        <v>0</v>
      </c>
    </row>
    <row r="55" spans="1:12">
      <c r="A55" s="6">
        <v>53</v>
      </c>
      <c r="B55" s="3">
        <v>167</v>
      </c>
      <c r="C55" s="8">
        <v>67904</v>
      </c>
      <c r="E55" s="31">
        <f t="shared" si="116"/>
        <v>2893</v>
      </c>
      <c r="F55" s="31">
        <f t="shared" si="117"/>
        <v>656629</v>
      </c>
      <c r="G55" s="31">
        <f t="shared" si="118"/>
        <v>0</v>
      </c>
    </row>
    <row r="56" spans="1:12">
      <c r="A56" s="6">
        <v>54</v>
      </c>
      <c r="B56" s="3">
        <v>195</v>
      </c>
      <c r="C56" s="8">
        <v>70595</v>
      </c>
      <c r="E56" s="31">
        <f t="shared" si="116"/>
        <v>3288</v>
      </c>
      <c r="F56" s="31">
        <f t="shared" si="117"/>
        <v>660569</v>
      </c>
      <c r="G56" s="31">
        <f t="shared" si="118"/>
        <v>0</v>
      </c>
    </row>
    <row r="57" spans="1:12">
      <c r="A57" s="6">
        <v>55</v>
      </c>
      <c r="B57" s="3">
        <v>271</v>
      </c>
      <c r="C57" s="8">
        <v>70961</v>
      </c>
      <c r="E57" s="31">
        <f t="shared" si="116"/>
        <v>3687</v>
      </c>
      <c r="F57" s="31">
        <f t="shared" si="117"/>
        <v>662303</v>
      </c>
      <c r="G57" s="31">
        <f t="shared" si="118"/>
        <v>0</v>
      </c>
    </row>
    <row r="58" spans="1:12">
      <c r="A58" s="6">
        <v>56</v>
      </c>
      <c r="B58" s="3">
        <v>218</v>
      </c>
      <c r="C58" s="8">
        <v>66349</v>
      </c>
      <c r="E58" s="31">
        <f t="shared" si="116"/>
        <v>4053</v>
      </c>
      <c r="F58" s="31">
        <f t="shared" si="117"/>
        <v>663848</v>
      </c>
      <c r="G58" s="31">
        <f t="shared" si="118"/>
        <v>0</v>
      </c>
    </row>
    <row r="59" spans="1:12">
      <c r="A59" s="6">
        <v>57</v>
      </c>
      <c r="B59" s="3">
        <v>238</v>
      </c>
      <c r="C59" s="8">
        <v>62081</v>
      </c>
      <c r="E59" s="31">
        <f t="shared" si="116"/>
        <v>4532</v>
      </c>
      <c r="F59" s="31">
        <f t="shared" si="117"/>
        <v>670671</v>
      </c>
      <c r="G59" s="31">
        <f t="shared" si="118"/>
        <v>0</v>
      </c>
    </row>
    <row r="60" spans="1:12">
      <c r="A60" s="6">
        <v>58</v>
      </c>
      <c r="B60" s="3">
        <v>284</v>
      </c>
      <c r="C60" s="8">
        <v>60579</v>
      </c>
      <c r="E60" s="31">
        <f t="shared" si="116"/>
        <v>5073</v>
      </c>
      <c r="F60" s="31">
        <f t="shared" si="117"/>
        <v>682545</v>
      </c>
      <c r="G60" s="31">
        <f t="shared" si="118"/>
        <v>0</v>
      </c>
    </row>
    <row r="61" spans="1:12">
      <c r="A61" s="6">
        <v>59</v>
      </c>
      <c r="B61" s="3">
        <v>280</v>
      </c>
      <c r="C61" s="8">
        <v>59453</v>
      </c>
      <c r="E61" s="31">
        <f t="shared" si="116"/>
        <v>5665</v>
      </c>
      <c r="F61" s="31">
        <f t="shared" si="117"/>
        <v>695111</v>
      </c>
      <c r="G61" s="31">
        <f t="shared" si="118"/>
        <v>0</v>
      </c>
    </row>
    <row r="62" spans="1:12">
      <c r="A62" s="6">
        <v>60</v>
      </c>
      <c r="B62" s="3">
        <v>350</v>
      </c>
      <c r="C62" s="8">
        <v>61795</v>
      </c>
      <c r="E62" s="32">
        <f t="shared" si="116"/>
        <v>6283</v>
      </c>
      <c r="F62" s="32">
        <f t="shared" si="117"/>
        <v>706658</v>
      </c>
      <c r="G62" s="32">
        <f t="shared" si="118"/>
        <v>0</v>
      </c>
    </row>
    <row r="63" spans="1:12">
      <c r="A63" s="6">
        <v>61</v>
      </c>
      <c r="B63" s="3">
        <v>391</v>
      </c>
      <c r="C63" s="8">
        <v>66683</v>
      </c>
      <c r="E63" s="31">
        <f t="shared" si="116"/>
        <v>6961</v>
      </c>
      <c r="F63" s="31">
        <f t="shared" si="117"/>
        <v>715379</v>
      </c>
      <c r="G63" s="31">
        <f t="shared" si="118"/>
        <v>0</v>
      </c>
    </row>
    <row r="64" spans="1:12">
      <c r="A64" s="6">
        <v>62</v>
      </c>
      <c r="B64" s="3">
        <v>499</v>
      </c>
      <c r="C64" s="8">
        <v>70229</v>
      </c>
      <c r="E64" s="31">
        <f t="shared" si="116"/>
        <v>7736</v>
      </c>
      <c r="F64" s="31">
        <f t="shared" si="117"/>
        <v>720897</v>
      </c>
      <c r="G64" s="31">
        <f t="shared" si="118"/>
        <v>0</v>
      </c>
    </row>
    <row r="65" spans="1:7">
      <c r="A65" s="6">
        <v>63</v>
      </c>
      <c r="B65" s="3">
        <v>562</v>
      </c>
      <c r="C65" s="8">
        <v>71844</v>
      </c>
      <c r="E65" s="31">
        <f t="shared" si="116"/>
        <v>8546</v>
      </c>
      <c r="F65" s="31">
        <f t="shared" si="117"/>
        <v>722372</v>
      </c>
      <c r="G65" s="31">
        <f t="shared" si="118"/>
        <v>0</v>
      </c>
    </row>
    <row r="66" spans="1:7">
      <c r="A66" s="6">
        <v>64</v>
      </c>
      <c r="B66" s="3">
        <v>594</v>
      </c>
      <c r="C66" s="8">
        <v>72329</v>
      </c>
      <c r="E66" s="31">
        <f t="shared" ref="E66:E97" si="119">SUM(B66:B75)</f>
        <v>9247</v>
      </c>
      <c r="F66" s="31">
        <f t="shared" ref="F66:F97" si="120">SUM(C66:C75)</f>
        <v>713531</v>
      </c>
      <c r="G66" s="31">
        <f t="shared" ref="G66:G97" si="121">SUM(D66:D75)</f>
        <v>0</v>
      </c>
    </row>
    <row r="67" spans="1:7">
      <c r="A67" s="6">
        <v>65</v>
      </c>
      <c r="B67" s="3">
        <v>637</v>
      </c>
      <c r="C67" s="8">
        <v>72506</v>
      </c>
      <c r="E67" s="31">
        <f t="shared" si="119"/>
        <v>9889</v>
      </c>
      <c r="F67" s="31">
        <f t="shared" si="120"/>
        <v>697929</v>
      </c>
      <c r="G67" s="31">
        <f t="shared" si="121"/>
        <v>0</v>
      </c>
    </row>
    <row r="68" spans="1:7">
      <c r="A68" s="6">
        <v>66</v>
      </c>
      <c r="B68" s="3">
        <v>697</v>
      </c>
      <c r="C68" s="8">
        <v>73172</v>
      </c>
      <c r="E68" s="31">
        <f t="shared" si="119"/>
        <v>10678</v>
      </c>
      <c r="F68" s="31">
        <f t="shared" si="120"/>
        <v>681323</v>
      </c>
      <c r="G68" s="31">
        <f t="shared" si="121"/>
        <v>0</v>
      </c>
    </row>
    <row r="69" spans="1:7">
      <c r="A69" s="6">
        <v>67</v>
      </c>
      <c r="B69" s="3">
        <v>779</v>
      </c>
      <c r="C69" s="8">
        <v>73955</v>
      </c>
      <c r="E69" s="31">
        <f t="shared" si="119"/>
        <v>11402</v>
      </c>
      <c r="F69" s="31">
        <f t="shared" si="120"/>
        <v>658884</v>
      </c>
      <c r="G69" s="31">
        <f t="shared" si="121"/>
        <v>0</v>
      </c>
    </row>
    <row r="70" spans="1:7">
      <c r="A70" s="6">
        <v>68</v>
      </c>
      <c r="B70" s="3">
        <v>876</v>
      </c>
      <c r="C70" s="8">
        <v>73145</v>
      </c>
      <c r="E70" s="31">
        <f t="shared" si="119"/>
        <v>12040</v>
      </c>
      <c r="F70" s="31">
        <f t="shared" si="120"/>
        <v>630525</v>
      </c>
      <c r="G70" s="31">
        <f t="shared" si="121"/>
        <v>0</v>
      </c>
    </row>
    <row r="71" spans="1:7">
      <c r="A71" s="6">
        <v>69</v>
      </c>
      <c r="B71" s="3">
        <v>898</v>
      </c>
      <c r="C71" s="8">
        <v>71000</v>
      </c>
      <c r="E71" s="31">
        <f t="shared" si="119"/>
        <v>12711</v>
      </c>
      <c r="F71" s="31">
        <f t="shared" si="120"/>
        <v>600290</v>
      </c>
      <c r="G71" s="31">
        <f t="shared" si="121"/>
        <v>0</v>
      </c>
    </row>
    <row r="72" spans="1:7">
      <c r="A72" s="6">
        <v>70</v>
      </c>
      <c r="B72" s="3">
        <v>1028</v>
      </c>
      <c r="C72" s="8">
        <v>70516</v>
      </c>
      <c r="E72" s="32">
        <f t="shared" si="119"/>
        <v>13429</v>
      </c>
      <c r="F72" s="32">
        <f t="shared" si="120"/>
        <v>568120</v>
      </c>
      <c r="G72" s="32">
        <f t="shared" si="121"/>
        <v>0</v>
      </c>
    </row>
    <row r="73" spans="1:7">
      <c r="A73" s="6">
        <v>71</v>
      </c>
      <c r="B73" s="3">
        <v>1166</v>
      </c>
      <c r="C73" s="8">
        <v>72201</v>
      </c>
      <c r="E73" s="31">
        <f t="shared" si="119"/>
        <v>13896</v>
      </c>
      <c r="F73" s="31">
        <f t="shared" si="120"/>
        <v>532110</v>
      </c>
      <c r="G73" s="31">
        <f t="shared" si="121"/>
        <v>0</v>
      </c>
    </row>
    <row r="74" spans="1:7">
      <c r="A74" s="6">
        <v>72</v>
      </c>
      <c r="B74" s="3">
        <v>1309</v>
      </c>
      <c r="C74" s="8">
        <v>71704</v>
      </c>
      <c r="E74" s="31">
        <f t="shared" si="119"/>
        <v>14438</v>
      </c>
      <c r="F74" s="31">
        <f t="shared" si="120"/>
        <v>491304</v>
      </c>
      <c r="G74" s="31">
        <f t="shared" si="121"/>
        <v>0</v>
      </c>
    </row>
    <row r="75" spans="1:7">
      <c r="A75" s="6">
        <v>73</v>
      </c>
      <c r="B75" s="3">
        <v>1263</v>
      </c>
      <c r="C75" s="8">
        <v>63003</v>
      </c>
      <c r="E75" s="31">
        <f t="shared" si="119"/>
        <v>14823</v>
      </c>
      <c r="F75" s="31">
        <f t="shared" si="120"/>
        <v>448419</v>
      </c>
      <c r="G75" s="31">
        <f t="shared" si="121"/>
        <v>0</v>
      </c>
    </row>
    <row r="76" spans="1:7">
      <c r="A76" s="6">
        <v>74</v>
      </c>
      <c r="B76" s="3">
        <v>1236</v>
      </c>
      <c r="C76" s="8">
        <v>56727</v>
      </c>
      <c r="E76" s="31">
        <f t="shared" si="119"/>
        <v>15419</v>
      </c>
      <c r="F76" s="31">
        <f t="shared" si="120"/>
        <v>412270</v>
      </c>
      <c r="G76" s="31">
        <f t="shared" si="121"/>
        <v>0</v>
      </c>
    </row>
    <row r="77" spans="1:7">
      <c r="A77" s="6">
        <v>75</v>
      </c>
      <c r="B77" s="3">
        <v>1426</v>
      </c>
      <c r="C77" s="8">
        <v>55900</v>
      </c>
      <c r="E77" s="31">
        <f t="shared" si="119"/>
        <v>16122</v>
      </c>
      <c r="F77" s="31">
        <f t="shared" si="120"/>
        <v>380661</v>
      </c>
      <c r="G77" s="31">
        <f t="shared" si="121"/>
        <v>0</v>
      </c>
    </row>
    <row r="78" spans="1:7">
      <c r="A78" s="6">
        <v>76</v>
      </c>
      <c r="B78" s="3">
        <v>1421</v>
      </c>
      <c r="C78" s="8">
        <v>50733</v>
      </c>
      <c r="E78" s="31">
        <f t="shared" si="119"/>
        <v>16802</v>
      </c>
      <c r="F78" s="31">
        <f t="shared" si="120"/>
        <v>348109</v>
      </c>
      <c r="G78" s="31">
        <f t="shared" si="121"/>
        <v>0</v>
      </c>
    </row>
    <row r="79" spans="1:7">
      <c r="A79" s="6">
        <v>77</v>
      </c>
      <c r="B79" s="3">
        <v>1417</v>
      </c>
      <c r="C79" s="8">
        <v>45596</v>
      </c>
      <c r="E79" s="31">
        <f t="shared" si="119"/>
        <v>17642</v>
      </c>
      <c r="F79" s="31">
        <f t="shared" si="120"/>
        <v>319070</v>
      </c>
      <c r="G79" s="31">
        <f t="shared" si="121"/>
        <v>0</v>
      </c>
    </row>
    <row r="80" spans="1:7">
      <c r="A80" s="6">
        <v>78</v>
      </c>
      <c r="B80" s="3">
        <v>1547</v>
      </c>
      <c r="C80" s="8">
        <v>42910</v>
      </c>
      <c r="E80" s="31">
        <f t="shared" si="119"/>
        <v>18677</v>
      </c>
      <c r="F80" s="31">
        <f t="shared" si="120"/>
        <v>293134</v>
      </c>
      <c r="G80" s="31">
        <f t="shared" si="121"/>
        <v>0</v>
      </c>
    </row>
    <row r="81" spans="1:7">
      <c r="A81" s="6">
        <v>79</v>
      </c>
      <c r="B81" s="3">
        <v>1616</v>
      </c>
      <c r="C81" s="8">
        <v>38830</v>
      </c>
      <c r="E81" s="31">
        <f t="shared" si="119"/>
        <v>19533</v>
      </c>
      <c r="F81" s="31">
        <f t="shared" si="120"/>
        <v>267493</v>
      </c>
      <c r="G81" s="31">
        <f t="shared" si="121"/>
        <v>0</v>
      </c>
    </row>
    <row r="82" spans="1:7">
      <c r="A82" s="6">
        <v>80</v>
      </c>
      <c r="B82" s="3">
        <v>1495</v>
      </c>
      <c r="C82" s="8">
        <v>34506</v>
      </c>
      <c r="E82" s="32">
        <f t="shared" si="119"/>
        <v>20177</v>
      </c>
      <c r="F82" s="32">
        <f t="shared" si="120"/>
        <v>243122</v>
      </c>
      <c r="G82" s="32">
        <f t="shared" si="121"/>
        <v>0</v>
      </c>
    </row>
    <row r="83" spans="1:7">
      <c r="A83" s="6">
        <v>81</v>
      </c>
      <c r="B83" s="3">
        <v>1708</v>
      </c>
      <c r="C83" s="8">
        <v>31395</v>
      </c>
      <c r="E83" s="31">
        <f t="shared" si="119"/>
        <v>20790</v>
      </c>
      <c r="F83" s="31">
        <f t="shared" si="120"/>
        <v>220291</v>
      </c>
      <c r="G83" s="31">
        <f t="shared" si="121"/>
        <v>0</v>
      </c>
    </row>
    <row r="84" spans="1:7">
      <c r="A84" s="6">
        <v>82</v>
      </c>
      <c r="B84" s="3">
        <v>1694</v>
      </c>
      <c r="C84" s="8">
        <v>28819</v>
      </c>
      <c r="E84" s="31">
        <f t="shared" si="119"/>
        <v>20965</v>
      </c>
      <c r="F84" s="31">
        <f t="shared" si="120"/>
        <v>198297</v>
      </c>
      <c r="G84" s="31">
        <f t="shared" si="121"/>
        <v>0</v>
      </c>
    </row>
    <row r="85" spans="1:7">
      <c r="A85" s="6">
        <v>83</v>
      </c>
      <c r="B85" s="3">
        <v>1859</v>
      </c>
      <c r="C85" s="8">
        <v>26854</v>
      </c>
      <c r="E85" s="31">
        <f t="shared" si="119"/>
        <v>20957</v>
      </c>
      <c r="F85" s="31">
        <f t="shared" si="120"/>
        <v>176794</v>
      </c>
      <c r="G85" s="31">
        <f t="shared" si="121"/>
        <v>0</v>
      </c>
    </row>
    <row r="86" spans="1:7">
      <c r="A86" s="6">
        <v>84</v>
      </c>
      <c r="B86" s="3">
        <v>1939</v>
      </c>
      <c r="C86" s="8">
        <v>25118</v>
      </c>
      <c r="E86" s="31">
        <f t="shared" si="119"/>
        <v>20544</v>
      </c>
      <c r="F86" s="31">
        <f t="shared" si="120"/>
        <v>155519</v>
      </c>
      <c r="G86" s="31">
        <f t="shared" si="121"/>
        <v>0</v>
      </c>
    </row>
    <row r="87" spans="1:7">
      <c r="A87" s="6">
        <v>85</v>
      </c>
      <c r="B87" s="3">
        <v>2106</v>
      </c>
      <c r="C87" s="8">
        <v>23348</v>
      </c>
      <c r="E87" s="31">
        <f t="shared" si="119"/>
        <v>19808</v>
      </c>
      <c r="F87" s="31">
        <f t="shared" si="120"/>
        <v>134564</v>
      </c>
      <c r="G87" s="31">
        <f t="shared" si="121"/>
        <v>0</v>
      </c>
    </row>
    <row r="88" spans="1:7">
      <c r="A88" s="6">
        <v>86</v>
      </c>
      <c r="B88" s="3">
        <v>2261</v>
      </c>
      <c r="C88" s="8">
        <v>21694</v>
      </c>
      <c r="E88" s="31">
        <f t="shared" si="119"/>
        <v>18690</v>
      </c>
      <c r="F88" s="31">
        <f t="shared" si="120"/>
        <v>114335</v>
      </c>
      <c r="G88" s="31">
        <f t="shared" si="121"/>
        <v>0</v>
      </c>
    </row>
    <row r="89" spans="1:7">
      <c r="A89" s="6">
        <v>87</v>
      </c>
      <c r="B89" s="3">
        <v>2452</v>
      </c>
      <c r="C89" s="8">
        <v>19660</v>
      </c>
      <c r="E89" s="31">
        <f t="shared" si="119"/>
        <v>17165</v>
      </c>
      <c r="F89" s="31">
        <f t="shared" si="120"/>
        <v>94806</v>
      </c>
      <c r="G89" s="31">
        <f t="shared" si="121"/>
        <v>0</v>
      </c>
    </row>
    <row r="90" spans="1:7">
      <c r="A90" s="6">
        <v>88</v>
      </c>
      <c r="B90" s="3">
        <v>2403</v>
      </c>
      <c r="C90" s="8">
        <v>17269</v>
      </c>
      <c r="E90" s="31">
        <f t="shared" si="119"/>
        <v>15238</v>
      </c>
      <c r="F90" s="31">
        <f t="shared" si="120"/>
        <v>76531</v>
      </c>
      <c r="G90" s="31">
        <f t="shared" si="121"/>
        <v>0</v>
      </c>
    </row>
    <row r="91" spans="1:7">
      <c r="A91" s="6">
        <v>89</v>
      </c>
      <c r="B91" s="3">
        <v>2260</v>
      </c>
      <c r="C91" s="8">
        <v>14459</v>
      </c>
      <c r="E91" s="31">
        <f t="shared" si="119"/>
        <v>13146</v>
      </c>
      <c r="F91" s="31">
        <f t="shared" si="120"/>
        <v>60082</v>
      </c>
      <c r="G91" s="31">
        <f t="shared" si="121"/>
        <v>0</v>
      </c>
    </row>
    <row r="92" spans="1:7">
      <c r="A92" s="6">
        <v>90</v>
      </c>
      <c r="B92" s="3">
        <v>2108</v>
      </c>
      <c r="C92" s="8">
        <v>11675</v>
      </c>
      <c r="E92" s="32">
        <f t="shared" si="119"/>
        <v>11081</v>
      </c>
      <c r="F92" s="32">
        <f t="shared" si="120"/>
        <v>46039</v>
      </c>
      <c r="G92" s="32">
        <f t="shared" si="121"/>
        <v>0</v>
      </c>
    </row>
    <row r="93" spans="1:7">
      <c r="A93" s="6">
        <v>91</v>
      </c>
      <c r="B93" s="3">
        <v>1883</v>
      </c>
      <c r="C93" s="8">
        <v>9401</v>
      </c>
      <c r="E93" s="31">
        <f t="shared" si="119"/>
        <v>9051</v>
      </c>
      <c r="F93" s="31">
        <f t="shared" si="120"/>
        <v>34534</v>
      </c>
      <c r="G93" s="31">
        <f t="shared" si="121"/>
        <v>0</v>
      </c>
    </row>
    <row r="94" spans="1:7">
      <c r="A94" s="6">
        <v>92</v>
      </c>
      <c r="B94" s="3">
        <v>1686</v>
      </c>
      <c r="C94" s="8">
        <v>7316</v>
      </c>
      <c r="E94" s="31">
        <f t="shared" si="119"/>
        <v>7211</v>
      </c>
      <c r="F94" s="31">
        <f t="shared" si="120"/>
        <v>25238</v>
      </c>
      <c r="G94" s="31">
        <f t="shared" si="121"/>
        <v>0</v>
      </c>
    </row>
    <row r="95" spans="1:7">
      <c r="A95" s="6">
        <v>93</v>
      </c>
      <c r="B95" s="3">
        <v>1446</v>
      </c>
      <c r="C95" s="8">
        <v>5579</v>
      </c>
      <c r="E95" s="31">
        <f t="shared" si="119"/>
        <v>5554</v>
      </c>
      <c r="F95" s="31">
        <f t="shared" si="120"/>
        <v>18002</v>
      </c>
      <c r="G95" s="31">
        <f t="shared" si="121"/>
        <v>0</v>
      </c>
    </row>
    <row r="96" spans="1:7">
      <c r="A96" s="6">
        <v>94</v>
      </c>
      <c r="B96" s="3">
        <v>1203</v>
      </c>
      <c r="C96" s="8">
        <v>4163</v>
      </c>
      <c r="E96" s="31">
        <f t="shared" si="119"/>
        <v>4133</v>
      </c>
      <c r="F96" s="31">
        <f t="shared" si="120"/>
        <v>12475</v>
      </c>
      <c r="G96" s="31">
        <f t="shared" si="121"/>
        <v>0</v>
      </c>
    </row>
    <row r="97" spans="1:7">
      <c r="A97" s="6">
        <v>95</v>
      </c>
      <c r="B97" s="5">
        <v>988</v>
      </c>
      <c r="C97" s="5">
        <v>3119</v>
      </c>
      <c r="E97" s="31">
        <f t="shared" si="119"/>
        <v>2942</v>
      </c>
      <c r="F97" s="31">
        <f t="shared" si="120"/>
        <v>8348</v>
      </c>
      <c r="G97" s="31">
        <f t="shared" si="121"/>
        <v>0</v>
      </c>
    </row>
    <row r="98" spans="1:7">
      <c r="A98" s="6">
        <v>96</v>
      </c>
      <c r="B98" s="5">
        <v>736</v>
      </c>
      <c r="C98" s="5">
        <v>2165</v>
      </c>
      <c r="E98" s="31">
        <f t="shared" ref="E98" si="122">SUM(B98:B107)</f>
        <v>1972</v>
      </c>
      <c r="F98" s="31">
        <f t="shared" ref="F98" si="123">SUM(C98:C107)</f>
        <v>5279</v>
      </c>
      <c r="G98" s="31">
        <f t="shared" ref="G98" si="124">SUM(D98:D107)</f>
        <v>0</v>
      </c>
    </row>
    <row r="99" spans="1:7">
      <c r="A99" s="6">
        <v>97</v>
      </c>
      <c r="B99" s="5">
        <v>525</v>
      </c>
      <c r="C99" s="5">
        <v>1385</v>
      </c>
      <c r="E99" s="31">
        <f t="shared" ref="E99:G99" si="125">SUM(B99:B108)</f>
        <v>1236</v>
      </c>
      <c r="F99" s="31">
        <f t="shared" si="125"/>
        <v>3114</v>
      </c>
      <c r="G99" s="31">
        <f t="shared" si="125"/>
        <v>0</v>
      </c>
    </row>
    <row r="100" spans="1:7">
      <c r="A100" s="6">
        <v>98</v>
      </c>
      <c r="B100" s="5">
        <v>311</v>
      </c>
      <c r="C100" s="5">
        <v>820</v>
      </c>
      <c r="E100" s="31">
        <f t="shared" ref="E100:G100" si="126">SUM(B100:B109)</f>
        <v>711</v>
      </c>
      <c r="F100" s="31">
        <f t="shared" si="126"/>
        <v>1729</v>
      </c>
      <c r="G100" s="31">
        <f t="shared" si="126"/>
        <v>0</v>
      </c>
    </row>
    <row r="101" spans="1:7">
      <c r="A101" s="6">
        <v>99</v>
      </c>
      <c r="B101" s="5">
        <v>195</v>
      </c>
      <c r="C101" s="5">
        <v>416</v>
      </c>
      <c r="E101" s="31">
        <f t="shared" ref="E101:G101" si="127">SUM(B101:B110)</f>
        <v>400</v>
      </c>
      <c r="F101" s="31">
        <f t="shared" si="127"/>
        <v>909</v>
      </c>
      <c r="G101" s="31">
        <f t="shared" si="127"/>
        <v>0</v>
      </c>
    </row>
    <row r="102" spans="1:7">
      <c r="A102" s="6">
        <v>100</v>
      </c>
      <c r="B102" s="5">
        <v>78</v>
      </c>
      <c r="C102" s="5">
        <v>170</v>
      </c>
      <c r="E102" s="32">
        <f>SUM(B102:B111)</f>
        <v>205</v>
      </c>
      <c r="F102" s="32">
        <f t="shared" ref="F102:G102" si="128">SUM(C102:C111)</f>
        <v>493</v>
      </c>
      <c r="G102" s="32">
        <f t="shared" si="128"/>
        <v>0</v>
      </c>
    </row>
    <row r="103" spans="1:7">
      <c r="A103" s="6">
        <v>101</v>
      </c>
      <c r="B103" s="5">
        <v>43</v>
      </c>
      <c r="C103" s="5">
        <v>105</v>
      </c>
      <c r="E103" s="31">
        <f t="shared" ref="E103:G103" si="129">SUM(B103:B112)</f>
        <v>127</v>
      </c>
      <c r="F103" s="31">
        <f t="shared" si="129"/>
        <v>323</v>
      </c>
      <c r="G103" s="31">
        <f t="shared" si="129"/>
        <v>0</v>
      </c>
    </row>
    <row r="104" spans="1:7">
      <c r="A104" s="6">
        <v>102</v>
      </c>
      <c r="B104" s="5">
        <v>29</v>
      </c>
      <c r="C104" s="5">
        <v>80</v>
      </c>
      <c r="E104" s="31">
        <f t="shared" ref="E104:G104" si="130">SUM(B104:B113)</f>
        <v>84</v>
      </c>
      <c r="F104" s="31">
        <f t="shared" si="130"/>
        <v>218</v>
      </c>
      <c r="G104" s="31">
        <f t="shared" si="130"/>
        <v>0</v>
      </c>
    </row>
    <row r="105" spans="1:7">
      <c r="A105" s="6">
        <v>103</v>
      </c>
      <c r="B105" s="5">
        <v>25</v>
      </c>
      <c r="C105" s="5">
        <v>52</v>
      </c>
      <c r="E105" s="31">
        <f t="shared" ref="E105:G105" si="131">SUM(B105:B114)</f>
        <v>55</v>
      </c>
      <c r="F105" s="31">
        <f t="shared" si="131"/>
        <v>138</v>
      </c>
      <c r="G105" s="31">
        <f t="shared" si="131"/>
        <v>0</v>
      </c>
    </row>
    <row r="106" spans="1:7">
      <c r="A106" s="6">
        <v>104</v>
      </c>
      <c r="B106" s="5">
        <v>12</v>
      </c>
      <c r="C106" s="5">
        <v>36</v>
      </c>
      <c r="E106" s="31">
        <f t="shared" ref="E106:G106" si="132">SUM(B106:B115)</f>
        <v>30</v>
      </c>
      <c r="F106" s="31">
        <f t="shared" si="132"/>
        <v>86</v>
      </c>
      <c r="G106" s="31">
        <f t="shared" si="132"/>
        <v>0</v>
      </c>
    </row>
    <row r="107" spans="1:7">
      <c r="A107" s="6">
        <v>105</v>
      </c>
      <c r="B107" s="5">
        <v>18</v>
      </c>
      <c r="C107" s="5">
        <v>50</v>
      </c>
      <c r="E107" s="31">
        <f t="shared" ref="E107:G107" si="133">SUM(B107:B116)</f>
        <v>18</v>
      </c>
      <c r="F107" s="31">
        <f t="shared" si="133"/>
        <v>50</v>
      </c>
      <c r="G107" s="31">
        <f t="shared" si="133"/>
        <v>0</v>
      </c>
    </row>
  </sheetData>
  <phoneticPr fontId="3"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9956-C1E5-42A1-A45F-E3ED9AE761F7}">
  <sheetPr>
    <tabColor rgb="FF00B050"/>
  </sheetPr>
  <dimension ref="A1:BG36"/>
  <sheetViews>
    <sheetView workbookViewId="0">
      <selection activeCell="S39" sqref="S39"/>
    </sheetView>
  </sheetViews>
  <sheetFormatPr defaultRowHeight="12.75"/>
  <cols>
    <col min="7" max="7" width="13.140625" bestFit="1" customWidth="1"/>
    <col min="10" max="10" width="11.42578125" bestFit="1" customWidth="1"/>
    <col min="18" max="29" width="6.140625" customWidth="1"/>
  </cols>
  <sheetData>
    <row r="1" spans="1:59">
      <c r="A1" s="1" t="s">
        <v>378</v>
      </c>
      <c r="B1" s="1"/>
      <c r="E1" s="24" t="s">
        <v>173</v>
      </c>
      <c r="F1" s="13" t="s">
        <v>90</v>
      </c>
      <c r="G1" t="s">
        <v>374</v>
      </c>
      <c r="H1" s="13" t="s">
        <v>375</v>
      </c>
      <c r="I1" s="1" t="s">
        <v>95</v>
      </c>
      <c r="K1" s="1" t="s">
        <v>172</v>
      </c>
      <c r="L1" s="1"/>
      <c r="M1" s="1"/>
      <c r="N1" s="1"/>
      <c r="O1" s="1"/>
    </row>
    <row r="2" spans="1:59">
      <c r="B2" s="24" t="s">
        <v>381</v>
      </c>
      <c r="F2" s="23" t="s">
        <v>376</v>
      </c>
      <c r="I2" s="24" t="s">
        <v>384</v>
      </c>
      <c r="K2" s="26" t="s">
        <v>376</v>
      </c>
      <c r="N2" s="24" t="s">
        <v>383</v>
      </c>
      <c r="O2" s="24" t="s">
        <v>384</v>
      </c>
      <c r="P2" s="24" t="s">
        <v>382</v>
      </c>
      <c r="R2" t="s">
        <v>99</v>
      </c>
    </row>
    <row r="3" spans="1:59">
      <c r="A3" t="s">
        <v>100</v>
      </c>
      <c r="B3" s="1" t="s">
        <v>72</v>
      </c>
      <c r="C3" s="24" t="s">
        <v>101</v>
      </c>
      <c r="D3" s="24" t="s">
        <v>102</v>
      </c>
      <c r="E3" s="24" t="s">
        <v>85</v>
      </c>
      <c r="F3" s="24" t="s">
        <v>68</v>
      </c>
      <c r="G3" s="24" t="s">
        <v>70</v>
      </c>
      <c r="H3" s="24" t="s">
        <v>107</v>
      </c>
      <c r="I3" s="24" t="s">
        <v>71</v>
      </c>
      <c r="J3" s="1" t="s">
        <v>131</v>
      </c>
      <c r="K3" s="1" t="s">
        <v>180</v>
      </c>
      <c r="L3" s="1" t="s">
        <v>379</v>
      </c>
      <c r="M3" s="1" t="s">
        <v>380</v>
      </c>
      <c r="N3" s="1" t="s">
        <v>73</v>
      </c>
      <c r="O3" s="1" t="s">
        <v>74</v>
      </c>
      <c r="P3" s="1" t="s">
        <v>113</v>
      </c>
      <c r="Q3" s="1"/>
      <c r="S3">
        <v>0</v>
      </c>
      <c r="T3">
        <v>10</v>
      </c>
      <c r="U3">
        <v>20</v>
      </c>
      <c r="V3">
        <v>30</v>
      </c>
      <c r="W3">
        <v>40</v>
      </c>
      <c r="X3">
        <v>50</v>
      </c>
      <c r="Y3">
        <v>60</v>
      </c>
      <c r="Z3">
        <v>70</v>
      </c>
      <c r="AA3">
        <v>80</v>
      </c>
      <c r="AB3">
        <v>90</v>
      </c>
      <c r="AC3">
        <v>100</v>
      </c>
      <c r="AE3" t="s">
        <v>114</v>
      </c>
      <c r="AF3" t="s">
        <v>0</v>
      </c>
      <c r="AG3" s="1" t="s">
        <v>1</v>
      </c>
      <c r="AH3" t="s">
        <v>2</v>
      </c>
      <c r="AI3" s="1" t="s">
        <v>3</v>
      </c>
      <c r="AJ3" t="s">
        <v>4</v>
      </c>
      <c r="AK3" s="1" t="s">
        <v>5</v>
      </c>
      <c r="AL3" t="s">
        <v>6</v>
      </c>
      <c r="AM3" s="1" t="s">
        <v>7</v>
      </c>
      <c r="AN3" t="s">
        <v>8</v>
      </c>
      <c r="AO3" s="1" t="s">
        <v>9</v>
      </c>
      <c r="AP3" t="s">
        <v>10</v>
      </c>
      <c r="AQ3" s="1" t="s">
        <v>11</v>
      </c>
      <c r="AR3" t="s">
        <v>12</v>
      </c>
      <c r="AS3" s="1" t="s">
        <v>13</v>
      </c>
      <c r="AT3" t="s">
        <v>14</v>
      </c>
      <c r="AU3" s="1" t="s">
        <v>15</v>
      </c>
      <c r="AV3" t="s">
        <v>16</v>
      </c>
      <c r="AW3" s="1" t="s">
        <v>17</v>
      </c>
      <c r="AX3" t="s">
        <v>18</v>
      </c>
      <c r="AY3" s="1" t="s">
        <v>19</v>
      </c>
      <c r="AZ3" t="s">
        <v>20</v>
      </c>
      <c r="BA3" s="1" t="s">
        <v>21</v>
      </c>
      <c r="BB3" t="s">
        <v>22</v>
      </c>
      <c r="BC3" s="1" t="s">
        <v>23</v>
      </c>
      <c r="BD3" t="s">
        <v>24</v>
      </c>
      <c r="BE3" s="1" t="s">
        <v>25</v>
      </c>
      <c r="BF3" t="s">
        <v>26</v>
      </c>
      <c r="BG3" s="1" t="s">
        <v>27</v>
      </c>
    </row>
    <row r="4" spans="1:59">
      <c r="A4">
        <v>0</v>
      </c>
      <c r="B4">
        <v>0.5</v>
      </c>
      <c r="C4">
        <v>1767</v>
      </c>
      <c r="D4">
        <v>553667</v>
      </c>
      <c r="F4" s="23">
        <f>(1-(C4/D4))</f>
        <v>0.9968085509882294</v>
      </c>
      <c r="G4">
        <v>1</v>
      </c>
      <c r="H4">
        <f>G4-(G4*(1-F4))/2</f>
        <v>0.9984042754941147</v>
      </c>
      <c r="I4">
        <f>SUM(H4:$H$14)/H4</f>
        <v>8.2576965140914229</v>
      </c>
      <c r="N4">
        <f>SUM(L4:L14)</f>
        <v>0.84170778031702942</v>
      </c>
      <c r="O4">
        <f>SUM(M4:M14)/N4</f>
        <v>3.0007746467881371</v>
      </c>
      <c r="P4">
        <f>N4^(1/O4)</f>
        <v>0.94419179122907115</v>
      </c>
      <c r="R4">
        <v>0</v>
      </c>
      <c r="S4" s="27"/>
      <c r="T4" s="153">
        <v>2.2052370106772846E-2</v>
      </c>
      <c r="U4" s="153">
        <v>0.40455959809124237</v>
      </c>
      <c r="V4" s="153">
        <v>0.39322766307672791</v>
      </c>
      <c r="W4" s="153">
        <v>2.6791887695293774E-2</v>
      </c>
      <c r="X4" s="153"/>
      <c r="Y4" s="27"/>
      <c r="Z4" s="27"/>
      <c r="AA4" s="27"/>
      <c r="AB4" s="27"/>
      <c r="AC4" s="27"/>
      <c r="AE4">
        <v>553667</v>
      </c>
      <c r="AF4">
        <f>$S4*AE$4+$T4*AE$5+$U4*AE$6+$V4*AE$7+$W4*AE$8+$X4*AE$9+$Y4*AE$10+$Z4*AE$11+$AA4*AE$12+$AB4*AE$13+$AC4*AE$14</f>
        <v>545156.07133326831</v>
      </c>
      <c r="AG4">
        <f t="shared" ref="AG4:AR4" si="0">$S4*AF$4+$T4*AF$5+$U4*AF$6+$V4*AF$7+$W4*AF$8+$X4*AF$9+$Y4*AF$10+$Z4*AF$11+$AA4*AF$12+$AB4*AF$13+$AC4*AF$14</f>
        <v>455030.68519081135</v>
      </c>
      <c r="AH4">
        <f t="shared" si="0"/>
        <v>447874.44872474519</v>
      </c>
      <c r="AI4">
        <f t="shared" si="0"/>
        <v>459285.33989003481</v>
      </c>
      <c r="AJ4">
        <f t="shared" si="0"/>
        <v>420727.88583558967</v>
      </c>
      <c r="AK4">
        <f t="shared" si="0"/>
        <v>382677.66915114742</v>
      </c>
      <c r="AL4">
        <f t="shared" si="0"/>
        <v>381247.72228619573</v>
      </c>
      <c r="AM4">
        <f t="shared" si="0"/>
        <v>369141.0002388194</v>
      </c>
      <c r="AN4">
        <f t="shared" si="0"/>
        <v>339023.622996633</v>
      </c>
      <c r="AO4">
        <f t="shared" si="0"/>
        <v>322302.68803454854</v>
      </c>
      <c r="AP4">
        <f t="shared" si="0"/>
        <v>315196.58542305476</v>
      </c>
      <c r="AQ4">
        <f t="shared" si="0"/>
        <v>297928.08423998131</v>
      </c>
      <c r="AR4">
        <f t="shared" si="0"/>
        <v>278953.52309837053</v>
      </c>
      <c r="AS4">
        <f t="shared" ref="AS4:BG4" si="1">$S4*AR$4+$T4*AR$5+$U4*AR$6+$V4*AR$7+$W4*AR$8+$X4*AR$9+$Y4*AR$10+$Z4*AR$11+$AA4*AR$12+$AB4*AR$13+$AC4*AR$14</f>
        <v>268384.03722268069</v>
      </c>
      <c r="AT4">
        <f t="shared" si="1"/>
        <v>257791.21442620992</v>
      </c>
      <c r="AU4">
        <f t="shared" si="1"/>
        <v>242982.04119360543</v>
      </c>
      <c r="AV4">
        <f t="shared" si="1"/>
        <v>230623.91739600775</v>
      </c>
      <c r="AW4">
        <f t="shared" si="1"/>
        <v>221400.54813008365</v>
      </c>
      <c r="AX4">
        <f t="shared" si="1"/>
        <v>210745.50525986397</v>
      </c>
      <c r="AY4">
        <f t="shared" si="1"/>
        <v>199499.99358462356</v>
      </c>
      <c r="AZ4">
        <f t="shared" si="1"/>
        <v>190331.6049751972</v>
      </c>
      <c r="BA4">
        <f t="shared" si="1"/>
        <v>181862.29741911346</v>
      </c>
      <c r="BB4">
        <f t="shared" si="1"/>
        <v>172724.6739755132</v>
      </c>
      <c r="BC4">
        <f t="shared" si="1"/>
        <v>164170.9162956315</v>
      </c>
      <c r="BD4">
        <f t="shared" si="1"/>
        <v>156679.60069037796</v>
      </c>
      <c r="BE4">
        <f t="shared" si="1"/>
        <v>149259.79202762659</v>
      </c>
      <c r="BF4">
        <f t="shared" si="1"/>
        <v>141856.14806331322</v>
      </c>
      <c r="BG4">
        <f t="shared" si="1"/>
        <v>135092.47640328703</v>
      </c>
    </row>
    <row r="5" spans="1:59">
      <c r="A5">
        <v>10</v>
      </c>
      <c r="B5">
        <v>1.5</v>
      </c>
      <c r="C5">
        <v>710</v>
      </c>
      <c r="D5">
        <v>505357</v>
      </c>
      <c r="E5">
        <v>11180</v>
      </c>
      <c r="F5" s="23">
        <f t="shared" ref="F5:F14" si="2">(1-(C5/D5))</f>
        <v>0.99859505260637527</v>
      </c>
      <c r="G5">
        <f>G4*F4</f>
        <v>0.9968085509882294</v>
      </c>
      <c r="H5">
        <f>G5-(G5*(1-F5))/2</f>
        <v>0.99610831920040255</v>
      </c>
      <c r="I5">
        <f>SUM(H5:$H$14)/H5</f>
        <v>7.2744249698910473</v>
      </c>
      <c r="J5">
        <f>E5/D5</f>
        <v>2.2122974451724228E-2</v>
      </c>
      <c r="K5" s="26">
        <f>J5*F4</f>
        <v>2.2052370106772846E-2</v>
      </c>
      <c r="L5">
        <f>J5*H5</f>
        <v>2.2036878896820468E-2</v>
      </c>
      <c r="M5">
        <f>L5*B5</f>
        <v>3.3055318345230705E-2</v>
      </c>
      <c r="R5">
        <v>10</v>
      </c>
      <c r="S5" s="154">
        <v>0.997</v>
      </c>
      <c r="T5" s="27"/>
      <c r="U5" s="27"/>
      <c r="V5" s="27"/>
      <c r="W5" s="27"/>
      <c r="X5" s="27"/>
      <c r="Y5" s="27"/>
      <c r="Z5" s="27"/>
      <c r="AA5" s="27"/>
      <c r="AB5" s="27"/>
      <c r="AC5" s="27"/>
      <c r="AE5">
        <v>505357</v>
      </c>
      <c r="AF5">
        <f t="shared" ref="AF5:AQ14" si="3">$S5*AE$4+$T5*AE$5+$U5*AE$6+$V5*AE$7+$W5*AE$8+$X5*AE$9+$Y5*AE$10+$Z5*AE$11+$AA5*AE$12+$AB5*AE$13+$AC5*AE$14</f>
        <v>552005.99899999995</v>
      </c>
      <c r="AG5">
        <f t="shared" si="3"/>
        <v>543520.60311926855</v>
      </c>
      <c r="AH5">
        <f t="shared" si="3"/>
        <v>453665.59313523892</v>
      </c>
      <c r="AI5">
        <f t="shared" si="3"/>
        <v>446530.82537857094</v>
      </c>
      <c r="AJ5">
        <f t="shared" si="3"/>
        <v>457907.48387036473</v>
      </c>
      <c r="AK5">
        <f t="shared" si="3"/>
        <v>419465.70217808289</v>
      </c>
      <c r="AL5">
        <f t="shared" si="3"/>
        <v>381529.63614369399</v>
      </c>
      <c r="AM5">
        <f t="shared" si="3"/>
        <v>380103.97911933716</v>
      </c>
      <c r="AN5">
        <f t="shared" si="3"/>
        <v>368033.57723810291</v>
      </c>
      <c r="AO5">
        <f t="shared" si="3"/>
        <v>338006.55212764308</v>
      </c>
      <c r="AP5">
        <f t="shared" si="3"/>
        <v>321335.77997044491</v>
      </c>
      <c r="AQ5">
        <f t="shared" si="3"/>
        <v>314250.99566678557</v>
      </c>
      <c r="AR5">
        <f t="shared" ref="AR5:BG5" si="4">$S5*AQ$4+$T5*AQ$5+$U5*AQ$6+$V5*AQ$7+$W5*AQ$8+$X5*AQ$9+$Y5*AQ$10+$Z5*AQ$11+$AA5*AQ$12+$AB5*AQ$13+$AC5*AQ$14</f>
        <v>297034.29998726136</v>
      </c>
      <c r="AS5">
        <f t="shared" si="4"/>
        <v>278116.6625290754</v>
      </c>
      <c r="AT5">
        <f t="shared" si="4"/>
        <v>267578.88511101267</v>
      </c>
      <c r="AU5">
        <f t="shared" si="4"/>
        <v>257017.84078293128</v>
      </c>
      <c r="AV5">
        <f t="shared" si="4"/>
        <v>242253.0950700246</v>
      </c>
      <c r="AW5">
        <f t="shared" si="4"/>
        <v>229932.04564381973</v>
      </c>
      <c r="AX5">
        <f t="shared" si="4"/>
        <v>220736.34648569342</v>
      </c>
      <c r="AY5">
        <f t="shared" si="4"/>
        <v>210113.26874408437</v>
      </c>
      <c r="AZ5">
        <f t="shared" si="4"/>
        <v>198901.49360386969</v>
      </c>
      <c r="BA5">
        <f t="shared" si="4"/>
        <v>189760.61016027161</v>
      </c>
      <c r="BB5">
        <f t="shared" si="4"/>
        <v>181316.71052685613</v>
      </c>
      <c r="BC5">
        <f t="shared" si="4"/>
        <v>172206.49995358667</v>
      </c>
      <c r="BD5">
        <f t="shared" si="4"/>
        <v>163678.40354674461</v>
      </c>
      <c r="BE5">
        <f t="shared" si="4"/>
        <v>156209.56188830684</v>
      </c>
      <c r="BF5">
        <f t="shared" si="4"/>
        <v>148812.01265154372</v>
      </c>
      <c r="BG5">
        <f t="shared" si="4"/>
        <v>141430.57961912328</v>
      </c>
    </row>
    <row r="6" spans="1:59">
      <c r="A6">
        <v>20</v>
      </c>
      <c r="B6">
        <v>2.5</v>
      </c>
      <c r="C6">
        <v>1538</v>
      </c>
      <c r="D6">
        <v>559353</v>
      </c>
      <c r="E6">
        <v>226610</v>
      </c>
      <c r="F6" s="23">
        <f t="shared" si="2"/>
        <v>0.99725039465239307</v>
      </c>
      <c r="G6">
        <f>G5*F5</f>
        <v>0.99540808741257569</v>
      </c>
      <c r="H6">
        <f>G6-(G6*(1-F6))/2</f>
        <v>0.9940395977124753</v>
      </c>
      <c r="I6">
        <f>SUM(H6:$H$14)/H6</f>
        <v>6.2874828377963814</v>
      </c>
      <c r="J6">
        <f t="shared" ref="J6:J9" si="5">E6/D6</f>
        <v>0.40512878271860525</v>
      </c>
      <c r="K6" s="26">
        <f>J6*F5</f>
        <v>0.40455959809124237</v>
      </c>
      <c r="L6">
        <f>J6*H6</f>
        <v>0.40271405219534717</v>
      </c>
      <c r="M6">
        <f>L6*B6</f>
        <v>1.0067851304883679</v>
      </c>
      <c r="R6">
        <v>20</v>
      </c>
      <c r="S6" s="27"/>
      <c r="T6" s="154">
        <v>0.999</v>
      </c>
      <c r="U6" s="27"/>
      <c r="V6" s="27"/>
      <c r="W6" s="27"/>
      <c r="X6" s="27"/>
      <c r="Y6" s="27"/>
      <c r="Z6" s="27"/>
      <c r="AA6" s="27"/>
      <c r="AB6" s="27"/>
      <c r="AC6" s="27"/>
      <c r="AE6">
        <v>559353</v>
      </c>
      <c r="AF6">
        <f t="shared" si="3"/>
        <v>504851.64299999998</v>
      </c>
      <c r="AG6">
        <f t="shared" si="3"/>
        <v>551453.99300099991</v>
      </c>
      <c r="AH6">
        <f t="shared" si="3"/>
        <v>542977.08251614927</v>
      </c>
      <c r="AI6">
        <f t="shared" si="3"/>
        <v>453211.92754210369</v>
      </c>
      <c r="AJ6">
        <f t="shared" si="3"/>
        <v>446084.29455319239</v>
      </c>
      <c r="AK6">
        <f t="shared" si="3"/>
        <v>457449.57638649439</v>
      </c>
      <c r="AL6">
        <f t="shared" si="3"/>
        <v>419046.23647590482</v>
      </c>
      <c r="AM6">
        <f t="shared" si="3"/>
        <v>381148.10650755028</v>
      </c>
      <c r="AN6">
        <f t="shared" si="3"/>
        <v>379723.87514021783</v>
      </c>
      <c r="AO6">
        <f t="shared" si="3"/>
        <v>367665.54366086482</v>
      </c>
      <c r="AP6">
        <f t="shared" si="3"/>
        <v>337668.54557551543</v>
      </c>
      <c r="AQ6">
        <f t="shared" si="3"/>
        <v>321014.44419047446</v>
      </c>
      <c r="AR6">
        <f t="shared" ref="AR6:BG6" si="6">$S6*AQ$4+$T6*AQ$5+$U6*AQ$6+$V6*AQ$7+$W6*AQ$8+$X6*AQ$9+$Y6*AQ$10+$Z6*AQ$11+$AA6*AQ$12+$AB6*AQ$13+$AC6*AQ$14</f>
        <v>313936.74467111879</v>
      </c>
      <c r="AS6">
        <f t="shared" si="6"/>
        <v>296737.26568727411</v>
      </c>
      <c r="AT6">
        <f t="shared" si="6"/>
        <v>277838.54586654634</v>
      </c>
      <c r="AU6">
        <f t="shared" si="6"/>
        <v>267311.30622590164</v>
      </c>
      <c r="AV6">
        <f t="shared" si="6"/>
        <v>256760.82294214834</v>
      </c>
      <c r="AW6">
        <f t="shared" si="6"/>
        <v>242010.84197495459</v>
      </c>
      <c r="AX6">
        <f t="shared" si="6"/>
        <v>229702.1135981759</v>
      </c>
      <c r="AY6">
        <f t="shared" si="6"/>
        <v>220515.61013920771</v>
      </c>
      <c r="AZ6">
        <f t="shared" si="6"/>
        <v>209903.15547534029</v>
      </c>
      <c r="BA6">
        <f t="shared" si="6"/>
        <v>198702.59211026583</v>
      </c>
      <c r="BB6">
        <f t="shared" si="6"/>
        <v>189570.84955011134</v>
      </c>
      <c r="BC6">
        <f t="shared" si="6"/>
        <v>181135.39381632928</v>
      </c>
      <c r="BD6">
        <f t="shared" si="6"/>
        <v>172034.29345363309</v>
      </c>
      <c r="BE6">
        <f t="shared" si="6"/>
        <v>163514.72514319787</v>
      </c>
      <c r="BF6">
        <f t="shared" si="6"/>
        <v>156053.35232641854</v>
      </c>
      <c r="BG6">
        <f t="shared" si="6"/>
        <v>148663.20063889216</v>
      </c>
    </row>
    <row r="7" spans="1:59">
      <c r="A7">
        <v>30</v>
      </c>
      <c r="B7">
        <v>3.5</v>
      </c>
      <c r="C7">
        <v>3622</v>
      </c>
      <c r="D7">
        <v>724807</v>
      </c>
      <c r="E7">
        <v>285800</v>
      </c>
      <c r="F7" s="23">
        <f t="shared" si="2"/>
        <v>0.99500280764396587</v>
      </c>
      <c r="G7">
        <f>G6*F6</f>
        <v>0.9926711080123749</v>
      </c>
      <c r="H7">
        <f>G7-(G7*(1-F7))/2</f>
        <v>0.9901908237758672</v>
      </c>
      <c r="I7">
        <f>SUM(H7:$H$14)/H7</f>
        <v>5.3080347613728609</v>
      </c>
      <c r="J7">
        <f t="shared" si="5"/>
        <v>0.39431186508960314</v>
      </c>
      <c r="K7" s="26">
        <f>J7*F6</f>
        <v>0.39322766307672791</v>
      </c>
      <c r="L7">
        <f>J7*H7</f>
        <v>0.39044399051767276</v>
      </c>
      <c r="M7">
        <f>L7*B7</f>
        <v>1.3665539668118547</v>
      </c>
      <c r="R7">
        <v>30</v>
      </c>
      <c r="S7" s="27"/>
      <c r="T7" s="27"/>
      <c r="U7" s="154">
        <v>0.997</v>
      </c>
      <c r="V7" s="27"/>
      <c r="W7" s="27"/>
      <c r="X7" s="27"/>
      <c r="Y7" s="27"/>
      <c r="Z7" s="27"/>
      <c r="AA7" s="27"/>
      <c r="AB7" s="27"/>
      <c r="AC7" s="27"/>
      <c r="AE7">
        <v>724807</v>
      </c>
      <c r="AF7">
        <f t="shared" si="3"/>
        <v>557674.94099999999</v>
      </c>
      <c r="AG7">
        <f t="shared" si="3"/>
        <v>503337.08807100001</v>
      </c>
      <c r="AH7">
        <f t="shared" si="3"/>
        <v>549799.63102199696</v>
      </c>
      <c r="AI7">
        <f t="shared" si="3"/>
        <v>541348.15126860084</v>
      </c>
      <c r="AJ7">
        <f t="shared" si="3"/>
        <v>451852.29175947735</v>
      </c>
      <c r="AK7">
        <f t="shared" si="3"/>
        <v>444746.04166953283</v>
      </c>
      <c r="AL7">
        <f t="shared" si="3"/>
        <v>456077.22765733488</v>
      </c>
      <c r="AM7">
        <f t="shared" si="3"/>
        <v>417789.09776647709</v>
      </c>
      <c r="AN7">
        <f t="shared" si="3"/>
        <v>380004.66218802764</v>
      </c>
      <c r="AO7">
        <f t="shared" si="3"/>
        <v>378584.70351479721</v>
      </c>
      <c r="AP7">
        <f t="shared" si="3"/>
        <v>366562.5470298822</v>
      </c>
      <c r="AQ7">
        <f t="shared" si="3"/>
        <v>336655.53993878886</v>
      </c>
      <c r="AR7">
        <f t="shared" ref="AR7:BG7" si="7">$S7*AQ$4+$T7*AQ$5+$U7*AQ$6+$V7*AQ$7+$W7*AQ$8+$X7*AQ$9+$Y7*AQ$10+$Z7*AQ$11+$AA7*AQ$12+$AB7*AQ$13+$AC7*AQ$14</f>
        <v>320051.40085790306</v>
      </c>
      <c r="AS7">
        <f t="shared" si="7"/>
        <v>312994.93443710543</v>
      </c>
      <c r="AT7">
        <f t="shared" si="7"/>
        <v>295847.05389021226</v>
      </c>
      <c r="AU7">
        <f t="shared" si="7"/>
        <v>277005.03022894671</v>
      </c>
      <c r="AV7">
        <f t="shared" si="7"/>
        <v>266509.37230722397</v>
      </c>
      <c r="AW7">
        <f t="shared" si="7"/>
        <v>255990.54047332189</v>
      </c>
      <c r="AX7">
        <f t="shared" si="7"/>
        <v>241284.80944902971</v>
      </c>
      <c r="AY7">
        <f t="shared" si="7"/>
        <v>229013.00725738137</v>
      </c>
      <c r="AZ7">
        <f t="shared" si="7"/>
        <v>219854.06330879009</v>
      </c>
      <c r="BA7">
        <f t="shared" si="7"/>
        <v>209273.44600891427</v>
      </c>
      <c r="BB7">
        <f t="shared" si="7"/>
        <v>198106.48433393505</v>
      </c>
      <c r="BC7">
        <f t="shared" si="7"/>
        <v>189002.137001461</v>
      </c>
      <c r="BD7">
        <f t="shared" si="7"/>
        <v>180591.98763488029</v>
      </c>
      <c r="BE7">
        <f t="shared" si="7"/>
        <v>171518.19057327218</v>
      </c>
      <c r="BF7">
        <f t="shared" si="7"/>
        <v>163024.18096776828</v>
      </c>
      <c r="BG7">
        <f t="shared" si="7"/>
        <v>155585.19226943929</v>
      </c>
    </row>
    <row r="8" spans="1:59">
      <c r="A8">
        <v>40</v>
      </c>
      <c r="B8">
        <v>4.5</v>
      </c>
      <c r="C8">
        <v>9927</v>
      </c>
      <c r="D8">
        <v>847494</v>
      </c>
      <c r="E8">
        <v>22820</v>
      </c>
      <c r="F8" s="23">
        <f t="shared" si="2"/>
        <v>0.98828664273729372</v>
      </c>
      <c r="G8">
        <f>G7*F7</f>
        <v>0.9877105395393595</v>
      </c>
      <c r="H8">
        <f>G8-(G8*(1-F8))/2</f>
        <v>0.98192583632847708</v>
      </c>
      <c r="I8">
        <f>SUM(H8:$H$14)/H8</f>
        <v>4.3442960062738001</v>
      </c>
      <c r="J8">
        <f t="shared" si="5"/>
        <v>2.6926444317009916E-2</v>
      </c>
      <c r="K8" s="26">
        <f>J8*F7</f>
        <v>2.6791887695293774E-2</v>
      </c>
      <c r="L8">
        <f>J8*H8</f>
        <v>2.6439771355332129E-2</v>
      </c>
      <c r="M8">
        <f>L8*B8</f>
        <v>0.11897897109899458</v>
      </c>
      <c r="R8">
        <v>40</v>
      </c>
      <c r="S8" s="27"/>
      <c r="T8" s="27"/>
      <c r="U8" s="27"/>
      <c r="V8" s="154">
        <v>0.995</v>
      </c>
      <c r="W8" s="27"/>
      <c r="X8" s="27"/>
      <c r="Y8" s="27"/>
      <c r="Z8" s="27"/>
      <c r="AA8" s="27"/>
      <c r="AB8" s="27"/>
      <c r="AC8" s="27"/>
      <c r="AE8">
        <v>847494</v>
      </c>
      <c r="AF8">
        <f t="shared" si="3"/>
        <v>721182.96499999997</v>
      </c>
      <c r="AG8">
        <f t="shared" si="3"/>
        <v>554886.56629500003</v>
      </c>
      <c r="AH8">
        <f t="shared" si="3"/>
        <v>500820.40263064503</v>
      </c>
      <c r="AI8">
        <f t="shared" si="3"/>
        <v>547050.63286688703</v>
      </c>
      <c r="AJ8">
        <f t="shared" si="3"/>
        <v>538641.41051225783</v>
      </c>
      <c r="AK8">
        <f t="shared" si="3"/>
        <v>449593.03030067997</v>
      </c>
      <c r="AL8">
        <f t="shared" si="3"/>
        <v>442522.31146118516</v>
      </c>
      <c r="AM8">
        <f t="shared" si="3"/>
        <v>453796.8415190482</v>
      </c>
      <c r="AN8">
        <f t="shared" si="3"/>
        <v>415700.15227764472</v>
      </c>
      <c r="AO8">
        <f t="shared" si="3"/>
        <v>378104.63887708751</v>
      </c>
      <c r="AP8">
        <f t="shared" si="3"/>
        <v>376691.77999722323</v>
      </c>
      <c r="AQ8">
        <f t="shared" si="3"/>
        <v>364729.7342947328</v>
      </c>
      <c r="AR8">
        <f t="shared" ref="AR8:BG8" si="8">$S8*AQ$4+$T8*AQ$5+$U8*AQ$6+$V8*AQ$7+$W8*AQ$8+$X8*AQ$9+$Y8*AQ$10+$Z8*AQ$11+$AA8*AQ$12+$AB8*AQ$13+$AC8*AQ$14</f>
        <v>334972.26223909494</v>
      </c>
      <c r="AS8">
        <f t="shared" si="8"/>
        <v>318451.14385361352</v>
      </c>
      <c r="AT8">
        <f t="shared" si="8"/>
        <v>311429.95976491988</v>
      </c>
      <c r="AU8">
        <f t="shared" si="8"/>
        <v>294367.81862076122</v>
      </c>
      <c r="AV8">
        <f t="shared" si="8"/>
        <v>275620.00507780199</v>
      </c>
      <c r="AW8">
        <f t="shared" si="8"/>
        <v>265176.82544568786</v>
      </c>
      <c r="AX8">
        <f t="shared" si="8"/>
        <v>254710.58777095529</v>
      </c>
      <c r="AY8">
        <f t="shared" si="8"/>
        <v>240078.38540178456</v>
      </c>
      <c r="AZ8">
        <f t="shared" si="8"/>
        <v>227867.94222109445</v>
      </c>
      <c r="BA8">
        <f t="shared" si="8"/>
        <v>218754.79299224613</v>
      </c>
      <c r="BB8">
        <f t="shared" si="8"/>
        <v>208227.07877886971</v>
      </c>
      <c r="BC8">
        <f t="shared" si="8"/>
        <v>197115.95191226536</v>
      </c>
      <c r="BD8">
        <f t="shared" si="8"/>
        <v>188057.12631645371</v>
      </c>
      <c r="BE8">
        <f t="shared" si="8"/>
        <v>179689.02769670589</v>
      </c>
      <c r="BF8">
        <f t="shared" si="8"/>
        <v>170660.59962040582</v>
      </c>
      <c r="BG8">
        <f t="shared" si="8"/>
        <v>162209.06006292943</v>
      </c>
    </row>
    <row r="9" spans="1:59">
      <c r="A9">
        <v>50</v>
      </c>
      <c r="B9">
        <v>5.5</v>
      </c>
      <c r="C9">
        <v>20555</v>
      </c>
      <c r="D9">
        <v>657350</v>
      </c>
      <c r="E9">
        <v>50</v>
      </c>
      <c r="F9" s="23">
        <f t="shared" si="2"/>
        <v>0.96873050886133716</v>
      </c>
      <c r="G9">
        <f>G8*F8</f>
        <v>0.97614113311759465</v>
      </c>
      <c r="H9">
        <f>G9-(G9*(1-F9))/2</f>
        <v>0.96087941486154216</v>
      </c>
      <c r="I9">
        <f>SUM(H9:$H$14)/H9</f>
        <v>3.4175470949844153</v>
      </c>
      <c r="J9">
        <f t="shared" si="5"/>
        <v>7.6062980147562184E-5</v>
      </c>
      <c r="K9" s="26">
        <f>J9*F8</f>
        <v>7.5172027286627647E-5</v>
      </c>
      <c r="L9">
        <f>J9*H9</f>
        <v>7.3087351856814653E-5</v>
      </c>
      <c r="M9">
        <f>L9*B9</f>
        <v>4.0198043521248061E-4</v>
      </c>
      <c r="R9">
        <v>50</v>
      </c>
      <c r="S9" s="27"/>
      <c r="T9" s="27"/>
      <c r="U9" s="27"/>
      <c r="V9" s="27"/>
      <c r="W9" s="154">
        <v>0.98799999999999999</v>
      </c>
      <c r="X9" s="27"/>
      <c r="Y9" s="27"/>
      <c r="Z9" s="27"/>
      <c r="AA9" s="27"/>
      <c r="AB9" s="27"/>
      <c r="AC9" s="27"/>
      <c r="AE9">
        <v>657350</v>
      </c>
      <c r="AF9">
        <f t="shared" si="3"/>
        <v>837324.07200000004</v>
      </c>
      <c r="AG9">
        <f t="shared" si="3"/>
        <v>712528.76941999991</v>
      </c>
      <c r="AH9">
        <f t="shared" si="3"/>
        <v>548227.92749946006</v>
      </c>
      <c r="AI9">
        <f t="shared" si="3"/>
        <v>494810.5577990773</v>
      </c>
      <c r="AJ9">
        <f t="shared" si="3"/>
        <v>540486.0252724844</v>
      </c>
      <c r="AK9">
        <f t="shared" si="3"/>
        <v>532177.71358611074</v>
      </c>
      <c r="AL9">
        <f t="shared" si="3"/>
        <v>444197.9139370718</v>
      </c>
      <c r="AM9">
        <f t="shared" si="3"/>
        <v>437212.04372365092</v>
      </c>
      <c r="AN9">
        <f t="shared" si="3"/>
        <v>448351.2794208196</v>
      </c>
      <c r="AO9">
        <f t="shared" si="3"/>
        <v>410711.75045031297</v>
      </c>
      <c r="AP9">
        <f t="shared" si="3"/>
        <v>373567.38321056246</v>
      </c>
      <c r="AQ9">
        <f t="shared" si="3"/>
        <v>372171.47863725654</v>
      </c>
      <c r="AR9">
        <f t="shared" ref="AR9:BG9" si="9">$S9*AQ$4+$T9*AQ$5+$U9*AQ$6+$V9*AQ$7+$W9*AQ$8+$X9*AQ$9+$Y9*AQ$10+$Z9*AQ$11+$AA9*AQ$12+$AB9*AQ$13+$AC9*AQ$14</f>
        <v>360352.97748319601</v>
      </c>
      <c r="AS9">
        <f t="shared" si="9"/>
        <v>330952.59509222582</v>
      </c>
      <c r="AT9">
        <f t="shared" si="9"/>
        <v>314629.73012737016</v>
      </c>
      <c r="AU9">
        <f t="shared" si="9"/>
        <v>307692.80024774082</v>
      </c>
      <c r="AV9">
        <f t="shared" si="9"/>
        <v>290835.40479731211</v>
      </c>
      <c r="AW9">
        <f t="shared" si="9"/>
        <v>272312.56501686835</v>
      </c>
      <c r="AX9">
        <f t="shared" si="9"/>
        <v>261994.7035403396</v>
      </c>
      <c r="AY9">
        <f t="shared" si="9"/>
        <v>251654.06071770383</v>
      </c>
      <c r="AZ9">
        <f t="shared" si="9"/>
        <v>237197.44477696315</v>
      </c>
      <c r="BA9">
        <f t="shared" si="9"/>
        <v>225133.52691444132</v>
      </c>
      <c r="BB9">
        <f t="shared" si="9"/>
        <v>216129.73547633918</v>
      </c>
      <c r="BC9">
        <f t="shared" si="9"/>
        <v>205728.35383352326</v>
      </c>
      <c r="BD9">
        <f t="shared" si="9"/>
        <v>194750.56048931816</v>
      </c>
      <c r="BE9">
        <f t="shared" si="9"/>
        <v>185800.44080065627</v>
      </c>
      <c r="BF9">
        <f t="shared" si="9"/>
        <v>177532.7593643454</v>
      </c>
      <c r="BG9">
        <f t="shared" si="9"/>
        <v>168612.67242496094</v>
      </c>
    </row>
    <row r="10" spans="1:59">
      <c r="A10">
        <v>60</v>
      </c>
      <c r="B10">
        <v>6.5</v>
      </c>
      <c r="C10">
        <v>60375</v>
      </c>
      <c r="D10">
        <v>706658</v>
      </c>
      <c r="F10" s="23">
        <f t="shared" si="2"/>
        <v>0.9145626314284987</v>
      </c>
      <c r="G10">
        <f>G9*F9</f>
        <v>0.94561769660548967</v>
      </c>
      <c r="H10">
        <f>G10-(G10*(1-F10))/2</f>
        <v>0.90522215276918105</v>
      </c>
      <c r="I10">
        <f>SUM(H10:$H$14)/H10</f>
        <v>2.5661891182430785</v>
      </c>
      <c r="R10">
        <v>60</v>
      </c>
      <c r="S10" s="27"/>
      <c r="T10" s="27"/>
      <c r="U10" s="27"/>
      <c r="V10" s="27"/>
      <c r="W10" s="27"/>
      <c r="X10" s="154">
        <v>0.96899999999999997</v>
      </c>
      <c r="Y10" s="27"/>
      <c r="Z10" s="27"/>
      <c r="AA10" s="27"/>
      <c r="AB10" s="27"/>
      <c r="AC10" s="27"/>
      <c r="AE10">
        <v>706658</v>
      </c>
      <c r="AF10">
        <f t="shared" si="3"/>
        <v>636972.15</v>
      </c>
      <c r="AG10">
        <f t="shared" si="3"/>
        <v>811367.02576800005</v>
      </c>
      <c r="AH10">
        <f t="shared" si="3"/>
        <v>690440.37756797986</v>
      </c>
      <c r="AI10">
        <f t="shared" si="3"/>
        <v>531232.86174697673</v>
      </c>
      <c r="AJ10">
        <f t="shared" si="3"/>
        <v>479471.43050730589</v>
      </c>
      <c r="AK10">
        <f t="shared" si="3"/>
        <v>523730.95848903735</v>
      </c>
      <c r="AL10">
        <f t="shared" si="3"/>
        <v>515680.20446494129</v>
      </c>
      <c r="AM10">
        <f t="shared" si="3"/>
        <v>430427.77860502258</v>
      </c>
      <c r="AN10">
        <f t="shared" si="3"/>
        <v>423658.47036821774</v>
      </c>
      <c r="AO10">
        <f t="shared" si="3"/>
        <v>434452.3897587742</v>
      </c>
      <c r="AP10">
        <f t="shared" si="3"/>
        <v>397979.68618635327</v>
      </c>
      <c r="AQ10">
        <f t="shared" si="3"/>
        <v>361986.79433103499</v>
      </c>
      <c r="AR10">
        <f t="shared" ref="AR10:BG10" si="10">$S10*AQ$4+$T10*AQ$5+$U10*AQ$6+$V10*AQ$7+$W10*AQ$8+$X10*AQ$9+$Y10*AQ$10+$Z10*AQ$11+$AA10*AQ$12+$AB10*AQ$13+$AC10*AQ$14</f>
        <v>360634.16279950156</v>
      </c>
      <c r="AS10">
        <f t="shared" si="10"/>
        <v>349182.0351812169</v>
      </c>
      <c r="AT10">
        <f t="shared" si="10"/>
        <v>320693.06464436679</v>
      </c>
      <c r="AU10">
        <f t="shared" si="10"/>
        <v>304876.20849342167</v>
      </c>
      <c r="AV10">
        <f t="shared" si="10"/>
        <v>298154.32344006083</v>
      </c>
      <c r="AW10">
        <f t="shared" si="10"/>
        <v>281819.50724859542</v>
      </c>
      <c r="AX10">
        <f t="shared" si="10"/>
        <v>263870.87550134544</v>
      </c>
      <c r="AY10">
        <f t="shared" si="10"/>
        <v>253872.86773058906</v>
      </c>
      <c r="AZ10">
        <f t="shared" si="10"/>
        <v>243852.78483545501</v>
      </c>
      <c r="BA10">
        <f t="shared" si="10"/>
        <v>229844.3239888773</v>
      </c>
      <c r="BB10">
        <f t="shared" si="10"/>
        <v>218154.38758009364</v>
      </c>
      <c r="BC10">
        <f t="shared" si="10"/>
        <v>209429.71367657266</v>
      </c>
      <c r="BD10">
        <f t="shared" si="10"/>
        <v>199350.77486468403</v>
      </c>
      <c r="BE10">
        <f t="shared" si="10"/>
        <v>188713.2931141493</v>
      </c>
      <c r="BF10">
        <f t="shared" si="10"/>
        <v>180040.62713583594</v>
      </c>
      <c r="BG10">
        <f t="shared" si="10"/>
        <v>172029.2438240507</v>
      </c>
    </row>
    <row r="11" spans="1:59">
      <c r="A11">
        <v>70</v>
      </c>
      <c r="B11">
        <v>7.5</v>
      </c>
      <c r="C11">
        <v>120870</v>
      </c>
      <c r="D11">
        <v>568120</v>
      </c>
      <c r="F11" s="23">
        <f t="shared" si="2"/>
        <v>0.78724565232697319</v>
      </c>
      <c r="G11">
        <f>G10*F10</f>
        <v>0.86482660893287233</v>
      </c>
      <c r="H11">
        <f>G11-(G11*(1-F11))/2</f>
        <v>0.77282879841597774</v>
      </c>
      <c r="I11">
        <f>SUM(H11:$H$14)/H11</f>
        <v>1.8344930832877122</v>
      </c>
      <c r="R11">
        <v>70</v>
      </c>
      <c r="S11" s="27"/>
      <c r="T11" s="27"/>
      <c r="U11" s="27"/>
      <c r="V11" s="27"/>
      <c r="W11" s="27"/>
      <c r="X11" s="27"/>
      <c r="Y11" s="154">
        <v>0.91500000000000004</v>
      </c>
      <c r="Z11" s="27"/>
      <c r="AA11" s="27"/>
      <c r="AB11" s="27"/>
      <c r="AC11" s="27"/>
      <c r="AE11">
        <v>568120</v>
      </c>
      <c r="AF11">
        <f t="shared" si="3"/>
        <v>646592.07000000007</v>
      </c>
      <c r="AG11">
        <f t="shared" si="3"/>
        <v>582829.51725000003</v>
      </c>
      <c r="AH11">
        <f t="shared" si="3"/>
        <v>742400.82857772009</v>
      </c>
      <c r="AI11">
        <f t="shared" si="3"/>
        <v>631752.94547470158</v>
      </c>
      <c r="AJ11">
        <f t="shared" si="3"/>
        <v>486078.06849848374</v>
      </c>
      <c r="AK11">
        <f t="shared" si="3"/>
        <v>438716.35891418491</v>
      </c>
      <c r="AL11">
        <f t="shared" si="3"/>
        <v>479213.82701746922</v>
      </c>
      <c r="AM11">
        <f t="shared" si="3"/>
        <v>471847.3870854213</v>
      </c>
      <c r="AN11">
        <f t="shared" si="3"/>
        <v>393841.41742359567</v>
      </c>
      <c r="AO11">
        <f t="shared" si="3"/>
        <v>387647.50038691924</v>
      </c>
      <c r="AP11">
        <f t="shared" si="3"/>
        <v>397523.93662927841</v>
      </c>
      <c r="AQ11">
        <f t="shared" si="3"/>
        <v>364151.41286051326</v>
      </c>
      <c r="AR11">
        <f t="shared" ref="AR11:BG11" si="11">$S11*AQ$4+$T11*AQ$5+$U11*AQ$6+$V11*AQ$7+$W11*AQ$8+$X11*AQ$9+$Y11*AQ$10+$Z11*AQ$11+$AA11*AQ$12+$AB11*AQ$13+$AC11*AQ$14</f>
        <v>331217.91681289702</v>
      </c>
      <c r="AS11">
        <f t="shared" si="11"/>
        <v>329980.25896154396</v>
      </c>
      <c r="AT11">
        <f t="shared" si="11"/>
        <v>319501.56219081348</v>
      </c>
      <c r="AU11">
        <f t="shared" si="11"/>
        <v>293434.15414959565</v>
      </c>
      <c r="AV11">
        <f t="shared" si="11"/>
        <v>278961.73077148083</v>
      </c>
      <c r="AW11">
        <f t="shared" si="11"/>
        <v>272811.20594765566</v>
      </c>
      <c r="AX11">
        <f t="shared" si="11"/>
        <v>257864.84913246482</v>
      </c>
      <c r="AY11">
        <f t="shared" si="11"/>
        <v>241441.85108373108</v>
      </c>
      <c r="AZ11">
        <f t="shared" si="11"/>
        <v>232293.673973489</v>
      </c>
      <c r="BA11">
        <f t="shared" si="11"/>
        <v>223125.29812444135</v>
      </c>
      <c r="BB11">
        <f t="shared" si="11"/>
        <v>210307.55644982273</v>
      </c>
      <c r="BC11">
        <f t="shared" si="11"/>
        <v>199611.26463578569</v>
      </c>
      <c r="BD11">
        <f t="shared" si="11"/>
        <v>191628.18801406398</v>
      </c>
      <c r="BE11">
        <f t="shared" si="11"/>
        <v>182405.9590011859</v>
      </c>
      <c r="BF11">
        <f t="shared" si="11"/>
        <v>172672.66319944663</v>
      </c>
      <c r="BG11">
        <f t="shared" si="11"/>
        <v>164737.17382928988</v>
      </c>
    </row>
    <row r="12" spans="1:59">
      <c r="A12">
        <v>80</v>
      </c>
      <c r="B12">
        <v>8.5</v>
      </c>
      <c r="C12">
        <v>140897</v>
      </c>
      <c r="D12">
        <v>243122</v>
      </c>
      <c r="F12" s="23">
        <f t="shared" si="2"/>
        <v>0.42046791322874932</v>
      </c>
      <c r="G12">
        <f>G11*F11</f>
        <v>0.68083098789908325</v>
      </c>
      <c r="H12">
        <f>G12-(G12*(1-F12))/2</f>
        <v>0.48354928632123934</v>
      </c>
      <c r="I12">
        <f>SUM(H12:$H$14)/H12</f>
        <v>1.3337219288443807</v>
      </c>
      <c r="R12">
        <v>80</v>
      </c>
      <c r="S12" s="27"/>
      <c r="T12" s="27"/>
      <c r="U12" s="27"/>
      <c r="V12" s="27"/>
      <c r="W12" s="27"/>
      <c r="X12" s="27"/>
      <c r="Y12" s="27"/>
      <c r="Z12" s="154">
        <v>0.78700000000000003</v>
      </c>
      <c r="AA12" s="27"/>
      <c r="AB12" s="27"/>
      <c r="AC12" s="27"/>
      <c r="AE12">
        <v>243122</v>
      </c>
      <c r="AF12">
        <f t="shared" si="3"/>
        <v>447110.44</v>
      </c>
      <c r="AG12">
        <f t="shared" si="3"/>
        <v>508867.95909000008</v>
      </c>
      <c r="AH12">
        <f t="shared" si="3"/>
        <v>458686.83007575007</v>
      </c>
      <c r="AI12">
        <f t="shared" si="3"/>
        <v>584269.4520906657</v>
      </c>
      <c r="AJ12">
        <f t="shared" si="3"/>
        <v>497189.56808859017</v>
      </c>
      <c r="AK12">
        <f t="shared" si="3"/>
        <v>382543.4399083067</v>
      </c>
      <c r="AL12">
        <f t="shared" si="3"/>
        <v>345269.77446546353</v>
      </c>
      <c r="AM12">
        <f t="shared" si="3"/>
        <v>377141.28186274826</v>
      </c>
      <c r="AN12">
        <f t="shared" si="3"/>
        <v>371343.8936362266</v>
      </c>
      <c r="AO12">
        <f t="shared" si="3"/>
        <v>309953.1955123698</v>
      </c>
      <c r="AP12">
        <f t="shared" si="3"/>
        <v>305078.58280450548</v>
      </c>
      <c r="AQ12">
        <f t="shared" si="3"/>
        <v>312851.33812724211</v>
      </c>
      <c r="AR12">
        <f t="shared" ref="AR12:BG12" si="12">$S12*AQ$4+$T12*AQ$5+$U12*AQ$6+$V12*AQ$7+$W12*AQ$8+$X12*AQ$9+$Y12*AQ$10+$Z12*AQ$11+$AA12*AQ$12+$AB12*AQ$13+$AC12*AQ$14</f>
        <v>286587.16192122392</v>
      </c>
      <c r="AS12">
        <f t="shared" si="12"/>
        <v>260668.50053174997</v>
      </c>
      <c r="AT12">
        <f t="shared" si="12"/>
        <v>259694.46380273512</v>
      </c>
      <c r="AU12">
        <f t="shared" si="12"/>
        <v>251447.72944417023</v>
      </c>
      <c r="AV12">
        <f t="shared" si="12"/>
        <v>230932.67931573177</v>
      </c>
      <c r="AW12">
        <f t="shared" si="12"/>
        <v>219542.88211715542</v>
      </c>
      <c r="AX12">
        <f t="shared" si="12"/>
        <v>214702.419080805</v>
      </c>
      <c r="AY12">
        <f t="shared" si="12"/>
        <v>202939.63626724982</v>
      </c>
      <c r="AZ12">
        <f t="shared" si="12"/>
        <v>190014.73680289637</v>
      </c>
      <c r="BA12">
        <f t="shared" si="12"/>
        <v>182815.12141713584</v>
      </c>
      <c r="BB12">
        <f t="shared" si="12"/>
        <v>175599.60962393536</v>
      </c>
      <c r="BC12">
        <f t="shared" si="12"/>
        <v>165512.04692601049</v>
      </c>
      <c r="BD12">
        <f t="shared" si="12"/>
        <v>157094.06526836334</v>
      </c>
      <c r="BE12">
        <f t="shared" si="12"/>
        <v>150811.38396706837</v>
      </c>
      <c r="BF12">
        <f t="shared" si="12"/>
        <v>143553.4897339333</v>
      </c>
      <c r="BG12">
        <f t="shared" si="12"/>
        <v>135893.38593796451</v>
      </c>
    </row>
    <row r="13" spans="1:59">
      <c r="A13">
        <v>90</v>
      </c>
      <c r="B13">
        <v>9.5</v>
      </c>
      <c r="C13">
        <v>43106</v>
      </c>
      <c r="D13">
        <v>46039</v>
      </c>
      <c r="F13" s="23">
        <f t="shared" si="2"/>
        <v>6.370685722974001E-2</v>
      </c>
      <c r="G13">
        <f>G12*F12</f>
        <v>0.28626758474339542</v>
      </c>
      <c r="H13">
        <f>G13-(G13*(1-F13))/2</f>
        <v>0.1522523964470727</v>
      </c>
      <c r="I13">
        <f>SUM(H13:$H$14)/H13</f>
        <v>1.0598913664951399</v>
      </c>
      <c r="R13">
        <v>90</v>
      </c>
      <c r="S13" s="27"/>
      <c r="T13" s="27"/>
      <c r="U13" s="27"/>
      <c r="V13" s="27"/>
      <c r="W13" s="27"/>
      <c r="X13" s="27"/>
      <c r="Y13" s="27"/>
      <c r="Z13" s="27"/>
      <c r="AA13" s="154">
        <v>0.42</v>
      </c>
      <c r="AB13" s="27"/>
      <c r="AC13" s="27"/>
      <c r="AE13">
        <v>46039</v>
      </c>
      <c r="AF13">
        <f t="shared" si="3"/>
        <v>102111.23999999999</v>
      </c>
      <c r="AG13">
        <f t="shared" si="3"/>
        <v>187786.3848</v>
      </c>
      <c r="AH13">
        <f t="shared" si="3"/>
        <v>213724.54281780001</v>
      </c>
      <c r="AI13">
        <f t="shared" si="3"/>
        <v>192648.46863181502</v>
      </c>
      <c r="AJ13">
        <f t="shared" si="3"/>
        <v>245393.16987807959</v>
      </c>
      <c r="AK13">
        <f t="shared" si="3"/>
        <v>208819.61859720785</v>
      </c>
      <c r="AL13">
        <f t="shared" si="3"/>
        <v>160668.24476148881</v>
      </c>
      <c r="AM13">
        <f t="shared" si="3"/>
        <v>145013.30527549467</v>
      </c>
      <c r="AN13">
        <f t="shared" si="3"/>
        <v>158399.33838235427</v>
      </c>
      <c r="AO13">
        <f t="shared" si="3"/>
        <v>155964.43532721518</v>
      </c>
      <c r="AP13">
        <f t="shared" si="3"/>
        <v>130180.34211519531</v>
      </c>
      <c r="AQ13">
        <f t="shared" si="3"/>
        <v>128133.0047778923</v>
      </c>
      <c r="AR13">
        <f t="shared" ref="AR13:BG13" si="13">$S13*AQ$4+$T13*AQ$5+$U13*AQ$6+$V13*AQ$7+$W13*AQ$8+$X13*AQ$9+$Y13*AQ$10+$Z13*AQ$11+$AA13*AQ$12+$AB13*AQ$13+$AC13*AQ$14</f>
        <v>131397.56201344167</v>
      </c>
      <c r="AS13">
        <f t="shared" si="13"/>
        <v>120366.60800691404</v>
      </c>
      <c r="AT13">
        <f t="shared" si="13"/>
        <v>109480.77022333498</v>
      </c>
      <c r="AU13">
        <f t="shared" si="13"/>
        <v>109071.67479714875</v>
      </c>
      <c r="AV13">
        <f t="shared" si="13"/>
        <v>105608.04636655148</v>
      </c>
      <c r="AW13">
        <f t="shared" si="13"/>
        <v>96991.725312607348</v>
      </c>
      <c r="AX13">
        <f t="shared" si="13"/>
        <v>92208.010489205277</v>
      </c>
      <c r="AY13">
        <f t="shared" si="13"/>
        <v>90175.016013938104</v>
      </c>
      <c r="AZ13">
        <f t="shared" si="13"/>
        <v>85234.647232244926</v>
      </c>
      <c r="BA13">
        <f t="shared" si="13"/>
        <v>79806.189457216475</v>
      </c>
      <c r="BB13">
        <f t="shared" si="13"/>
        <v>76782.350995197048</v>
      </c>
      <c r="BC13">
        <f t="shared" si="13"/>
        <v>73751.836042052848</v>
      </c>
      <c r="BD13">
        <f t="shared" si="13"/>
        <v>69515.059708924397</v>
      </c>
      <c r="BE13">
        <f t="shared" si="13"/>
        <v>65979.507412712599</v>
      </c>
      <c r="BF13">
        <f t="shared" si="13"/>
        <v>63340.781266168713</v>
      </c>
      <c r="BG13">
        <f t="shared" si="13"/>
        <v>60292.465688251985</v>
      </c>
    </row>
    <row r="14" spans="1:59">
      <c r="A14">
        <v>100</v>
      </c>
      <c r="B14">
        <v>10.5</v>
      </c>
      <c r="C14">
        <v>493</v>
      </c>
      <c r="D14">
        <v>493</v>
      </c>
      <c r="F14">
        <f t="shared" si="2"/>
        <v>0</v>
      </c>
      <c r="G14">
        <f>G13*F13</f>
        <v>1.823720815074999E-2</v>
      </c>
      <c r="H14">
        <f>G14-(G14*(1-F14))/2</f>
        <v>9.1186040753749951E-3</v>
      </c>
      <c r="I14">
        <f>SUM(H14:$H$14)/H14</f>
        <v>1</v>
      </c>
      <c r="R14">
        <v>100</v>
      </c>
      <c r="S14" s="27"/>
      <c r="T14" s="27"/>
      <c r="U14" s="27"/>
      <c r="V14" s="27"/>
      <c r="W14" s="27"/>
      <c r="X14" s="27"/>
      <c r="Y14" s="27"/>
      <c r="Z14" s="27"/>
      <c r="AA14" s="27"/>
      <c r="AB14" s="154">
        <v>6.4000000000000001E-2</v>
      </c>
      <c r="AC14" s="27"/>
      <c r="AE14">
        <v>493</v>
      </c>
      <c r="AF14">
        <f t="shared" si="3"/>
        <v>2946.4960000000001</v>
      </c>
      <c r="AG14">
        <f t="shared" si="3"/>
        <v>6535.1193599999997</v>
      </c>
      <c r="AH14">
        <f t="shared" si="3"/>
        <v>12018.3286272</v>
      </c>
      <c r="AI14">
        <f t="shared" si="3"/>
        <v>13678.370740339202</v>
      </c>
      <c r="AJ14">
        <f t="shared" si="3"/>
        <v>12329.501992436162</v>
      </c>
      <c r="AK14">
        <f t="shared" si="3"/>
        <v>15705.162872197094</v>
      </c>
      <c r="AL14">
        <f t="shared" si="3"/>
        <v>13364.455590221303</v>
      </c>
      <c r="AM14">
        <f t="shared" si="3"/>
        <v>10282.767664735284</v>
      </c>
      <c r="AN14">
        <f t="shared" si="3"/>
        <v>9280.8515376316591</v>
      </c>
      <c r="AO14">
        <f t="shared" si="3"/>
        <v>10137.557656470673</v>
      </c>
      <c r="AP14">
        <f t="shared" si="3"/>
        <v>9981.7238609417709</v>
      </c>
      <c r="AQ14">
        <f t="shared" si="3"/>
        <v>8331.5418953725002</v>
      </c>
      <c r="AR14">
        <f t="shared" ref="AR14:BG14" si="14">$S14*AQ$4+$T14*AQ$5+$U14*AQ$6+$V14*AQ$7+$W14*AQ$8+$X14*AQ$9+$Y14*AQ$10+$Z14*AQ$11+$AA14*AQ$12+$AB14*AQ$13+$AC14*AQ$14</f>
        <v>8200.5123057851069</v>
      </c>
      <c r="AS14">
        <f t="shared" si="14"/>
        <v>8409.443968860267</v>
      </c>
      <c r="AT14">
        <f t="shared" si="14"/>
        <v>7703.4629124424991</v>
      </c>
      <c r="AU14">
        <f t="shared" si="14"/>
        <v>7006.7692942934391</v>
      </c>
      <c r="AV14">
        <f t="shared" si="14"/>
        <v>6980.5871870175197</v>
      </c>
      <c r="AW14">
        <f t="shared" si="14"/>
        <v>6758.9149674592954</v>
      </c>
      <c r="AX14">
        <f t="shared" si="14"/>
        <v>6207.47042000687</v>
      </c>
      <c r="AY14">
        <f t="shared" si="14"/>
        <v>5901.3126713091378</v>
      </c>
      <c r="AZ14">
        <f t="shared" si="14"/>
        <v>5771.2010248920387</v>
      </c>
      <c r="BA14">
        <f t="shared" si="14"/>
        <v>5455.0174228636752</v>
      </c>
      <c r="BB14">
        <f t="shared" si="14"/>
        <v>5107.5961252618545</v>
      </c>
      <c r="BC14">
        <f t="shared" si="14"/>
        <v>4914.0704636926112</v>
      </c>
      <c r="BD14">
        <f t="shared" si="14"/>
        <v>4720.117506691382</v>
      </c>
      <c r="BE14">
        <f t="shared" si="14"/>
        <v>4448.9638213711614</v>
      </c>
      <c r="BF14">
        <f t="shared" si="14"/>
        <v>4222.6884744136069</v>
      </c>
      <c r="BG14">
        <f t="shared" si="14"/>
        <v>4053.8100010347976</v>
      </c>
    </row>
    <row r="15" spans="1:59">
      <c r="R15" s="30"/>
      <c r="S15" s="30"/>
      <c r="T15" s="30"/>
      <c r="U15" s="30"/>
      <c r="V15" s="30"/>
      <c r="W15" s="30"/>
      <c r="X15" s="30"/>
      <c r="Y15" s="30"/>
      <c r="Z15" s="30"/>
      <c r="AA15" s="30"/>
      <c r="AB15" s="30"/>
      <c r="AC15" s="30"/>
      <c r="AD15" s="30"/>
    </row>
    <row r="19" spans="15:59">
      <c r="AE19">
        <v>2019</v>
      </c>
      <c r="AF19">
        <v>2029</v>
      </c>
      <c r="AG19">
        <v>2039</v>
      </c>
      <c r="AH19">
        <v>2049</v>
      </c>
      <c r="AI19">
        <v>2059</v>
      </c>
      <c r="AJ19">
        <v>2069</v>
      </c>
      <c r="AK19">
        <v>2079</v>
      </c>
      <c r="AL19">
        <v>2089</v>
      </c>
      <c r="AM19">
        <v>2099</v>
      </c>
      <c r="AN19">
        <v>2109</v>
      </c>
      <c r="AO19">
        <v>2119</v>
      </c>
      <c r="AP19">
        <v>2129</v>
      </c>
      <c r="AQ19">
        <v>2139</v>
      </c>
      <c r="AR19">
        <v>2149</v>
      </c>
      <c r="AS19">
        <v>2159</v>
      </c>
      <c r="AT19">
        <v>2169</v>
      </c>
      <c r="AU19">
        <v>2179</v>
      </c>
      <c r="AV19">
        <v>2189</v>
      </c>
      <c r="AW19">
        <v>2199</v>
      </c>
      <c r="AX19">
        <v>2209</v>
      </c>
      <c r="AY19">
        <v>2219</v>
      </c>
      <c r="AZ19">
        <v>2229</v>
      </c>
      <c r="BA19">
        <v>2239</v>
      </c>
      <c r="BB19">
        <v>2249</v>
      </c>
      <c r="BC19">
        <v>2259</v>
      </c>
      <c r="BD19">
        <v>2269</v>
      </c>
      <c r="BE19">
        <v>2279</v>
      </c>
      <c r="BF19">
        <v>2289</v>
      </c>
      <c r="BG19">
        <v>2299</v>
      </c>
    </row>
    <row r="20" spans="15:59">
      <c r="AD20" t="s">
        <v>116</v>
      </c>
      <c r="AE20">
        <f t="shared" ref="AE20:BC20" si="15">SUM(AE4:AE5)</f>
        <v>1059024</v>
      </c>
      <c r="AF20">
        <f t="shared" si="15"/>
        <v>1097162.0703332683</v>
      </c>
      <c r="AG20">
        <f t="shared" si="15"/>
        <v>998551.28831007984</v>
      </c>
      <c r="AH20">
        <f t="shared" si="15"/>
        <v>901540.04185998417</v>
      </c>
      <c r="AI20">
        <f t="shared" si="15"/>
        <v>905816.16526860581</v>
      </c>
      <c r="AJ20">
        <f t="shared" si="15"/>
        <v>878635.36970595433</v>
      </c>
      <c r="AK20">
        <f t="shared" si="15"/>
        <v>802143.37132923026</v>
      </c>
      <c r="AL20">
        <f t="shared" si="15"/>
        <v>762777.35842988966</v>
      </c>
      <c r="AM20">
        <f t="shared" si="15"/>
        <v>749244.97935815656</v>
      </c>
      <c r="AN20">
        <f t="shared" si="15"/>
        <v>707057.20023473585</v>
      </c>
      <c r="AO20">
        <f t="shared" si="15"/>
        <v>660309.24016219168</v>
      </c>
      <c r="AP20">
        <f t="shared" si="15"/>
        <v>636532.36539349961</v>
      </c>
      <c r="AQ20">
        <f t="shared" si="15"/>
        <v>612179.07990676688</v>
      </c>
      <c r="AR20">
        <f t="shared" si="15"/>
        <v>575987.82308563194</v>
      </c>
      <c r="AS20">
        <f t="shared" si="15"/>
        <v>546500.69975175615</v>
      </c>
      <c r="AT20">
        <f t="shared" si="15"/>
        <v>525370.09953722265</v>
      </c>
      <c r="AU20">
        <f t="shared" si="15"/>
        <v>499999.88197653671</v>
      </c>
      <c r="AV20">
        <f t="shared" si="15"/>
        <v>472877.01246603235</v>
      </c>
      <c r="AW20">
        <f t="shared" si="15"/>
        <v>451332.59377390338</v>
      </c>
      <c r="AX20">
        <f t="shared" si="15"/>
        <v>431481.85174555739</v>
      </c>
      <c r="AY20">
        <f t="shared" si="15"/>
        <v>409613.26232870796</v>
      </c>
      <c r="AZ20">
        <f t="shared" si="15"/>
        <v>389233.09857906692</v>
      </c>
      <c r="BA20">
        <f t="shared" si="15"/>
        <v>371622.90757938509</v>
      </c>
      <c r="BB20">
        <f t="shared" si="15"/>
        <v>354041.38450236933</v>
      </c>
      <c r="BC20">
        <f t="shared" si="15"/>
        <v>336377.41624921816</v>
      </c>
      <c r="BD20">
        <f>SUM(BD4:BD5)</f>
        <v>320358.0042371226</v>
      </c>
      <c r="BE20">
        <f>SUM(BE4:BE5)</f>
        <v>305469.3539159334</v>
      </c>
      <c r="BF20">
        <f t="shared" ref="BF20:BG20" si="16">SUM(BF4:BF5)</f>
        <v>290668.16071485693</v>
      </c>
      <c r="BG20">
        <f t="shared" si="16"/>
        <v>276523.05602241028</v>
      </c>
    </row>
    <row r="21" spans="15:59">
      <c r="AD21" t="s">
        <v>117</v>
      </c>
      <c r="AE21">
        <f t="shared" ref="AE21:BC21" si="17">SUM(AE6:AE7)</f>
        <v>1284160</v>
      </c>
      <c r="AF21">
        <f t="shared" si="17"/>
        <v>1062526.584</v>
      </c>
      <c r="AG21">
        <f t="shared" si="17"/>
        <v>1054791.0810719999</v>
      </c>
      <c r="AH21">
        <f t="shared" si="17"/>
        <v>1092776.7135381461</v>
      </c>
      <c r="AI21">
        <f t="shared" si="17"/>
        <v>994560.07881070452</v>
      </c>
      <c r="AJ21">
        <f t="shared" si="17"/>
        <v>897936.5863126698</v>
      </c>
      <c r="AK21">
        <f t="shared" si="17"/>
        <v>902195.61805602722</v>
      </c>
      <c r="AL21">
        <f t="shared" si="17"/>
        <v>875123.4641332397</v>
      </c>
      <c r="AM21">
        <f t="shared" si="17"/>
        <v>798937.20427402738</v>
      </c>
      <c r="AN21">
        <f t="shared" si="17"/>
        <v>759728.53732824547</v>
      </c>
      <c r="AO21">
        <f t="shared" si="17"/>
        <v>746250.24717566208</v>
      </c>
      <c r="AP21">
        <f t="shared" si="17"/>
        <v>704231.09260539757</v>
      </c>
      <c r="AQ21">
        <f t="shared" si="17"/>
        <v>657669.98412926332</v>
      </c>
      <c r="AR21">
        <f t="shared" si="17"/>
        <v>633988.14552902186</v>
      </c>
      <c r="AS21">
        <f t="shared" si="17"/>
        <v>609732.20012437948</v>
      </c>
      <c r="AT21">
        <f t="shared" si="17"/>
        <v>573685.59975675866</v>
      </c>
      <c r="AU21">
        <f t="shared" si="17"/>
        <v>544316.33645484829</v>
      </c>
      <c r="AV21">
        <f t="shared" si="17"/>
        <v>523270.19524937228</v>
      </c>
      <c r="AW21">
        <f t="shared" si="17"/>
        <v>498001.3824482765</v>
      </c>
      <c r="AX21">
        <f t="shared" si="17"/>
        <v>470986.92304720561</v>
      </c>
      <c r="AY21">
        <f t="shared" si="17"/>
        <v>449528.61739658908</v>
      </c>
      <c r="AZ21">
        <f t="shared" si="17"/>
        <v>429757.21878413041</v>
      </c>
      <c r="BA21">
        <f t="shared" si="17"/>
        <v>407976.03811918013</v>
      </c>
      <c r="BB21">
        <f t="shared" si="17"/>
        <v>387677.33388404641</v>
      </c>
      <c r="BC21">
        <f t="shared" si="17"/>
        <v>370137.53081779031</v>
      </c>
      <c r="BD21">
        <f>SUM(BD6:BD7)</f>
        <v>352626.28108851338</v>
      </c>
      <c r="BE21">
        <f>SUM(BE6:BE7)</f>
        <v>335032.91571647004</v>
      </c>
      <c r="BF21">
        <f t="shared" ref="BF21:BG21" si="18">SUM(BF6:BF7)</f>
        <v>319077.53329418681</v>
      </c>
      <c r="BG21">
        <f t="shared" si="18"/>
        <v>304248.39290833147</v>
      </c>
    </row>
    <row r="22" spans="15:59">
      <c r="AD22" t="s">
        <v>118</v>
      </c>
      <c r="AE22">
        <f t="shared" ref="AE22:BC22" si="19">SUM(AE8:AE9)</f>
        <v>1504844</v>
      </c>
      <c r="AF22">
        <f t="shared" si="19"/>
        <v>1558507.037</v>
      </c>
      <c r="AG22">
        <f t="shared" si="19"/>
        <v>1267415.3357150001</v>
      </c>
      <c r="AH22">
        <f t="shared" si="19"/>
        <v>1049048.3301301051</v>
      </c>
      <c r="AI22">
        <f t="shared" si="19"/>
        <v>1041861.1906659643</v>
      </c>
      <c r="AJ22">
        <f t="shared" si="19"/>
        <v>1079127.4357847422</v>
      </c>
      <c r="AK22">
        <f t="shared" si="19"/>
        <v>981770.7438867907</v>
      </c>
      <c r="AL22">
        <f t="shared" si="19"/>
        <v>886720.22539825691</v>
      </c>
      <c r="AM22">
        <f t="shared" si="19"/>
        <v>891008.88524269918</v>
      </c>
      <c r="AN22">
        <f t="shared" si="19"/>
        <v>864051.43169846432</v>
      </c>
      <c r="AO22">
        <f t="shared" si="19"/>
        <v>788816.38932740048</v>
      </c>
      <c r="AP22">
        <f t="shared" si="19"/>
        <v>750259.16320778569</v>
      </c>
      <c r="AQ22">
        <f t="shared" si="19"/>
        <v>736901.21293198934</v>
      </c>
      <c r="AR22">
        <f t="shared" si="19"/>
        <v>695325.23972229101</v>
      </c>
      <c r="AS22">
        <f t="shared" si="19"/>
        <v>649403.73894583934</v>
      </c>
      <c r="AT22">
        <f t="shared" si="19"/>
        <v>626059.68989229004</v>
      </c>
      <c r="AU22">
        <f t="shared" si="19"/>
        <v>602060.61886850209</v>
      </c>
      <c r="AV22">
        <f t="shared" si="19"/>
        <v>566455.4098751141</v>
      </c>
      <c r="AW22">
        <f t="shared" si="19"/>
        <v>537489.39046255616</v>
      </c>
      <c r="AX22">
        <f t="shared" si="19"/>
        <v>516705.29131129489</v>
      </c>
      <c r="AY22">
        <f t="shared" si="19"/>
        <v>491732.44611948839</v>
      </c>
      <c r="AZ22">
        <f t="shared" si="19"/>
        <v>465065.3869980576</v>
      </c>
      <c r="BA22">
        <f t="shared" si="19"/>
        <v>443888.31990668748</v>
      </c>
      <c r="BB22">
        <f t="shared" si="19"/>
        <v>424356.81425520888</v>
      </c>
      <c r="BC22">
        <f t="shared" si="19"/>
        <v>402844.30574578862</v>
      </c>
      <c r="BD22">
        <f>SUM(BD8:BD9)</f>
        <v>382807.6868057719</v>
      </c>
      <c r="BE22">
        <f>SUM(BE8:BE9)</f>
        <v>365489.46849736216</v>
      </c>
      <c r="BF22">
        <f t="shared" ref="BF22:BG22" si="20">SUM(BF8:BF9)</f>
        <v>348193.35898475122</v>
      </c>
      <c r="BG22">
        <f t="shared" si="20"/>
        <v>330821.7324878904</v>
      </c>
    </row>
    <row r="23" spans="15:59">
      <c r="AD23" t="s">
        <v>119</v>
      </c>
      <c r="AE23">
        <f t="shared" ref="AE23:BC23" si="21">SUM(AE10:AE11)</f>
        <v>1274778</v>
      </c>
      <c r="AF23">
        <f t="shared" si="21"/>
        <v>1283564.2200000002</v>
      </c>
      <c r="AG23">
        <f t="shared" si="21"/>
        <v>1394196.5430180002</v>
      </c>
      <c r="AH23">
        <f t="shared" si="21"/>
        <v>1432841.2061457001</v>
      </c>
      <c r="AI23">
        <f t="shared" si="21"/>
        <v>1162985.8072216783</v>
      </c>
      <c r="AJ23">
        <f t="shared" si="21"/>
        <v>965549.49900578964</v>
      </c>
      <c r="AK23">
        <f t="shared" si="21"/>
        <v>962447.3174032222</v>
      </c>
      <c r="AL23">
        <f t="shared" si="21"/>
        <v>994894.0314824105</v>
      </c>
      <c r="AM23">
        <f t="shared" si="21"/>
        <v>902275.16569044394</v>
      </c>
      <c r="AN23">
        <f t="shared" si="21"/>
        <v>817499.88779181335</v>
      </c>
      <c r="AO23">
        <f t="shared" si="21"/>
        <v>822099.89014569344</v>
      </c>
      <c r="AP23">
        <f t="shared" si="21"/>
        <v>795503.62281563168</v>
      </c>
      <c r="AQ23">
        <f t="shared" si="21"/>
        <v>726138.20719154831</v>
      </c>
      <c r="AR23">
        <f t="shared" si="21"/>
        <v>691852.07961239852</v>
      </c>
      <c r="AS23">
        <f t="shared" si="21"/>
        <v>679162.2941427608</v>
      </c>
      <c r="AT23">
        <f t="shared" si="21"/>
        <v>640194.62683518021</v>
      </c>
      <c r="AU23">
        <f t="shared" si="21"/>
        <v>598310.36264301732</v>
      </c>
      <c r="AV23">
        <f t="shared" si="21"/>
        <v>577116.05421154166</v>
      </c>
      <c r="AW23">
        <f t="shared" si="21"/>
        <v>554630.71319625108</v>
      </c>
      <c r="AX23">
        <f t="shared" si="21"/>
        <v>521735.72463381023</v>
      </c>
      <c r="AY23">
        <f t="shared" si="21"/>
        <v>495314.71881432016</v>
      </c>
      <c r="AZ23">
        <f t="shared" si="21"/>
        <v>476146.45880894398</v>
      </c>
      <c r="BA23">
        <f t="shared" si="21"/>
        <v>452969.62211331865</v>
      </c>
      <c r="BB23">
        <f t="shared" si="21"/>
        <v>428461.94402991637</v>
      </c>
      <c r="BC23">
        <f t="shared" si="21"/>
        <v>409040.97831235838</v>
      </c>
      <c r="BD23">
        <f>SUM(BD10:BD11)</f>
        <v>390978.96287874802</v>
      </c>
      <c r="BE23">
        <f>SUM(BE10:BE11)</f>
        <v>371119.2521153352</v>
      </c>
      <c r="BF23">
        <f t="shared" ref="BF23:BG23" si="22">SUM(BF10:BF11)</f>
        <v>352713.29033528257</v>
      </c>
      <c r="BG23">
        <f t="shared" si="22"/>
        <v>336766.41765334061</v>
      </c>
    </row>
    <row r="24" spans="15:59">
      <c r="O24" s="155"/>
      <c r="P24" s="155"/>
      <c r="Q24" s="155"/>
      <c r="R24" s="155"/>
      <c r="S24" s="155"/>
      <c r="T24" s="155"/>
      <c r="U24" s="155"/>
      <c r="V24" s="155"/>
      <c r="W24" s="155"/>
      <c r="X24" s="155"/>
      <c r="Y24" s="155"/>
      <c r="Z24" s="155"/>
      <c r="AA24" s="155"/>
      <c r="AD24" t="s">
        <v>84</v>
      </c>
      <c r="AE24">
        <f t="shared" ref="AE24:BC24" si="23">SUM(AE12:AE14)</f>
        <v>289654</v>
      </c>
      <c r="AF24">
        <f t="shared" si="23"/>
        <v>552168.17599999998</v>
      </c>
      <c r="AG24">
        <f t="shared" si="23"/>
        <v>703189.46325000015</v>
      </c>
      <c r="AH24">
        <f t="shared" si="23"/>
        <v>684429.70152075007</v>
      </c>
      <c r="AI24">
        <f t="shared" si="23"/>
        <v>790596.29146281991</v>
      </c>
      <c r="AJ24">
        <f t="shared" si="23"/>
        <v>754912.23995910585</v>
      </c>
      <c r="AK24">
        <f t="shared" si="23"/>
        <v>607068.22137771163</v>
      </c>
      <c r="AL24">
        <f t="shared" si="23"/>
        <v>519302.47481717367</v>
      </c>
      <c r="AM24">
        <f t="shared" si="23"/>
        <v>532437.35480297823</v>
      </c>
      <c r="AN24">
        <f t="shared" si="23"/>
        <v>539024.0835562126</v>
      </c>
      <c r="AO24">
        <f t="shared" si="23"/>
        <v>476055.18849605566</v>
      </c>
      <c r="AP24">
        <f t="shared" si="23"/>
        <v>445240.64878064254</v>
      </c>
      <c r="AQ24">
        <f t="shared" si="23"/>
        <v>449315.88480050693</v>
      </c>
      <c r="AR24">
        <f t="shared" si="23"/>
        <v>426185.23624045064</v>
      </c>
      <c r="AS24">
        <f t="shared" si="23"/>
        <v>389444.55250752426</v>
      </c>
      <c r="AT24">
        <f t="shared" si="23"/>
        <v>376878.69693851261</v>
      </c>
      <c r="AU24">
        <f t="shared" si="23"/>
        <v>367526.17353561241</v>
      </c>
      <c r="AV24">
        <f t="shared" si="23"/>
        <v>343521.31286930083</v>
      </c>
      <c r="AW24">
        <f t="shared" si="23"/>
        <v>323293.52239722206</v>
      </c>
      <c r="AX24">
        <f t="shared" si="23"/>
        <v>313117.89999001718</v>
      </c>
      <c r="AY24">
        <f t="shared" si="23"/>
        <v>299015.9649524971</v>
      </c>
      <c r="AZ24">
        <f t="shared" si="23"/>
        <v>281020.58506003337</v>
      </c>
      <c r="BA24">
        <f t="shared" si="23"/>
        <v>268076.32829721604</v>
      </c>
      <c r="BB24">
        <f t="shared" si="23"/>
        <v>257489.55674439427</v>
      </c>
      <c r="BC24">
        <f t="shared" si="23"/>
        <v>244177.95343175597</v>
      </c>
      <c r="BD24">
        <f>SUM(BD12:BD14)</f>
        <v>231329.24248397909</v>
      </c>
      <c r="BE24">
        <f>SUM(BE12:BE14)</f>
        <v>221239.85520115212</v>
      </c>
      <c r="BF24">
        <f t="shared" ref="BF24:BG24" si="24">SUM(BF12:BF14)</f>
        <v>211116.95947451564</v>
      </c>
      <c r="BG24">
        <f t="shared" si="24"/>
        <v>200239.66162725128</v>
      </c>
    </row>
    <row r="25" spans="15:59">
      <c r="O25" s="155"/>
      <c r="P25" s="155"/>
      <c r="Q25" s="156"/>
      <c r="R25" s="156"/>
      <c r="S25" s="156"/>
      <c r="T25" s="156"/>
      <c r="U25" s="156"/>
      <c r="V25" s="155"/>
      <c r="W25" s="155"/>
      <c r="X25" s="155"/>
      <c r="Y25" s="155"/>
      <c r="Z25" s="155"/>
      <c r="AA25" s="155"/>
      <c r="AD25" t="s">
        <v>28</v>
      </c>
      <c r="AE25">
        <f>SUM(AE20:AE24)</f>
        <v>5412460</v>
      </c>
      <c r="AF25">
        <f t="shared" ref="AF25:BG25" si="25">SUM(AF20:AF24)</f>
        <v>5553928.0873332685</v>
      </c>
      <c r="AG25">
        <f t="shared" si="25"/>
        <v>5418143.7113650795</v>
      </c>
      <c r="AH25">
        <f t="shared" si="25"/>
        <v>5160635.9931946862</v>
      </c>
      <c r="AI25">
        <f t="shared" si="25"/>
        <v>4895819.5334297726</v>
      </c>
      <c r="AJ25">
        <f t="shared" si="25"/>
        <v>4576161.1307682618</v>
      </c>
      <c r="AK25">
        <f t="shared" si="25"/>
        <v>4255625.2720529819</v>
      </c>
      <c r="AL25">
        <f t="shared" si="25"/>
        <v>4038817.5542609706</v>
      </c>
      <c r="AM25">
        <f t="shared" si="25"/>
        <v>3873903.5893683052</v>
      </c>
      <c r="AN25">
        <f t="shared" si="25"/>
        <v>3687361.1406094716</v>
      </c>
      <c r="AO25">
        <f t="shared" si="25"/>
        <v>3493530.9553070031</v>
      </c>
      <c r="AP25">
        <f t="shared" si="25"/>
        <v>3331766.892802957</v>
      </c>
      <c r="AQ25">
        <f t="shared" si="25"/>
        <v>3182204.3689600746</v>
      </c>
      <c r="AR25">
        <f t="shared" si="25"/>
        <v>3023338.524189794</v>
      </c>
      <c r="AS25">
        <f t="shared" si="25"/>
        <v>2874243.48547226</v>
      </c>
      <c r="AT25">
        <f t="shared" si="25"/>
        <v>2742188.7129599648</v>
      </c>
      <c r="AU25">
        <f t="shared" si="25"/>
        <v>2612213.3734785169</v>
      </c>
      <c r="AV25">
        <f t="shared" si="25"/>
        <v>2483239.9846713608</v>
      </c>
      <c r="AW25">
        <f t="shared" si="25"/>
        <v>2364747.6022782093</v>
      </c>
      <c r="AX25">
        <f t="shared" si="25"/>
        <v>2254027.6907278849</v>
      </c>
      <c r="AY25">
        <f t="shared" si="25"/>
        <v>2145205.0096116029</v>
      </c>
      <c r="AZ25">
        <f t="shared" si="25"/>
        <v>2041222.7482302324</v>
      </c>
      <c r="BA25">
        <f t="shared" si="25"/>
        <v>1944533.2160157873</v>
      </c>
      <c r="BB25">
        <f t="shared" si="25"/>
        <v>1852027.0334159352</v>
      </c>
      <c r="BC25">
        <f t="shared" si="25"/>
        <v>1762578.1845569115</v>
      </c>
      <c r="BD25">
        <f t="shared" si="25"/>
        <v>1678100.177494135</v>
      </c>
      <c r="BE25">
        <f t="shared" si="25"/>
        <v>1598350.8454462532</v>
      </c>
      <c r="BF25">
        <f t="shared" si="25"/>
        <v>1521769.3028035932</v>
      </c>
      <c r="BG25">
        <f t="shared" si="25"/>
        <v>1448599.260699224</v>
      </c>
    </row>
    <row r="26" spans="15:59">
      <c r="O26" s="155"/>
      <c r="P26" s="157"/>
      <c r="Q26" s="155"/>
      <c r="R26" s="155"/>
      <c r="S26" s="155"/>
      <c r="T26" s="155"/>
      <c r="U26" s="155"/>
      <c r="V26" s="155"/>
      <c r="W26" s="155"/>
      <c r="X26" s="155"/>
      <c r="Y26" s="155"/>
      <c r="Z26" s="155"/>
      <c r="AA26" s="155"/>
      <c r="AD26" s="1" t="s">
        <v>120</v>
      </c>
      <c r="AF26">
        <f>AF25/AE25</f>
        <v>1.0261374841261217</v>
      </c>
      <c r="AG26">
        <f t="shared" ref="AG26:BG26" si="26">AG25/AF25</f>
        <v>0.9755516503215319</v>
      </c>
      <c r="AH26">
        <f t="shared" si="26"/>
        <v>0.95247307345682874</v>
      </c>
      <c r="AI26">
        <f t="shared" si="26"/>
        <v>0.94868530543248419</v>
      </c>
      <c r="AJ26">
        <f t="shared" si="26"/>
        <v>0.93470788690661277</v>
      </c>
      <c r="AK26">
        <f t="shared" si="26"/>
        <v>0.92995529450216996</v>
      </c>
      <c r="AL26">
        <f t="shared" si="26"/>
        <v>0.94905385133042508</v>
      </c>
      <c r="AM26">
        <f t="shared" si="26"/>
        <v>0.9591677606930572</v>
      </c>
      <c r="AN26">
        <f t="shared" si="26"/>
        <v>0.95184638841534719</v>
      </c>
      <c r="AO26">
        <f t="shared" si="26"/>
        <v>0.94743390248169967</v>
      </c>
      <c r="AP26">
        <f t="shared" si="26"/>
        <v>0.95369611302332635</v>
      </c>
      <c r="AQ26">
        <f t="shared" si="26"/>
        <v>0.95511014766190383</v>
      </c>
      <c r="AR26">
        <f t="shared" si="26"/>
        <v>0.95007679383514987</v>
      </c>
      <c r="AS26">
        <f t="shared" si="26"/>
        <v>0.95068529788357425</v>
      </c>
      <c r="AT26">
        <f t="shared" si="26"/>
        <v>0.95405581566775377</v>
      </c>
      <c r="AU26">
        <f t="shared" si="26"/>
        <v>0.95260160656807957</v>
      </c>
      <c r="AV26">
        <f t="shared" si="26"/>
        <v>0.9506267787629421</v>
      </c>
      <c r="AW26">
        <f t="shared" si="26"/>
        <v>0.95228315300793087</v>
      </c>
      <c r="AX26">
        <f t="shared" si="26"/>
        <v>0.95317897290871278</v>
      </c>
      <c r="AY26">
        <f t="shared" si="26"/>
        <v>0.95172078783063208</v>
      </c>
      <c r="AZ26">
        <f t="shared" si="26"/>
        <v>0.95152805400160945</v>
      </c>
      <c r="BA26">
        <f t="shared" si="26"/>
        <v>0.95263156247975578</v>
      </c>
      <c r="BB26">
        <f t="shared" si="26"/>
        <v>0.9524275636754661</v>
      </c>
      <c r="BC26">
        <f t="shared" si="26"/>
        <v>0.95170219049446514</v>
      </c>
      <c r="BD26">
        <f t="shared" si="26"/>
        <v>0.95207134196772492</v>
      </c>
      <c r="BE26">
        <f t="shared" si="26"/>
        <v>0.95247641760757729</v>
      </c>
      <c r="BF26">
        <f t="shared" si="26"/>
        <v>0.95208715104018438</v>
      </c>
      <c r="BG26">
        <f t="shared" si="26"/>
        <v>0.95191778282715633</v>
      </c>
    </row>
    <row r="27" spans="15:59">
      <c r="O27" s="155"/>
      <c r="P27" s="155"/>
      <c r="Q27" s="157"/>
      <c r="R27" s="155"/>
      <c r="S27" s="155"/>
      <c r="T27" s="155"/>
      <c r="U27" s="155"/>
      <c r="V27" s="155"/>
      <c r="W27" s="155"/>
      <c r="X27" s="155"/>
      <c r="Y27" s="155"/>
      <c r="Z27" s="155"/>
      <c r="AA27" s="155"/>
      <c r="AD27" s="1" t="s">
        <v>113</v>
      </c>
      <c r="AF27">
        <f>AF26^(1/10)</f>
        <v>1.0025835053024987</v>
      </c>
      <c r="AG27">
        <f t="shared" ref="AG27:BG27" si="27">AG26^(1/10)</f>
        <v>0.99752784354591773</v>
      </c>
      <c r="AH27">
        <f t="shared" si="27"/>
        <v>0.99514249186553916</v>
      </c>
      <c r="AI27">
        <f t="shared" si="27"/>
        <v>0.99474603641520376</v>
      </c>
      <c r="AJ27">
        <f t="shared" si="27"/>
        <v>0.99327062246258868</v>
      </c>
      <c r="AK27">
        <f t="shared" si="27"/>
        <v>0.99276442727297032</v>
      </c>
      <c r="AL27">
        <f t="shared" si="27"/>
        <v>0.99478467362140377</v>
      </c>
      <c r="AM27">
        <f t="shared" si="27"/>
        <v>0.99583974927423446</v>
      </c>
      <c r="AN27">
        <f t="shared" si="27"/>
        <v>0.99507699650868464</v>
      </c>
      <c r="AO27">
        <f t="shared" si="27"/>
        <v>0.99461474233326264</v>
      </c>
      <c r="AP27">
        <f t="shared" si="27"/>
        <v>0.99527020108595476</v>
      </c>
      <c r="AQ27">
        <f t="shared" si="27"/>
        <v>0.99541767032746564</v>
      </c>
      <c r="AR27">
        <f t="shared" si="27"/>
        <v>0.99489184502014982</v>
      </c>
      <c r="AS27">
        <f t="shared" si="27"/>
        <v>0.99495554737618097</v>
      </c>
      <c r="AT27">
        <f t="shared" si="27"/>
        <v>0.995307733017883</v>
      </c>
      <c r="AU27">
        <f t="shared" si="27"/>
        <v>0.99515592017101628</v>
      </c>
      <c r="AV27">
        <f t="shared" si="27"/>
        <v>0.99494942279040344</v>
      </c>
      <c r="AW27">
        <f t="shared" si="27"/>
        <v>0.99512264722376143</v>
      </c>
      <c r="AX27">
        <f t="shared" si="27"/>
        <v>0.9952162195531169</v>
      </c>
      <c r="AY27">
        <f t="shared" si="27"/>
        <v>0.99506386522236201</v>
      </c>
      <c r="AZ27">
        <f t="shared" si="27"/>
        <v>0.99504371225831212</v>
      </c>
      <c r="BA27">
        <f t="shared" si="27"/>
        <v>0.99515904953598933</v>
      </c>
      <c r="BB27">
        <f t="shared" si="27"/>
        <v>0.99513773690791496</v>
      </c>
      <c r="BC27">
        <f t="shared" si="27"/>
        <v>0.99506192077603139</v>
      </c>
      <c r="BD27">
        <f t="shared" si="27"/>
        <v>0.99510051104899833</v>
      </c>
      <c r="BE27">
        <f t="shared" si="27"/>
        <v>0.99514284126137453</v>
      </c>
      <c r="BF27">
        <f t="shared" si="27"/>
        <v>0.99510216339350677</v>
      </c>
      <c r="BG27">
        <f t="shared" si="27"/>
        <v>0.99508445995446237</v>
      </c>
    </row>
    <row r="28" spans="15:59">
      <c r="O28" s="155"/>
      <c r="P28" s="155"/>
      <c r="Q28" s="155"/>
      <c r="R28" s="157"/>
      <c r="S28" s="155"/>
      <c r="T28" s="155"/>
      <c r="U28" s="155"/>
      <c r="V28" s="155"/>
      <c r="W28" s="155"/>
      <c r="X28" s="155"/>
      <c r="Y28" s="155"/>
      <c r="Z28" s="155"/>
      <c r="AA28" s="155"/>
    </row>
    <row r="29" spans="15:59">
      <c r="O29" s="155"/>
      <c r="P29" s="155"/>
      <c r="Q29" s="155"/>
      <c r="R29" s="155"/>
      <c r="S29" s="157"/>
      <c r="T29" s="155"/>
      <c r="U29" s="155"/>
      <c r="V29" s="155"/>
      <c r="W29" s="155"/>
      <c r="X29" s="155"/>
      <c r="Y29" s="155"/>
      <c r="Z29" s="155"/>
      <c r="AA29" s="155"/>
      <c r="AD29" s="1" t="s">
        <v>121</v>
      </c>
    </row>
    <row r="30" spans="15:59">
      <c r="O30" s="155"/>
      <c r="P30" s="155"/>
      <c r="Q30" s="155"/>
      <c r="R30" s="155"/>
      <c r="S30" s="155"/>
      <c r="T30" s="157"/>
      <c r="U30" s="155"/>
      <c r="V30" s="155"/>
      <c r="W30" s="155"/>
      <c r="X30" s="155"/>
      <c r="Y30" s="155"/>
      <c r="Z30" s="155"/>
      <c r="AA30" s="155"/>
    </row>
    <row r="31" spans="15:59">
      <c r="O31" s="155"/>
      <c r="P31" s="155"/>
      <c r="Q31" s="155"/>
      <c r="R31" s="155"/>
      <c r="S31" s="155"/>
      <c r="T31" s="155"/>
      <c r="U31" s="157"/>
      <c r="V31" s="155"/>
      <c r="W31" s="155"/>
      <c r="X31" s="155"/>
      <c r="Y31" s="155"/>
      <c r="Z31" s="155"/>
      <c r="AA31" s="155"/>
    </row>
    <row r="32" spans="15:59">
      <c r="O32" s="155"/>
      <c r="P32" s="155"/>
      <c r="Q32" s="155"/>
      <c r="R32" s="155"/>
      <c r="S32" s="155"/>
      <c r="T32" s="155"/>
      <c r="U32" s="155"/>
      <c r="V32" s="157"/>
      <c r="W32" s="155"/>
      <c r="X32" s="155"/>
      <c r="Y32" s="155"/>
      <c r="Z32" s="155"/>
      <c r="AA32" s="155"/>
    </row>
    <row r="33" spans="15:27">
      <c r="O33" s="155"/>
      <c r="P33" s="155"/>
      <c r="Q33" s="155"/>
      <c r="R33" s="155"/>
      <c r="S33" s="155"/>
      <c r="T33" s="155"/>
      <c r="U33" s="155"/>
      <c r="V33" s="155"/>
      <c r="W33" s="157"/>
      <c r="X33" s="155"/>
      <c r="Y33" s="155"/>
      <c r="Z33" s="155"/>
      <c r="AA33" s="155"/>
    </row>
    <row r="34" spans="15:27">
      <c r="O34" s="155"/>
      <c r="P34" s="155"/>
      <c r="Q34" s="155"/>
      <c r="R34" s="155"/>
      <c r="S34" s="155"/>
      <c r="T34" s="155"/>
      <c r="U34" s="155"/>
      <c r="V34" s="155"/>
      <c r="W34" s="155"/>
      <c r="X34" s="157"/>
      <c r="Y34" s="155"/>
      <c r="Z34" s="155"/>
      <c r="AA34" s="155"/>
    </row>
    <row r="35" spans="15:27">
      <c r="O35" s="155"/>
      <c r="P35" s="155"/>
      <c r="Q35" s="155"/>
      <c r="R35" s="155"/>
      <c r="S35" s="155"/>
      <c r="T35" s="155"/>
      <c r="U35" s="155"/>
      <c r="V35" s="155"/>
      <c r="W35" s="155"/>
      <c r="X35" s="155"/>
      <c r="Y35" s="157"/>
      <c r="Z35" s="155"/>
      <c r="AA35" s="155"/>
    </row>
    <row r="36" spans="15:27">
      <c r="O36" s="155"/>
      <c r="P36" s="155"/>
      <c r="Q36" s="155"/>
      <c r="R36" s="155"/>
      <c r="S36" s="155"/>
      <c r="T36" s="155"/>
      <c r="U36" s="155"/>
      <c r="V36" s="155"/>
      <c r="W36" s="155"/>
      <c r="X36" s="155"/>
      <c r="Y36" s="155"/>
      <c r="Z36" s="155"/>
      <c r="AA36" s="15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2508-D691-46A2-B04B-41ED9AAE5FEA}">
  <dimension ref="A1:D105"/>
  <sheetViews>
    <sheetView workbookViewId="0">
      <selection activeCell="C8" sqref="C8"/>
    </sheetView>
  </sheetViews>
  <sheetFormatPr defaultRowHeight="12.75"/>
  <sheetData>
    <row r="1" spans="1:4">
      <c r="A1" t="s">
        <v>122</v>
      </c>
    </row>
    <row r="2" spans="1:4">
      <c r="A2" t="s">
        <v>123</v>
      </c>
    </row>
    <row r="4" spans="1:4">
      <c r="A4" t="s">
        <v>124</v>
      </c>
      <c r="B4" t="s">
        <v>125</v>
      </c>
      <c r="C4" t="s">
        <v>126</v>
      </c>
      <c r="D4" t="s">
        <v>127</v>
      </c>
    </row>
    <row r="5" spans="1:4">
      <c r="A5">
        <v>0</v>
      </c>
      <c r="B5">
        <v>7039</v>
      </c>
      <c r="C5">
        <v>6</v>
      </c>
    </row>
    <row r="6" spans="1:4">
      <c r="A6">
        <v>1</v>
      </c>
      <c r="B6">
        <v>6655</v>
      </c>
      <c r="C6">
        <v>1</v>
      </c>
    </row>
    <row r="7" spans="1:4">
      <c r="A7">
        <v>2</v>
      </c>
      <c r="B7">
        <v>6785</v>
      </c>
      <c r="C7">
        <v>1</v>
      </c>
    </row>
    <row r="8" spans="1:4">
      <c r="A8">
        <v>3</v>
      </c>
      <c r="B8">
        <v>6914</v>
      </c>
      <c r="C8">
        <v>1</v>
      </c>
    </row>
    <row r="9" spans="1:4">
      <c r="A9">
        <v>4</v>
      </c>
      <c r="B9">
        <v>6836</v>
      </c>
      <c r="C9">
        <v>0</v>
      </c>
    </row>
    <row r="10" spans="1:4">
      <c r="A10">
        <v>5</v>
      </c>
      <c r="B10">
        <v>6860</v>
      </c>
      <c r="C10">
        <v>1</v>
      </c>
    </row>
    <row r="11" spans="1:4">
      <c r="A11">
        <v>6</v>
      </c>
      <c r="B11">
        <v>6940</v>
      </c>
      <c r="C11">
        <v>3</v>
      </c>
    </row>
    <row r="12" spans="1:4">
      <c r="A12">
        <v>7</v>
      </c>
      <c r="B12">
        <v>7141</v>
      </c>
      <c r="C12">
        <v>1</v>
      </c>
    </row>
    <row r="13" spans="1:4">
      <c r="A13">
        <v>8</v>
      </c>
      <c r="B13">
        <v>7645</v>
      </c>
      <c r="C13">
        <v>0</v>
      </c>
    </row>
    <row r="14" spans="1:4">
      <c r="A14">
        <v>9</v>
      </c>
      <c r="B14">
        <v>7635</v>
      </c>
      <c r="C14">
        <v>1</v>
      </c>
    </row>
    <row r="15" spans="1:4">
      <c r="A15">
        <v>10</v>
      </c>
      <c r="B15">
        <v>7630</v>
      </c>
      <c r="C15">
        <v>0</v>
      </c>
    </row>
    <row r="16" spans="1:4">
      <c r="A16">
        <v>11</v>
      </c>
      <c r="B16">
        <v>7436</v>
      </c>
      <c r="C16">
        <v>0</v>
      </c>
    </row>
    <row r="17" spans="1:4">
      <c r="A17">
        <v>12</v>
      </c>
      <c r="B17">
        <v>6928</v>
      </c>
      <c r="C17">
        <v>0</v>
      </c>
    </row>
    <row r="18" spans="1:4">
      <c r="A18">
        <v>13</v>
      </c>
      <c r="B18">
        <v>6627</v>
      </c>
      <c r="C18">
        <v>1</v>
      </c>
      <c r="D18">
        <v>1</v>
      </c>
    </row>
    <row r="19" spans="1:4">
      <c r="A19">
        <v>14</v>
      </c>
      <c r="B19">
        <v>6533</v>
      </c>
      <c r="C19">
        <v>2</v>
      </c>
      <c r="D19">
        <v>1</v>
      </c>
    </row>
    <row r="20" spans="1:4">
      <c r="A20">
        <v>15</v>
      </c>
      <c r="B20">
        <v>6176</v>
      </c>
      <c r="C20">
        <v>1</v>
      </c>
      <c r="D20">
        <v>6</v>
      </c>
    </row>
    <row r="21" spans="1:4">
      <c r="A21">
        <v>16</v>
      </c>
      <c r="B21">
        <v>6125</v>
      </c>
      <c r="C21">
        <v>2</v>
      </c>
      <c r="D21">
        <v>22</v>
      </c>
    </row>
    <row r="22" spans="1:4">
      <c r="A22">
        <v>17</v>
      </c>
      <c r="B22">
        <v>5840</v>
      </c>
      <c r="C22">
        <v>0</v>
      </c>
      <c r="D22">
        <v>30</v>
      </c>
    </row>
    <row r="23" spans="1:4">
      <c r="A23">
        <v>18</v>
      </c>
      <c r="B23">
        <v>5942</v>
      </c>
      <c r="C23">
        <v>2</v>
      </c>
      <c r="D23">
        <v>77</v>
      </c>
    </row>
    <row r="24" spans="1:4">
      <c r="A24">
        <v>19</v>
      </c>
      <c r="B24">
        <v>5800</v>
      </c>
      <c r="C24">
        <v>3</v>
      </c>
      <c r="D24">
        <v>123</v>
      </c>
    </row>
    <row r="25" spans="1:4">
      <c r="A25">
        <v>20</v>
      </c>
      <c r="B25">
        <v>5714</v>
      </c>
      <c r="C25">
        <v>1</v>
      </c>
      <c r="D25">
        <v>162</v>
      </c>
    </row>
    <row r="26" spans="1:4">
      <c r="A26">
        <v>21</v>
      </c>
      <c r="B26">
        <v>6023</v>
      </c>
      <c r="C26">
        <v>1</v>
      </c>
      <c r="D26">
        <v>201</v>
      </c>
    </row>
    <row r="27" spans="1:4">
      <c r="A27">
        <v>22</v>
      </c>
      <c r="B27">
        <v>6525</v>
      </c>
      <c r="C27">
        <v>3</v>
      </c>
      <c r="D27">
        <v>284</v>
      </c>
    </row>
    <row r="28" spans="1:4">
      <c r="A28">
        <v>23</v>
      </c>
      <c r="B28">
        <v>6523</v>
      </c>
      <c r="C28">
        <v>2</v>
      </c>
      <c r="D28">
        <v>352</v>
      </c>
    </row>
    <row r="29" spans="1:4">
      <c r="A29">
        <v>24</v>
      </c>
      <c r="B29">
        <v>6858</v>
      </c>
      <c r="C29">
        <v>3</v>
      </c>
      <c r="D29">
        <v>455</v>
      </c>
    </row>
    <row r="30" spans="1:4">
      <c r="A30">
        <v>25</v>
      </c>
      <c r="B30">
        <v>7006</v>
      </c>
      <c r="C30">
        <v>0</v>
      </c>
      <c r="D30">
        <v>523</v>
      </c>
    </row>
    <row r="31" spans="1:4">
      <c r="A31">
        <v>26</v>
      </c>
      <c r="B31">
        <v>8062</v>
      </c>
      <c r="C31">
        <v>1</v>
      </c>
      <c r="D31">
        <v>685</v>
      </c>
    </row>
    <row r="32" spans="1:4">
      <c r="A32">
        <v>27</v>
      </c>
      <c r="B32">
        <v>8162</v>
      </c>
      <c r="C32">
        <v>8</v>
      </c>
      <c r="D32">
        <v>857</v>
      </c>
    </row>
    <row r="33" spans="1:4">
      <c r="A33">
        <v>28</v>
      </c>
      <c r="B33">
        <v>9066</v>
      </c>
      <c r="C33">
        <v>2</v>
      </c>
      <c r="D33">
        <v>989</v>
      </c>
    </row>
    <row r="34" spans="1:4">
      <c r="A34">
        <v>29</v>
      </c>
      <c r="B34">
        <v>9629</v>
      </c>
      <c r="C34">
        <v>6</v>
      </c>
      <c r="D34">
        <v>1097</v>
      </c>
    </row>
    <row r="35" spans="1:4">
      <c r="A35">
        <v>30</v>
      </c>
      <c r="B35">
        <v>9796</v>
      </c>
      <c r="C35">
        <v>6</v>
      </c>
      <c r="D35">
        <v>1108</v>
      </c>
    </row>
    <row r="36" spans="1:4">
      <c r="A36">
        <v>31</v>
      </c>
      <c r="B36">
        <v>9666</v>
      </c>
      <c r="C36">
        <v>5</v>
      </c>
      <c r="D36">
        <v>1072</v>
      </c>
    </row>
    <row r="37" spans="1:4">
      <c r="A37">
        <v>32</v>
      </c>
      <c r="B37">
        <v>9261</v>
      </c>
      <c r="C37">
        <v>6</v>
      </c>
      <c r="D37">
        <v>926</v>
      </c>
    </row>
    <row r="38" spans="1:4">
      <c r="A38">
        <v>33</v>
      </c>
      <c r="B38">
        <v>9268</v>
      </c>
      <c r="C38">
        <v>7</v>
      </c>
      <c r="D38">
        <v>890</v>
      </c>
    </row>
    <row r="39" spans="1:4">
      <c r="A39">
        <v>34</v>
      </c>
      <c r="B39">
        <v>9446</v>
      </c>
      <c r="C39">
        <v>7</v>
      </c>
      <c r="D39">
        <v>835</v>
      </c>
    </row>
    <row r="40" spans="1:4">
      <c r="A40">
        <v>35</v>
      </c>
      <c r="B40">
        <v>9287</v>
      </c>
      <c r="C40">
        <v>8</v>
      </c>
      <c r="D40">
        <v>720</v>
      </c>
    </row>
    <row r="41" spans="1:4">
      <c r="A41">
        <v>36</v>
      </c>
      <c r="B41">
        <v>9082</v>
      </c>
      <c r="C41">
        <v>3</v>
      </c>
      <c r="D41">
        <v>622</v>
      </c>
    </row>
    <row r="42" spans="1:4">
      <c r="A42">
        <v>37</v>
      </c>
      <c r="B42">
        <v>8860</v>
      </c>
      <c r="C42">
        <v>7</v>
      </c>
      <c r="D42">
        <v>545</v>
      </c>
    </row>
    <row r="43" spans="1:4">
      <c r="A43">
        <v>38</v>
      </c>
      <c r="B43">
        <v>8862</v>
      </c>
      <c r="C43">
        <v>9</v>
      </c>
      <c r="D43">
        <v>438</v>
      </c>
    </row>
    <row r="44" spans="1:4">
      <c r="A44">
        <v>39</v>
      </c>
      <c r="B44">
        <v>8725</v>
      </c>
      <c r="C44">
        <v>3</v>
      </c>
      <c r="D44">
        <v>332</v>
      </c>
    </row>
    <row r="45" spans="1:4">
      <c r="A45">
        <v>40</v>
      </c>
      <c r="B45">
        <v>8679</v>
      </c>
      <c r="C45">
        <v>11</v>
      </c>
      <c r="D45">
        <v>260</v>
      </c>
    </row>
    <row r="46" spans="1:4">
      <c r="A46">
        <v>41</v>
      </c>
      <c r="B46">
        <v>8789</v>
      </c>
      <c r="C46">
        <v>10</v>
      </c>
      <c r="D46">
        <v>204</v>
      </c>
    </row>
    <row r="47" spans="1:4">
      <c r="A47">
        <v>42</v>
      </c>
      <c r="B47">
        <v>8964</v>
      </c>
      <c r="C47">
        <v>11</v>
      </c>
      <c r="D47">
        <v>117</v>
      </c>
    </row>
    <row r="48" spans="1:4">
      <c r="A48">
        <v>43</v>
      </c>
      <c r="B48">
        <v>8809</v>
      </c>
      <c r="C48">
        <v>8</v>
      </c>
      <c r="D48">
        <v>68</v>
      </c>
    </row>
    <row r="49" spans="1:4">
      <c r="A49">
        <v>44</v>
      </c>
      <c r="B49">
        <v>8977</v>
      </c>
      <c r="C49">
        <v>13</v>
      </c>
      <c r="D49">
        <v>45</v>
      </c>
    </row>
    <row r="50" spans="1:4">
      <c r="A50">
        <v>45</v>
      </c>
      <c r="B50">
        <v>8773</v>
      </c>
      <c r="C50">
        <v>17</v>
      </c>
      <c r="D50">
        <v>26</v>
      </c>
    </row>
    <row r="51" spans="1:4">
      <c r="A51">
        <v>46</v>
      </c>
      <c r="B51">
        <v>9063</v>
      </c>
      <c r="C51">
        <v>17</v>
      </c>
      <c r="D51">
        <v>11</v>
      </c>
    </row>
    <row r="52" spans="1:4">
      <c r="A52">
        <v>47</v>
      </c>
      <c r="B52">
        <v>9240</v>
      </c>
      <c r="C52">
        <v>18</v>
      </c>
      <c r="D52">
        <v>8</v>
      </c>
    </row>
    <row r="53" spans="1:4">
      <c r="A53">
        <v>48</v>
      </c>
      <c r="B53">
        <v>9210</v>
      </c>
      <c r="C53">
        <v>15</v>
      </c>
      <c r="D53">
        <v>2</v>
      </c>
    </row>
    <row r="54" spans="1:4">
      <c r="A54">
        <v>49</v>
      </c>
      <c r="B54">
        <v>9006</v>
      </c>
      <c r="C54">
        <v>14</v>
      </c>
      <c r="D54">
        <v>1</v>
      </c>
    </row>
    <row r="55" spans="1:4">
      <c r="A55">
        <v>50</v>
      </c>
      <c r="B55">
        <v>8582</v>
      </c>
      <c r="C55">
        <v>17</v>
      </c>
      <c r="D55">
        <v>3</v>
      </c>
    </row>
    <row r="56" spans="1:4">
      <c r="A56">
        <v>51</v>
      </c>
      <c r="B56">
        <v>8326</v>
      </c>
      <c r="C56">
        <v>24</v>
      </c>
      <c r="D56">
        <v>1</v>
      </c>
    </row>
    <row r="57" spans="1:4">
      <c r="A57">
        <v>52</v>
      </c>
      <c r="B57">
        <v>8291</v>
      </c>
      <c r="C57">
        <v>24</v>
      </c>
      <c r="D57">
        <v>0</v>
      </c>
    </row>
    <row r="58" spans="1:4">
      <c r="A58">
        <v>53</v>
      </c>
      <c r="B58">
        <v>8539</v>
      </c>
      <c r="C58">
        <v>28</v>
      </c>
    </row>
    <row r="59" spans="1:4">
      <c r="A59">
        <v>54</v>
      </c>
      <c r="B59">
        <v>8779</v>
      </c>
      <c r="C59">
        <v>27</v>
      </c>
    </row>
    <row r="60" spans="1:4">
      <c r="A60">
        <v>55</v>
      </c>
      <c r="B60">
        <v>8778</v>
      </c>
      <c r="C60">
        <v>26</v>
      </c>
    </row>
    <row r="61" spans="1:4">
      <c r="A61">
        <v>56</v>
      </c>
      <c r="B61">
        <v>9199</v>
      </c>
      <c r="C61">
        <v>34</v>
      </c>
    </row>
    <row r="62" spans="1:4">
      <c r="A62">
        <v>57</v>
      </c>
      <c r="B62">
        <v>9673</v>
      </c>
      <c r="C62">
        <v>35</v>
      </c>
    </row>
    <row r="63" spans="1:4">
      <c r="A63">
        <v>58</v>
      </c>
      <c r="B63">
        <v>9649</v>
      </c>
      <c r="C63">
        <v>30</v>
      </c>
    </row>
    <row r="64" spans="1:4">
      <c r="A64">
        <v>59</v>
      </c>
      <c r="B64">
        <v>9587</v>
      </c>
      <c r="C64">
        <v>56</v>
      </c>
    </row>
    <row r="65" spans="1:3">
      <c r="A65">
        <v>60</v>
      </c>
      <c r="B65">
        <v>9400</v>
      </c>
      <c r="C65">
        <v>41</v>
      </c>
    </row>
    <row r="66" spans="1:3">
      <c r="A66">
        <v>61</v>
      </c>
      <c r="B66">
        <v>9391</v>
      </c>
      <c r="C66">
        <v>56</v>
      </c>
    </row>
    <row r="67" spans="1:3">
      <c r="A67">
        <v>62</v>
      </c>
      <c r="B67">
        <v>9396</v>
      </c>
      <c r="C67">
        <v>58</v>
      </c>
    </row>
    <row r="68" spans="1:3">
      <c r="A68">
        <v>63</v>
      </c>
      <c r="B68">
        <v>9607</v>
      </c>
      <c r="C68">
        <v>68</v>
      </c>
    </row>
    <row r="69" spans="1:3">
      <c r="A69">
        <v>64</v>
      </c>
      <c r="B69">
        <v>9503</v>
      </c>
      <c r="C69">
        <v>65</v>
      </c>
    </row>
    <row r="70" spans="1:3">
      <c r="A70">
        <v>65</v>
      </c>
      <c r="B70">
        <v>8997</v>
      </c>
      <c r="C70">
        <v>79</v>
      </c>
    </row>
    <row r="71" spans="1:3">
      <c r="A71">
        <v>66</v>
      </c>
      <c r="B71">
        <v>9169</v>
      </c>
      <c r="C71">
        <v>78</v>
      </c>
    </row>
    <row r="72" spans="1:3">
      <c r="A72">
        <v>67</v>
      </c>
      <c r="B72">
        <v>9259</v>
      </c>
      <c r="C72">
        <v>83</v>
      </c>
    </row>
    <row r="73" spans="1:3">
      <c r="A73">
        <v>68</v>
      </c>
      <c r="B73">
        <v>8768</v>
      </c>
      <c r="C73">
        <v>101</v>
      </c>
    </row>
    <row r="74" spans="1:3">
      <c r="A74">
        <v>69</v>
      </c>
      <c r="B74">
        <v>9310</v>
      </c>
      <c r="C74">
        <v>94</v>
      </c>
    </row>
    <row r="75" spans="1:3">
      <c r="A75">
        <v>70</v>
      </c>
      <c r="B75">
        <v>8582</v>
      </c>
      <c r="C75">
        <v>134</v>
      </c>
    </row>
    <row r="76" spans="1:3">
      <c r="A76">
        <v>71</v>
      </c>
      <c r="B76">
        <v>8133</v>
      </c>
      <c r="C76">
        <v>106</v>
      </c>
    </row>
    <row r="77" spans="1:3">
      <c r="A77">
        <v>72</v>
      </c>
      <c r="B77">
        <v>7522</v>
      </c>
      <c r="C77">
        <v>141</v>
      </c>
    </row>
    <row r="78" spans="1:3">
      <c r="A78">
        <v>73</v>
      </c>
      <c r="B78">
        <v>5955</v>
      </c>
      <c r="C78">
        <v>125</v>
      </c>
    </row>
    <row r="79" spans="1:3">
      <c r="A79">
        <v>74</v>
      </c>
      <c r="B79">
        <v>5945</v>
      </c>
      <c r="C79">
        <v>122</v>
      </c>
    </row>
    <row r="80" spans="1:3">
      <c r="A80">
        <v>75</v>
      </c>
      <c r="B80">
        <v>5581</v>
      </c>
      <c r="C80">
        <v>115</v>
      </c>
    </row>
    <row r="81" spans="1:3">
      <c r="A81">
        <v>76</v>
      </c>
      <c r="B81">
        <v>6763</v>
      </c>
      <c r="C81">
        <v>133</v>
      </c>
    </row>
    <row r="82" spans="1:3">
      <c r="A82">
        <v>77</v>
      </c>
      <c r="B82">
        <v>7930</v>
      </c>
      <c r="C82">
        <v>205</v>
      </c>
    </row>
    <row r="83" spans="1:3">
      <c r="A83">
        <v>78</v>
      </c>
      <c r="B83">
        <v>6897</v>
      </c>
      <c r="C83">
        <v>258</v>
      </c>
    </row>
    <row r="84" spans="1:3">
      <c r="A84">
        <v>79</v>
      </c>
      <c r="B84">
        <v>7256</v>
      </c>
      <c r="C84">
        <v>261</v>
      </c>
    </row>
    <row r="85" spans="1:3">
      <c r="A85">
        <v>80</v>
      </c>
      <c r="B85">
        <v>6891</v>
      </c>
      <c r="C85">
        <v>297</v>
      </c>
    </row>
    <row r="86" spans="1:3">
      <c r="A86">
        <v>81</v>
      </c>
      <c r="B86">
        <v>6845</v>
      </c>
      <c r="C86">
        <v>319</v>
      </c>
    </row>
    <row r="87" spans="1:3">
      <c r="A87">
        <v>82</v>
      </c>
      <c r="B87">
        <v>5734</v>
      </c>
      <c r="C87">
        <v>302</v>
      </c>
    </row>
    <row r="88" spans="1:3">
      <c r="A88">
        <v>83</v>
      </c>
      <c r="B88">
        <v>5152</v>
      </c>
      <c r="C88">
        <v>328</v>
      </c>
    </row>
    <row r="89" spans="1:3">
      <c r="A89">
        <v>84</v>
      </c>
      <c r="B89">
        <v>4405</v>
      </c>
      <c r="C89">
        <v>311</v>
      </c>
    </row>
    <row r="90" spans="1:3">
      <c r="A90">
        <v>85</v>
      </c>
      <c r="B90">
        <v>4053</v>
      </c>
      <c r="C90">
        <v>313</v>
      </c>
    </row>
    <row r="91" spans="1:3">
      <c r="A91">
        <v>86</v>
      </c>
      <c r="B91">
        <v>4164</v>
      </c>
      <c r="C91">
        <v>379</v>
      </c>
    </row>
    <row r="92" spans="1:3">
      <c r="A92">
        <v>87</v>
      </c>
      <c r="B92">
        <v>3573</v>
      </c>
      <c r="C92">
        <v>391</v>
      </c>
    </row>
    <row r="93" spans="1:3">
      <c r="A93">
        <v>88</v>
      </c>
      <c r="B93">
        <v>3098</v>
      </c>
      <c r="C93">
        <v>381</v>
      </c>
    </row>
    <row r="94" spans="1:3">
      <c r="A94">
        <v>89</v>
      </c>
      <c r="B94">
        <v>2686</v>
      </c>
      <c r="C94">
        <v>379</v>
      </c>
    </row>
    <row r="95" spans="1:3">
      <c r="A95">
        <v>90</v>
      </c>
      <c r="B95">
        <v>2340</v>
      </c>
      <c r="C95">
        <v>324</v>
      </c>
    </row>
    <row r="96" spans="1:3">
      <c r="A96">
        <v>91</v>
      </c>
      <c r="B96">
        <v>1833</v>
      </c>
      <c r="C96">
        <v>356</v>
      </c>
    </row>
    <row r="97" spans="1:3">
      <c r="A97">
        <v>92</v>
      </c>
      <c r="B97">
        <v>1382</v>
      </c>
      <c r="C97">
        <v>283</v>
      </c>
    </row>
    <row r="98" spans="1:3">
      <c r="A98">
        <v>93</v>
      </c>
      <c r="B98">
        <v>1065</v>
      </c>
      <c r="C98">
        <v>238</v>
      </c>
    </row>
    <row r="99" spans="1:3">
      <c r="A99">
        <v>94</v>
      </c>
      <c r="B99">
        <v>812</v>
      </c>
      <c r="C99">
        <v>186</v>
      </c>
    </row>
    <row r="100" spans="1:3">
      <c r="A100">
        <v>95</v>
      </c>
      <c r="B100">
        <v>616</v>
      </c>
      <c r="C100">
        <v>175</v>
      </c>
    </row>
    <row r="101" spans="1:3">
      <c r="A101">
        <v>96</v>
      </c>
      <c r="B101">
        <v>392</v>
      </c>
      <c r="C101">
        <v>131</v>
      </c>
    </row>
    <row r="102" spans="1:3">
      <c r="A102">
        <v>97</v>
      </c>
      <c r="B102">
        <v>249</v>
      </c>
      <c r="C102">
        <v>84</v>
      </c>
    </row>
    <row r="103" spans="1:3">
      <c r="A103">
        <v>98</v>
      </c>
      <c r="B103">
        <v>118</v>
      </c>
      <c r="C103">
        <v>50</v>
      </c>
    </row>
    <row r="104" spans="1:3">
      <c r="A104">
        <v>99</v>
      </c>
      <c r="B104">
        <v>75</v>
      </c>
      <c r="C104">
        <v>29</v>
      </c>
    </row>
    <row r="105" spans="1:3">
      <c r="A105">
        <v>100</v>
      </c>
      <c r="B105">
        <v>117</v>
      </c>
      <c r="C105">
        <v>45</v>
      </c>
    </row>
  </sheetData>
  <sortState xmlns:xlrd2="http://schemas.microsoft.com/office/spreadsheetml/2017/richdata2" ref="A6:A105">
    <sortCondition ref="A5:A10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93FC-3124-4369-A7A4-1AD0CEA3670D}">
  <dimension ref="A1:U105"/>
  <sheetViews>
    <sheetView tabSelected="1" workbookViewId="0">
      <selection activeCell="J4" sqref="J4"/>
    </sheetView>
  </sheetViews>
  <sheetFormatPr defaultRowHeight="12.75"/>
  <cols>
    <col min="9" max="11" width="9.140625" style="30"/>
    <col min="14" max="21" width="9.140625" style="1"/>
  </cols>
  <sheetData>
    <row r="1" spans="1:17">
      <c r="A1" t="s">
        <v>122</v>
      </c>
    </row>
    <row r="2" spans="1:17">
      <c r="A2" t="s">
        <v>123</v>
      </c>
    </row>
    <row r="3" spans="1:17">
      <c r="J3" s="30" t="s">
        <v>128</v>
      </c>
      <c r="L3" t="s">
        <v>129</v>
      </c>
      <c r="M3" s="30" t="s">
        <v>130</v>
      </c>
      <c r="O3" s="1" t="s">
        <v>56</v>
      </c>
      <c r="P3" s="1" t="s">
        <v>57</v>
      </c>
    </row>
    <row r="4" spans="1:17">
      <c r="A4" t="s">
        <v>124</v>
      </c>
      <c r="B4" t="s">
        <v>125</v>
      </c>
      <c r="C4" t="s">
        <v>126</v>
      </c>
      <c r="D4" t="s">
        <v>127</v>
      </c>
      <c r="E4" t="s">
        <v>69</v>
      </c>
      <c r="F4" t="s">
        <v>68</v>
      </c>
      <c r="G4" t="s">
        <v>70</v>
      </c>
      <c r="H4" s="13" t="s">
        <v>71</v>
      </c>
      <c r="I4" s="30" t="s">
        <v>31</v>
      </c>
      <c r="J4" s="30" t="s">
        <v>107</v>
      </c>
      <c r="K4" s="30" t="s">
        <v>71</v>
      </c>
      <c r="L4" t="s">
        <v>131</v>
      </c>
      <c r="M4" t="s">
        <v>132</v>
      </c>
      <c r="N4" s="1" t="s">
        <v>133</v>
      </c>
      <c r="O4" s="13" t="s">
        <v>73</v>
      </c>
      <c r="P4" s="13" t="s">
        <v>74</v>
      </c>
      <c r="Q4" s="1" t="s">
        <v>29</v>
      </c>
    </row>
    <row r="5" spans="1:17">
      <c r="A5">
        <v>0</v>
      </c>
      <c r="B5">
        <v>7039</v>
      </c>
      <c r="C5">
        <v>6</v>
      </c>
      <c r="E5">
        <f>C5/B5</f>
        <v>8.5239380593834352E-4</v>
      </c>
      <c r="F5">
        <f>1-E5</f>
        <v>0.99914760619406162</v>
      </c>
      <c r="G5">
        <v>1</v>
      </c>
      <c r="H5" s="13">
        <f>SUM(G5:$G$105)/G5</f>
        <v>82.904191655464231</v>
      </c>
      <c r="I5" s="30">
        <f>G5*E5</f>
        <v>8.5239380593834352E-4</v>
      </c>
      <c r="J5" s="30">
        <f>G5-I5/2</f>
        <v>0.99957380309703081</v>
      </c>
      <c r="K5" s="30">
        <f>SUM(J5:$J$105)/J5</f>
        <v>82.442639130708841</v>
      </c>
      <c r="O5" s="13">
        <f>SUM(M5:M105)</f>
        <v>0.81615115634715041</v>
      </c>
      <c r="P5" s="13">
        <f>SUM(N5:N105)/O5</f>
        <v>30.166196005075992</v>
      </c>
      <c r="Q5" s="1">
        <f>O5^(1/P5)</f>
        <v>0.99328807806371011</v>
      </c>
    </row>
    <row r="6" spans="1:17">
      <c r="A6">
        <v>1</v>
      </c>
      <c r="B6">
        <v>6655</v>
      </c>
      <c r="C6">
        <v>1</v>
      </c>
      <c r="E6">
        <f t="shared" ref="E6:E69" si="0">C6/B6</f>
        <v>1.5026296018031557E-4</v>
      </c>
      <c r="F6">
        <f t="shared" ref="F6:F69" si="1">1-E6</f>
        <v>0.99984973703981972</v>
      </c>
      <c r="G6">
        <f>G5*F5</f>
        <v>0.99914760619406162</v>
      </c>
      <c r="H6">
        <f>SUM(G6:$G$105)/G6</f>
        <v>81.974065841435049</v>
      </c>
      <c r="I6" s="30">
        <f t="shared" ref="I6:I69" si="2">G6*E6</f>
        <v>1.5013487696379589E-4</v>
      </c>
      <c r="J6" s="30">
        <f t="shared" ref="J6:J69" si="3">G6-I6/2</f>
        <v>0.99907253875557978</v>
      </c>
      <c r="K6" s="30">
        <f>SUM(J6:$J$105)/J6</f>
        <v>81.483501319675369</v>
      </c>
    </row>
    <row r="7" spans="1:17">
      <c r="A7">
        <v>2</v>
      </c>
      <c r="B7">
        <v>6785</v>
      </c>
      <c r="C7">
        <v>1</v>
      </c>
      <c r="E7">
        <f t="shared" si="0"/>
        <v>1.4738393515106854E-4</v>
      </c>
      <c r="F7">
        <f t="shared" si="1"/>
        <v>0.99985261606484899</v>
      </c>
      <c r="G7">
        <f t="shared" ref="G7:G70" si="4">G6*F6</f>
        <v>0.99899747131709782</v>
      </c>
      <c r="H7">
        <f>SUM(G7:$G$105)/G7</f>
        <v>80.986235072850945</v>
      </c>
      <c r="I7" s="30">
        <f t="shared" si="2"/>
        <v>1.4723617852868061E-4</v>
      </c>
      <c r="J7" s="30">
        <f t="shared" si="3"/>
        <v>0.9989238532278335</v>
      </c>
      <c r="K7" s="30">
        <f>SUM(J7:$J$105)/J7</f>
        <v>80.495480943377345</v>
      </c>
    </row>
    <row r="8" spans="1:17">
      <c r="A8">
        <v>3</v>
      </c>
      <c r="B8">
        <v>6914</v>
      </c>
      <c r="C8">
        <v>1</v>
      </c>
      <c r="E8">
        <f t="shared" si="0"/>
        <v>1.446340757882557E-4</v>
      </c>
      <c r="F8">
        <f t="shared" si="1"/>
        <v>0.99985536592421176</v>
      </c>
      <c r="G8">
        <f t="shared" si="4"/>
        <v>0.99885023513856919</v>
      </c>
      <c r="H8">
        <f>SUM(G8:$G$105)/G8</f>
        <v>79.998025496652971</v>
      </c>
      <c r="I8" s="30">
        <f t="shared" si="2"/>
        <v>1.4446778061014885E-4</v>
      </c>
      <c r="J8" s="30">
        <f t="shared" si="3"/>
        <v>0.9987780012482641</v>
      </c>
      <c r="K8" s="30">
        <f>SUM(J8:$J$105)/J8</f>
        <v>79.507089702528944</v>
      </c>
    </row>
    <row r="9" spans="1:17">
      <c r="A9">
        <v>4</v>
      </c>
      <c r="B9">
        <v>6836</v>
      </c>
      <c r="C9">
        <v>0</v>
      </c>
      <c r="E9">
        <f t="shared" si="0"/>
        <v>0</v>
      </c>
      <c r="F9">
        <f t="shared" si="1"/>
        <v>1</v>
      </c>
      <c r="G9">
        <f t="shared" si="4"/>
        <v>0.99870576735795902</v>
      </c>
      <c r="H9">
        <f>SUM(G9:$G$105)/G9</f>
        <v>79.009452955859786</v>
      </c>
      <c r="I9" s="30">
        <f t="shared" si="2"/>
        <v>0</v>
      </c>
      <c r="J9" s="30">
        <f t="shared" si="3"/>
        <v>0.99870576735795902</v>
      </c>
      <c r="K9" s="30">
        <f>SUM(J9:$J$105)/J9</f>
        <v>78.512767923974238</v>
      </c>
    </row>
    <row r="10" spans="1:17">
      <c r="A10">
        <v>5</v>
      </c>
      <c r="B10">
        <v>6860</v>
      </c>
      <c r="C10">
        <v>1</v>
      </c>
      <c r="E10">
        <f t="shared" si="0"/>
        <v>1.4577259475218659E-4</v>
      </c>
      <c r="F10">
        <f t="shared" si="1"/>
        <v>0.99985422740524776</v>
      </c>
      <c r="G10">
        <f t="shared" si="4"/>
        <v>0.99870576735795902</v>
      </c>
      <c r="H10">
        <f>SUM(G10:$G$105)/G10</f>
        <v>78.009452955859786</v>
      </c>
      <c r="I10" s="30">
        <f t="shared" si="2"/>
        <v>1.4558393110174331E-4</v>
      </c>
      <c r="J10" s="30">
        <f t="shared" si="3"/>
        <v>0.99863297539240814</v>
      </c>
      <c r="K10" s="30">
        <f>SUM(J10:$J$105)/J10</f>
        <v>77.518417954437382</v>
      </c>
    </row>
    <row r="11" spans="1:17">
      <c r="A11">
        <v>6</v>
      </c>
      <c r="B11">
        <v>6940</v>
      </c>
      <c r="C11">
        <v>3</v>
      </c>
      <c r="E11">
        <f t="shared" si="0"/>
        <v>4.3227665706051873E-4</v>
      </c>
      <c r="F11">
        <f t="shared" si="1"/>
        <v>0.99956772334293953</v>
      </c>
      <c r="G11">
        <f t="shared" si="4"/>
        <v>0.99856018342685726</v>
      </c>
      <c r="H11">
        <f>SUM(G11:$G$105)/G11</f>
        <v>77.020680460300071</v>
      </c>
      <c r="I11" s="30">
        <f t="shared" si="2"/>
        <v>4.3165425796550026E-4</v>
      </c>
      <c r="J11" s="30">
        <f t="shared" si="3"/>
        <v>0.99834435629787455</v>
      </c>
      <c r="K11" s="30">
        <f>SUM(J11:$J$105)/J11</f>
        <v>76.540539255936039</v>
      </c>
    </row>
    <row r="12" spans="1:17">
      <c r="A12">
        <v>7</v>
      </c>
      <c r="B12">
        <v>7141</v>
      </c>
      <c r="C12">
        <v>1</v>
      </c>
      <c r="E12">
        <f t="shared" si="0"/>
        <v>1.4003640946646129E-4</v>
      </c>
      <c r="F12">
        <f t="shared" si="1"/>
        <v>0.99985996359053353</v>
      </c>
      <c r="G12">
        <f t="shared" si="4"/>
        <v>0.99812852916889183</v>
      </c>
      <c r="H12">
        <f>SUM(G12:$G$105)/G12</f>
        <v>76.053556637520899</v>
      </c>
      <c r="I12" s="30">
        <f t="shared" si="2"/>
        <v>1.3977433541085169E-4</v>
      </c>
      <c r="J12" s="30">
        <f t="shared" si="3"/>
        <v>0.99805864200118644</v>
      </c>
      <c r="K12" s="30">
        <f>SUM(J12:$J$105)/J12</f>
        <v>75.562164249835902</v>
      </c>
    </row>
    <row r="13" spans="1:17">
      <c r="A13">
        <v>8</v>
      </c>
      <c r="B13">
        <v>7645</v>
      </c>
      <c r="C13">
        <v>0</v>
      </c>
      <c r="E13">
        <f t="shared" si="0"/>
        <v>0</v>
      </c>
      <c r="F13">
        <f t="shared" si="1"/>
        <v>1</v>
      </c>
      <c r="G13">
        <f t="shared" si="4"/>
        <v>0.99798875483348093</v>
      </c>
      <c r="H13">
        <f>SUM(G13:$G$105)/G13</f>
        <v>75.0640683401312</v>
      </c>
      <c r="I13" s="30">
        <f t="shared" si="2"/>
        <v>0</v>
      </c>
      <c r="J13" s="30">
        <f t="shared" si="3"/>
        <v>0.99798875483348093</v>
      </c>
      <c r="K13" s="30">
        <f>SUM(J13:$J$105)/J13</f>
        <v>74.567385689909415</v>
      </c>
    </row>
    <row r="14" spans="1:17">
      <c r="A14">
        <v>9</v>
      </c>
      <c r="B14">
        <v>7635</v>
      </c>
      <c r="C14">
        <v>1</v>
      </c>
      <c r="E14">
        <f t="shared" si="0"/>
        <v>1.309757694826457E-4</v>
      </c>
      <c r="F14">
        <f t="shared" si="1"/>
        <v>0.99986902423051738</v>
      </c>
      <c r="G14">
        <f t="shared" si="4"/>
        <v>0.99798875483348093</v>
      </c>
      <c r="H14">
        <f>SUM(G14:$G$105)/G14</f>
        <v>74.064068340131215</v>
      </c>
      <c r="I14" s="30">
        <f t="shared" si="2"/>
        <v>1.3071234509934261E-4</v>
      </c>
      <c r="J14" s="30">
        <f t="shared" si="3"/>
        <v>0.99792339866093127</v>
      </c>
      <c r="K14" s="30">
        <f>SUM(J14:$J$105)/J14</f>
        <v>73.572203777910602</v>
      </c>
    </row>
    <row r="15" spans="1:17">
      <c r="A15">
        <v>10</v>
      </c>
      <c r="B15">
        <v>7630</v>
      </c>
      <c r="C15">
        <v>0</v>
      </c>
      <c r="E15">
        <f t="shared" si="0"/>
        <v>0</v>
      </c>
      <c r="F15">
        <f t="shared" si="1"/>
        <v>1</v>
      </c>
      <c r="G15">
        <f t="shared" si="4"/>
        <v>0.99785804248838161</v>
      </c>
      <c r="H15">
        <f>SUM(G15:$G$105)/G15</f>
        <v>73.073639216256467</v>
      </c>
      <c r="I15" s="30">
        <f t="shared" si="2"/>
        <v>0</v>
      </c>
      <c r="J15" s="30">
        <f t="shared" si="3"/>
        <v>0.99785804248838161</v>
      </c>
      <c r="K15" s="30">
        <f>SUM(J15:$J$105)/J15</f>
        <v>72.576957000584031</v>
      </c>
    </row>
    <row r="16" spans="1:17">
      <c r="A16">
        <v>11</v>
      </c>
      <c r="B16">
        <v>7436</v>
      </c>
      <c r="C16">
        <v>0</v>
      </c>
      <c r="E16">
        <f t="shared" si="0"/>
        <v>0</v>
      </c>
      <c r="F16">
        <f t="shared" si="1"/>
        <v>1</v>
      </c>
      <c r="G16">
        <f t="shared" si="4"/>
        <v>0.99785804248838161</v>
      </c>
      <c r="H16">
        <f>SUM(G16:$G$105)/G16</f>
        <v>72.073639216256439</v>
      </c>
      <c r="I16" s="30">
        <f t="shared" si="2"/>
        <v>0</v>
      </c>
      <c r="J16" s="30">
        <f t="shared" si="3"/>
        <v>0.99785804248838161</v>
      </c>
      <c r="K16" s="30">
        <f>SUM(J16:$J$105)/J16</f>
        <v>71.576957000584017</v>
      </c>
    </row>
    <row r="17" spans="1:14">
      <c r="A17">
        <v>12</v>
      </c>
      <c r="B17">
        <v>6928</v>
      </c>
      <c r="C17">
        <v>0</v>
      </c>
      <c r="E17">
        <f t="shared" si="0"/>
        <v>0</v>
      </c>
      <c r="F17">
        <f t="shared" si="1"/>
        <v>1</v>
      </c>
      <c r="G17">
        <f t="shared" si="4"/>
        <v>0.99785804248838161</v>
      </c>
      <c r="H17">
        <f>SUM(G17:$G$105)/G17</f>
        <v>71.073639216256467</v>
      </c>
      <c r="I17" s="30">
        <f t="shared" si="2"/>
        <v>0</v>
      </c>
      <c r="J17" s="30">
        <f t="shared" si="3"/>
        <v>0.99785804248838161</v>
      </c>
      <c r="K17" s="30">
        <f>SUM(J17:$J$105)/J17</f>
        <v>70.576957000584017</v>
      </c>
    </row>
    <row r="18" spans="1:14">
      <c r="A18">
        <v>13</v>
      </c>
      <c r="B18">
        <v>6627</v>
      </c>
      <c r="C18">
        <v>1</v>
      </c>
      <c r="D18">
        <v>1</v>
      </c>
      <c r="E18">
        <f t="shared" si="0"/>
        <v>1.508978421608571E-4</v>
      </c>
      <c r="F18">
        <f t="shared" si="1"/>
        <v>0.99984910215783918</v>
      </c>
      <c r="G18">
        <f t="shared" si="4"/>
        <v>0.99785804248838161</v>
      </c>
      <c r="H18">
        <f>SUM(G18:$G$105)/G18</f>
        <v>70.073639216256439</v>
      </c>
      <c r="I18" s="30">
        <f t="shared" si="2"/>
        <v>1.5057462539435365E-4</v>
      </c>
      <c r="J18" s="30">
        <f t="shared" si="3"/>
        <v>0.99778275517568449</v>
      </c>
      <c r="K18" s="30">
        <f>SUM(J18:$J$105)/J18</f>
        <v>69.582206903021245</v>
      </c>
      <c r="L18">
        <f t="shared" ref="L18:L56" si="5">D18/B18/2</f>
        <v>7.5448921080428549E-5</v>
      </c>
      <c r="M18">
        <f t="shared" ref="M18:M56" si="6">L18*G18</f>
        <v>7.5287312697176826E-5</v>
      </c>
      <c r="N18" s="1">
        <f t="shared" ref="N18:N56" si="7">M18*A18</f>
        <v>9.7873506506329882E-4</v>
      </c>
    </row>
    <row r="19" spans="1:14">
      <c r="A19">
        <v>14</v>
      </c>
      <c r="B19">
        <v>6533</v>
      </c>
      <c r="C19">
        <v>2</v>
      </c>
      <c r="D19">
        <v>1</v>
      </c>
      <c r="E19">
        <f t="shared" si="0"/>
        <v>3.0613806826878924E-4</v>
      </c>
      <c r="F19">
        <f t="shared" si="1"/>
        <v>0.99969386193173126</v>
      </c>
      <c r="G19">
        <f t="shared" si="4"/>
        <v>0.99770746786298725</v>
      </c>
      <c r="H19">
        <f>SUM(G19:$G$105)/G19</f>
        <v>69.084063852419476</v>
      </c>
      <c r="I19" s="30">
        <f t="shared" si="2"/>
        <v>3.0543623690892002E-4</v>
      </c>
      <c r="J19" s="30">
        <f t="shared" si="3"/>
        <v>0.99755474974453284</v>
      </c>
      <c r="K19" s="30">
        <f>SUM(J19:$J$105)/J19</f>
        <v>68.597882349063937</v>
      </c>
      <c r="L19">
        <f t="shared" si="5"/>
        <v>7.6534517067197309E-5</v>
      </c>
      <c r="M19">
        <f t="shared" si="6"/>
        <v>7.6359059227230005E-5</v>
      </c>
      <c r="N19" s="1">
        <f t="shared" si="7"/>
        <v>1.06902682918122E-3</v>
      </c>
    </row>
    <row r="20" spans="1:14">
      <c r="A20">
        <v>15</v>
      </c>
      <c r="B20">
        <v>6176</v>
      </c>
      <c r="C20">
        <v>1</v>
      </c>
      <c r="D20">
        <v>6</v>
      </c>
      <c r="E20">
        <f t="shared" si="0"/>
        <v>1.6191709844559586E-4</v>
      </c>
      <c r="F20">
        <f t="shared" si="1"/>
        <v>0.9998380829015544</v>
      </c>
      <c r="G20">
        <f t="shared" si="4"/>
        <v>0.99740203162607843</v>
      </c>
      <c r="H20">
        <f>SUM(G20:$G$105)/G20</f>
        <v>68.104913359034825</v>
      </c>
      <c r="I20" s="30">
        <f t="shared" si="2"/>
        <v>1.6149644294463706E-4</v>
      </c>
      <c r="J20" s="30">
        <f t="shared" si="3"/>
        <v>0.99732128340460613</v>
      </c>
      <c r="K20" s="30">
        <f>SUM(J20:$J$105)/J20</f>
        <v>67.613706567840225</v>
      </c>
      <c r="L20">
        <f t="shared" si="5"/>
        <v>4.8575129533678756E-4</v>
      </c>
      <c r="M20">
        <f t="shared" si="6"/>
        <v>4.8448932883391117E-4</v>
      </c>
      <c r="N20" s="1">
        <f t="shared" si="7"/>
        <v>7.2673399325086678E-3</v>
      </c>
    </row>
    <row r="21" spans="1:14">
      <c r="A21">
        <v>16</v>
      </c>
      <c r="B21">
        <v>6125</v>
      </c>
      <c r="C21">
        <v>2</v>
      </c>
      <c r="D21">
        <v>22</v>
      </c>
      <c r="E21">
        <f t="shared" si="0"/>
        <v>3.2653061224489796E-4</v>
      </c>
      <c r="F21">
        <f t="shared" si="1"/>
        <v>0.99967346938775514</v>
      </c>
      <c r="G21">
        <f t="shared" si="4"/>
        <v>0.99724053518313382</v>
      </c>
      <c r="H21">
        <f>SUM(G21:$G$105)/G21</f>
        <v>67.115780551481635</v>
      </c>
      <c r="I21" s="30">
        <f t="shared" si="2"/>
        <v>3.256295625087784E-4</v>
      </c>
      <c r="J21" s="30">
        <f t="shared" si="3"/>
        <v>0.99707772040187947</v>
      </c>
      <c r="K21" s="30">
        <f>SUM(J21:$J$105)/J21</f>
        <v>66.629978754112585</v>
      </c>
      <c r="L21">
        <f t="shared" si="5"/>
        <v>1.7959183673469388E-3</v>
      </c>
      <c r="M21">
        <f t="shared" si="6"/>
        <v>1.7909625937982811E-3</v>
      </c>
      <c r="N21" s="1">
        <f t="shared" si="7"/>
        <v>2.8655401500772497E-2</v>
      </c>
    </row>
    <row r="22" spans="1:14">
      <c r="A22">
        <v>17</v>
      </c>
      <c r="B22">
        <v>5840</v>
      </c>
      <c r="C22">
        <v>0</v>
      </c>
      <c r="D22">
        <v>30</v>
      </c>
      <c r="E22">
        <f t="shared" si="0"/>
        <v>0</v>
      </c>
      <c r="F22">
        <f t="shared" si="1"/>
        <v>1</v>
      </c>
      <c r="G22">
        <f t="shared" si="4"/>
        <v>0.99691490562062512</v>
      </c>
      <c r="H22">
        <f>SUM(G22:$G$105)/G22</f>
        <v>66.137376429499426</v>
      </c>
      <c r="I22" s="30">
        <f t="shared" si="2"/>
        <v>0</v>
      </c>
      <c r="J22" s="30">
        <f t="shared" si="3"/>
        <v>0.99691490562062512</v>
      </c>
      <c r="K22" s="30">
        <f>SUM(J22:$J$105)/J22</f>
        <v>65.640697352635215</v>
      </c>
      <c r="L22">
        <f t="shared" si="5"/>
        <v>2.5684931506849314E-3</v>
      </c>
      <c r="M22">
        <f t="shared" si="6"/>
        <v>2.5605691069022904E-3</v>
      </c>
      <c r="N22" s="1">
        <f t="shared" si="7"/>
        <v>4.3529674817338937E-2</v>
      </c>
    </row>
    <row r="23" spans="1:14">
      <c r="A23">
        <v>18</v>
      </c>
      <c r="B23">
        <v>5942</v>
      </c>
      <c r="C23">
        <v>2</v>
      </c>
      <c r="D23">
        <v>77</v>
      </c>
      <c r="E23">
        <f t="shared" si="0"/>
        <v>3.3658700774150119E-4</v>
      </c>
      <c r="F23">
        <f t="shared" si="1"/>
        <v>0.99966341299225847</v>
      </c>
      <c r="G23">
        <f t="shared" si="4"/>
        <v>0.99691490562062512</v>
      </c>
      <c r="H23">
        <f>SUM(G23:$G$105)/G23</f>
        <v>65.137376429499426</v>
      </c>
      <c r="I23" s="30">
        <f t="shared" si="2"/>
        <v>3.3554860505574728E-4</v>
      </c>
      <c r="J23" s="30">
        <f t="shared" si="3"/>
        <v>0.99674713131809722</v>
      </c>
      <c r="K23" s="30">
        <f>SUM(J23:$J$105)/J23</f>
        <v>64.6515777931928</v>
      </c>
      <c r="L23">
        <f t="shared" si="5"/>
        <v>6.4792998990238979E-3</v>
      </c>
      <c r="M23">
        <f t="shared" si="6"/>
        <v>6.4593106473231354E-3</v>
      </c>
      <c r="N23" s="1">
        <f t="shared" si="7"/>
        <v>0.11626759165181644</v>
      </c>
    </row>
    <row r="24" spans="1:14">
      <c r="A24">
        <v>19</v>
      </c>
      <c r="B24">
        <v>5800</v>
      </c>
      <c r="C24">
        <v>3</v>
      </c>
      <c r="D24">
        <v>123</v>
      </c>
      <c r="E24">
        <f t="shared" si="0"/>
        <v>5.1724137931034484E-4</v>
      </c>
      <c r="F24">
        <f t="shared" si="1"/>
        <v>0.99948275862068969</v>
      </c>
      <c r="G24">
        <f t="shared" si="4"/>
        <v>0.99657935701556932</v>
      </c>
      <c r="H24">
        <f>SUM(G24:$G$105)/G24</f>
        <v>64.158971505738322</v>
      </c>
      <c r="I24" s="30">
        <f t="shared" si="2"/>
        <v>5.154720812149497E-4</v>
      </c>
      <c r="J24" s="30">
        <f t="shared" si="3"/>
        <v>0.9963216209749618</v>
      </c>
      <c r="K24" s="30">
        <f>SUM(J24:$J$105)/J24</f>
        <v>63.678762192424621</v>
      </c>
      <c r="L24">
        <f t="shared" si="5"/>
        <v>1.0603448275862069E-2</v>
      </c>
      <c r="M24">
        <f t="shared" si="6"/>
        <v>1.0567177664906467E-2</v>
      </c>
      <c r="N24" s="1">
        <f t="shared" si="7"/>
        <v>0.20077637563322287</v>
      </c>
    </row>
    <row r="25" spans="1:14">
      <c r="A25">
        <v>20</v>
      </c>
      <c r="B25">
        <v>5714</v>
      </c>
      <c r="C25">
        <v>1</v>
      </c>
      <c r="D25">
        <v>162</v>
      </c>
      <c r="E25">
        <f t="shared" si="0"/>
        <v>1.7500875043752187E-4</v>
      </c>
      <c r="F25">
        <f t="shared" si="1"/>
        <v>0.99982499124956248</v>
      </c>
      <c r="G25">
        <f t="shared" si="4"/>
        <v>0.99606388493435438</v>
      </c>
      <c r="H25">
        <f>SUM(G25:$G$105)/G25</f>
        <v>63.191656845485973</v>
      </c>
      <c r="I25" s="30">
        <f t="shared" si="2"/>
        <v>1.7431989585830492E-4</v>
      </c>
      <c r="J25" s="30">
        <f t="shared" si="3"/>
        <v>0.9959767249864252</v>
      </c>
      <c r="K25" s="30">
        <f>SUM(J25:$J$105)/J25</f>
        <v>62.700467171169876</v>
      </c>
      <c r="L25">
        <f t="shared" si="5"/>
        <v>1.4175708785439271E-2</v>
      </c>
      <c r="M25">
        <f t="shared" si="6"/>
        <v>1.4119911564522698E-2</v>
      </c>
      <c r="N25" s="1">
        <f t="shared" si="7"/>
        <v>0.28239823129045394</v>
      </c>
    </row>
    <row r="26" spans="1:14">
      <c r="A26">
        <v>21</v>
      </c>
      <c r="B26">
        <v>6023</v>
      </c>
      <c r="C26">
        <v>1</v>
      </c>
      <c r="D26">
        <v>201</v>
      </c>
      <c r="E26">
        <f t="shared" si="0"/>
        <v>1.6603021749958492E-4</v>
      </c>
      <c r="F26">
        <f t="shared" si="1"/>
        <v>0.99983396978250039</v>
      </c>
      <c r="G26">
        <f t="shared" si="4"/>
        <v>0.99588956503849613</v>
      </c>
      <c r="H26">
        <f>SUM(G26:$G$105)/G26</f>
        <v>62.202542834781518</v>
      </c>
      <c r="I26" s="30">
        <f t="shared" si="2"/>
        <v>1.6534776108890855E-4</v>
      </c>
      <c r="J26" s="30">
        <f t="shared" si="3"/>
        <v>0.99580689115795162</v>
      </c>
      <c r="K26" s="30">
        <f>SUM(J26:$J$105)/J26</f>
        <v>61.710990121604674</v>
      </c>
      <c r="L26">
        <f t="shared" si="5"/>
        <v>1.6686036858708286E-2</v>
      </c>
      <c r="M26">
        <f t="shared" si="6"/>
        <v>1.6617449989435311E-2</v>
      </c>
      <c r="N26" s="1">
        <f t="shared" si="7"/>
        <v>0.34896644977814151</v>
      </c>
    </row>
    <row r="27" spans="1:14">
      <c r="A27">
        <v>22</v>
      </c>
      <c r="B27">
        <v>6525</v>
      </c>
      <c r="C27">
        <v>3</v>
      </c>
      <c r="D27">
        <v>284</v>
      </c>
      <c r="E27">
        <f t="shared" si="0"/>
        <v>4.5977011494252872E-4</v>
      </c>
      <c r="F27">
        <f t="shared" si="1"/>
        <v>0.99954022988505742</v>
      </c>
      <c r="G27">
        <f t="shared" si="4"/>
        <v>0.99572421727740723</v>
      </c>
      <c r="H27">
        <f>SUM(G27:$G$105)/G27</f>
        <v>61.212705993671385</v>
      </c>
      <c r="I27" s="30">
        <f t="shared" si="2"/>
        <v>4.5780423782869296E-4</v>
      </c>
      <c r="J27" s="30">
        <f t="shared" si="3"/>
        <v>0.99549531515849288</v>
      </c>
      <c r="K27" s="30">
        <f>SUM(J27:$J$105)/J27</f>
        <v>60.729991805627932</v>
      </c>
      <c r="L27">
        <f t="shared" si="5"/>
        <v>2.1762452107279694E-2</v>
      </c>
      <c r="M27">
        <f t="shared" si="6"/>
        <v>2.1669400590558135E-2</v>
      </c>
      <c r="N27" s="1">
        <f t="shared" si="7"/>
        <v>0.47672681299227898</v>
      </c>
    </row>
    <row r="28" spans="1:14">
      <c r="A28">
        <v>23</v>
      </c>
      <c r="B28">
        <v>6523</v>
      </c>
      <c r="C28">
        <v>2</v>
      </c>
      <c r="D28">
        <v>352</v>
      </c>
      <c r="E28">
        <f t="shared" si="0"/>
        <v>3.0660738923808065E-4</v>
      </c>
      <c r="F28">
        <f t="shared" si="1"/>
        <v>0.99969339261076196</v>
      </c>
      <c r="G28">
        <f t="shared" si="4"/>
        <v>0.99526641303957852</v>
      </c>
      <c r="H28">
        <f>SUM(G28:$G$105)/G28</f>
        <v>60.240402730559012</v>
      </c>
      <c r="I28" s="30">
        <f t="shared" si="2"/>
        <v>3.0515603649841437E-4</v>
      </c>
      <c r="J28" s="30">
        <f t="shared" si="3"/>
        <v>0.99511383502132933</v>
      </c>
      <c r="K28" s="30">
        <f>SUM(J28:$J$105)/J28</f>
        <v>59.752889492972713</v>
      </c>
      <c r="L28">
        <f t="shared" si="5"/>
        <v>2.6981450252951095E-2</v>
      </c>
      <c r="M28">
        <f t="shared" si="6"/>
        <v>2.6853731211860465E-2</v>
      </c>
      <c r="N28" s="1">
        <f t="shared" si="7"/>
        <v>0.61763581787279076</v>
      </c>
    </row>
    <row r="29" spans="1:14">
      <c r="A29">
        <v>24</v>
      </c>
      <c r="B29">
        <v>6858</v>
      </c>
      <c r="C29">
        <v>3</v>
      </c>
      <c r="D29">
        <v>455</v>
      </c>
      <c r="E29">
        <f t="shared" si="0"/>
        <v>4.3744531933508313E-4</v>
      </c>
      <c r="F29">
        <f t="shared" si="1"/>
        <v>0.99956255468066491</v>
      </c>
      <c r="G29">
        <f t="shared" si="4"/>
        <v>0.99496125700308014</v>
      </c>
      <c r="H29">
        <f>SUM(G29:$G$105)/G29</f>
        <v>59.258571846562866</v>
      </c>
      <c r="I29" s="30">
        <f t="shared" si="2"/>
        <v>4.3524114479574809E-4</v>
      </c>
      <c r="J29" s="30">
        <f t="shared" si="3"/>
        <v>0.99474363643068231</v>
      </c>
      <c r="K29" s="30">
        <f>SUM(J29:$J$105)/J29</f>
        <v>58.774754661132803</v>
      </c>
      <c r="L29">
        <f t="shared" si="5"/>
        <v>3.31729367162438E-2</v>
      </c>
      <c r="M29">
        <f t="shared" si="6"/>
        <v>3.3005786813677558E-2</v>
      </c>
      <c r="N29" s="1">
        <f t="shared" si="7"/>
        <v>0.79213888352826145</v>
      </c>
    </row>
    <row r="30" spans="1:14">
      <c r="A30">
        <v>25</v>
      </c>
      <c r="B30">
        <v>7006</v>
      </c>
      <c r="C30">
        <v>0</v>
      </c>
      <c r="D30">
        <v>523</v>
      </c>
      <c r="E30">
        <f t="shared" si="0"/>
        <v>0</v>
      </c>
      <c r="F30">
        <f t="shared" si="1"/>
        <v>1</v>
      </c>
      <c r="G30">
        <f t="shared" si="4"/>
        <v>0.99452601585828437</v>
      </c>
      <c r="H30">
        <f>SUM(G30:$G$105)/G30</f>
        <v>58.284067939274706</v>
      </c>
      <c r="I30" s="30">
        <f t="shared" si="2"/>
        <v>0</v>
      </c>
      <c r="J30" s="30">
        <f t="shared" si="3"/>
        <v>0.99452601585828437</v>
      </c>
      <c r="K30" s="30">
        <f>SUM(J30:$J$105)/J30</f>
        <v>57.787396839395633</v>
      </c>
      <c r="L30">
        <f t="shared" si="5"/>
        <v>3.7325149871538683E-2</v>
      </c>
      <c r="M30">
        <f t="shared" si="6"/>
        <v>3.7120832593054723E-2</v>
      </c>
      <c r="N30" s="1">
        <f t="shared" si="7"/>
        <v>0.92802081482636811</v>
      </c>
    </row>
    <row r="31" spans="1:14">
      <c r="A31">
        <v>26</v>
      </c>
      <c r="B31">
        <v>8062</v>
      </c>
      <c r="C31">
        <v>1</v>
      </c>
      <c r="D31">
        <v>685</v>
      </c>
      <c r="E31">
        <f t="shared" si="0"/>
        <v>1.2403870007442322E-4</v>
      </c>
      <c r="F31">
        <f t="shared" si="1"/>
        <v>0.99987596129992562</v>
      </c>
      <c r="G31">
        <f t="shared" si="4"/>
        <v>0.99452601585828437</v>
      </c>
      <c r="H31">
        <f>SUM(G31:$G$105)/G31</f>
        <v>57.284067939274706</v>
      </c>
      <c r="I31" s="30">
        <f t="shared" si="2"/>
        <v>1.233597141972568E-4</v>
      </c>
      <c r="J31" s="30">
        <f t="shared" si="3"/>
        <v>0.99446433600118578</v>
      </c>
      <c r="K31" s="30">
        <f>SUM(J31:$J$105)/J31</f>
        <v>56.790918975278494</v>
      </c>
      <c r="L31">
        <f t="shared" si="5"/>
        <v>4.2483254775489955E-2</v>
      </c>
      <c r="M31">
        <f t="shared" si="6"/>
        <v>4.2250702112560455E-2</v>
      </c>
      <c r="N31" s="1">
        <f t="shared" si="7"/>
        <v>1.0985182549265717</v>
      </c>
    </row>
    <row r="32" spans="1:14">
      <c r="A32">
        <v>27</v>
      </c>
      <c r="B32">
        <v>8162</v>
      </c>
      <c r="C32">
        <v>8</v>
      </c>
      <c r="D32">
        <v>857</v>
      </c>
      <c r="E32">
        <f t="shared" si="0"/>
        <v>9.8015192354814992E-4</v>
      </c>
      <c r="F32">
        <f t="shared" si="1"/>
        <v>0.99901984807645183</v>
      </c>
      <c r="G32">
        <f t="shared" si="4"/>
        <v>0.99440265614408718</v>
      </c>
      <c r="H32">
        <f>SUM(G32:$G$105)/G32</f>
        <v>56.29105020796834</v>
      </c>
      <c r="I32" s="30">
        <f t="shared" si="2"/>
        <v>9.7466567620101651E-4</v>
      </c>
      <c r="J32" s="30">
        <f t="shared" si="3"/>
        <v>0.99391532330598664</v>
      </c>
      <c r="K32" s="30">
        <f>SUM(J32:$J$105)/J32</f>
        <v>55.821736412213035</v>
      </c>
      <c r="L32">
        <f t="shared" si="5"/>
        <v>5.2499387405047782E-2</v>
      </c>
      <c r="M32">
        <f t="shared" si="6"/>
        <v>5.2205530281516949E-2</v>
      </c>
      <c r="N32" s="1">
        <f t="shared" si="7"/>
        <v>1.4095493176009577</v>
      </c>
    </row>
    <row r="33" spans="1:14">
      <c r="A33">
        <v>28</v>
      </c>
      <c r="B33">
        <v>9066</v>
      </c>
      <c r="C33">
        <v>2</v>
      </c>
      <c r="D33">
        <v>989</v>
      </c>
      <c r="E33">
        <f t="shared" si="0"/>
        <v>2.2060445621001543E-4</v>
      </c>
      <c r="F33">
        <f t="shared" si="1"/>
        <v>0.99977939554379003</v>
      </c>
      <c r="G33">
        <f t="shared" si="4"/>
        <v>0.9934279904678861</v>
      </c>
      <c r="H33">
        <f>SUM(G33:$G$105)/G33</f>
        <v>55.345297007289375</v>
      </c>
      <c r="I33" s="30">
        <f t="shared" si="2"/>
        <v>2.191546416209764E-4</v>
      </c>
      <c r="J33" s="30">
        <f t="shared" si="3"/>
        <v>0.99331841314707559</v>
      </c>
      <c r="K33" s="30">
        <f>SUM(J33:$J$105)/J33</f>
        <v>54.854680180254057</v>
      </c>
      <c r="L33">
        <f t="shared" si="5"/>
        <v>5.4544451797926316E-2</v>
      </c>
      <c r="M33">
        <f t="shared" si="6"/>
        <v>5.4185985140786416E-2</v>
      </c>
      <c r="N33" s="1">
        <f t="shared" si="7"/>
        <v>1.5172075839420196</v>
      </c>
    </row>
    <row r="34" spans="1:14">
      <c r="A34">
        <v>29</v>
      </c>
      <c r="B34">
        <v>9629</v>
      </c>
      <c r="C34">
        <v>6</v>
      </c>
      <c r="D34">
        <v>1097</v>
      </c>
      <c r="E34">
        <f t="shared" si="0"/>
        <v>6.2311766538581369E-4</v>
      </c>
      <c r="F34">
        <f t="shared" si="1"/>
        <v>0.99937688233461419</v>
      </c>
      <c r="G34">
        <f t="shared" si="4"/>
        <v>0.99320883582626518</v>
      </c>
      <c r="H34">
        <f>SUM(G34:$G$105)/G34</f>
        <v>54.35728846735276</v>
      </c>
      <c r="I34" s="30">
        <f t="shared" si="2"/>
        <v>6.1888597102062427E-4</v>
      </c>
      <c r="J34" s="30">
        <f t="shared" si="3"/>
        <v>0.9928993928407549</v>
      </c>
      <c r="K34" s="30">
        <f>SUM(J34:$J$105)/J34</f>
        <v>53.877407764487309</v>
      </c>
      <c r="L34">
        <f t="shared" si="5"/>
        <v>5.6963339910686465E-2</v>
      </c>
      <c r="M34">
        <f t="shared" si="6"/>
        <v>5.6576492517468734E-2</v>
      </c>
      <c r="N34" s="1">
        <f t="shared" si="7"/>
        <v>1.6407182830065932</v>
      </c>
    </row>
    <row r="35" spans="1:14">
      <c r="A35">
        <v>30</v>
      </c>
      <c r="B35">
        <v>9796</v>
      </c>
      <c r="C35">
        <v>6</v>
      </c>
      <c r="D35">
        <v>1108</v>
      </c>
      <c r="E35">
        <f t="shared" si="0"/>
        <v>6.1249489587586773E-4</v>
      </c>
      <c r="F35">
        <f t="shared" si="1"/>
        <v>0.99938750510412411</v>
      </c>
      <c r="G35">
        <f t="shared" si="4"/>
        <v>0.99258994985524451</v>
      </c>
      <c r="H35">
        <f>SUM(G35:$G$105)/G35</f>
        <v>53.390557066625774</v>
      </c>
      <c r="I35" s="30">
        <f t="shared" si="2"/>
        <v>6.0795627798402078E-4</v>
      </c>
      <c r="J35" s="30">
        <f t="shared" si="3"/>
        <v>0.99228597171625255</v>
      </c>
      <c r="K35" s="30">
        <f>SUM(J35:$J$105)/J35</f>
        <v>52.910096041714041</v>
      </c>
      <c r="L35">
        <f t="shared" si="5"/>
        <v>5.6553695385871787E-2</v>
      </c>
      <c r="M35">
        <f t="shared" si="6"/>
        <v>5.6134629667191252E-2</v>
      </c>
      <c r="N35" s="1">
        <f t="shared" si="7"/>
        <v>1.6840388900157375</v>
      </c>
    </row>
    <row r="36" spans="1:14">
      <c r="A36">
        <v>31</v>
      </c>
      <c r="B36">
        <v>9666</v>
      </c>
      <c r="C36">
        <v>5</v>
      </c>
      <c r="D36">
        <v>1072</v>
      </c>
      <c r="E36">
        <f t="shared" si="0"/>
        <v>5.1727705358990271E-4</v>
      </c>
      <c r="F36">
        <f t="shared" si="1"/>
        <v>0.99948272294641005</v>
      </c>
      <c r="G36">
        <f t="shared" si="4"/>
        <v>0.99198199357726047</v>
      </c>
      <c r="H36">
        <f>SUM(G36:$G$105)/G36</f>
        <v>52.422665681784075</v>
      </c>
      <c r="I36" s="30">
        <f t="shared" si="2"/>
        <v>5.1312952285188307E-4</v>
      </c>
      <c r="J36" s="30">
        <f t="shared" si="3"/>
        <v>0.99172542881583448</v>
      </c>
      <c r="K36" s="30">
        <f>SUM(J36:$J$105)/J36</f>
        <v>51.939436658532692</v>
      </c>
      <c r="L36">
        <f t="shared" si="5"/>
        <v>5.5452100144837577E-2</v>
      </c>
      <c r="M36">
        <f t="shared" si="6"/>
        <v>5.5007484849721872E-2</v>
      </c>
      <c r="N36" s="1">
        <f t="shared" si="7"/>
        <v>1.7052320303413779</v>
      </c>
    </row>
    <row r="37" spans="1:14">
      <c r="A37">
        <v>32</v>
      </c>
      <c r="B37">
        <v>9261</v>
      </c>
      <c r="C37">
        <v>6</v>
      </c>
      <c r="D37">
        <v>926</v>
      </c>
      <c r="E37">
        <f t="shared" si="0"/>
        <v>6.4787819889860706E-4</v>
      </c>
      <c r="F37">
        <f t="shared" si="1"/>
        <v>0.99935212180110145</v>
      </c>
      <c r="G37">
        <f t="shared" si="4"/>
        <v>0.99146886405440859</v>
      </c>
      <c r="H37">
        <f>SUM(G37:$G$105)/G37</f>
        <v>51.449279213344873</v>
      </c>
      <c r="I37" s="30">
        <f t="shared" si="2"/>
        <v>6.4235106190761813E-4</v>
      </c>
      <c r="J37" s="30">
        <f t="shared" si="3"/>
        <v>0.99114768852345481</v>
      </c>
      <c r="K37" s="30">
        <f>SUM(J37:$J$105)/J37</f>
        <v>50.969129271822851</v>
      </c>
      <c r="L37">
        <f t="shared" si="5"/>
        <v>4.9994601015009181E-2</v>
      </c>
      <c r="M37">
        <f t="shared" si="6"/>
        <v>4.9568090277204532E-2</v>
      </c>
      <c r="N37" s="1">
        <f t="shared" si="7"/>
        <v>1.586178888870545</v>
      </c>
    </row>
    <row r="38" spans="1:14">
      <c r="A38">
        <v>33</v>
      </c>
      <c r="B38">
        <v>9268</v>
      </c>
      <c r="C38">
        <v>7</v>
      </c>
      <c r="D38">
        <v>890</v>
      </c>
      <c r="E38">
        <f t="shared" si="0"/>
        <v>7.5528700906344411E-4</v>
      </c>
      <c r="F38">
        <f t="shared" si="1"/>
        <v>0.99924471299093653</v>
      </c>
      <c r="G38">
        <f t="shared" si="4"/>
        <v>0.99082651299250102</v>
      </c>
      <c r="H38">
        <f>SUM(G38:$G$105)/G38</f>
        <v>50.481985391116908</v>
      </c>
      <c r="I38" s="30">
        <f t="shared" si="2"/>
        <v>7.4835839349886779E-4</v>
      </c>
      <c r="J38" s="30">
        <f t="shared" si="3"/>
        <v>0.99045233379575159</v>
      </c>
      <c r="K38" s="30">
        <f>SUM(J38:$J$105)/J38</f>
        <v>50.004210485822533</v>
      </c>
      <c r="L38">
        <f t="shared" si="5"/>
        <v>4.8014674147604658E-2</v>
      </c>
      <c r="M38">
        <f t="shared" si="6"/>
        <v>4.7574212158142309E-2</v>
      </c>
      <c r="N38" s="1">
        <f t="shared" si="7"/>
        <v>1.5699490012186963</v>
      </c>
    </row>
    <row r="39" spans="1:14">
      <c r="A39">
        <v>34</v>
      </c>
      <c r="B39">
        <v>9446</v>
      </c>
      <c r="C39">
        <v>7</v>
      </c>
      <c r="D39">
        <v>835</v>
      </c>
      <c r="E39">
        <f t="shared" si="0"/>
        <v>7.4105441456701244E-4</v>
      </c>
      <c r="F39">
        <f t="shared" si="1"/>
        <v>0.99925894558543293</v>
      </c>
      <c r="G39">
        <f t="shared" si="4"/>
        <v>0.99007815459900217</v>
      </c>
      <c r="H39">
        <f>SUM(G39:$G$105)/G39</f>
        <v>49.519386740618877</v>
      </c>
      <c r="I39" s="30">
        <f t="shared" si="2"/>
        <v>7.3370178723195162E-4</v>
      </c>
      <c r="J39" s="30">
        <f t="shared" si="3"/>
        <v>0.98971130370538618</v>
      </c>
      <c r="K39" s="30">
        <f>SUM(J39:$J$105)/J39</f>
        <v>49.040901583912088</v>
      </c>
      <c r="L39">
        <f t="shared" si="5"/>
        <v>4.4198602583103958E-2</v>
      </c>
      <c r="M39">
        <f t="shared" si="6"/>
        <v>4.3760070881334254E-2</v>
      </c>
      <c r="N39" s="1">
        <f t="shared" si="7"/>
        <v>1.4878424099653647</v>
      </c>
    </row>
    <row r="40" spans="1:14">
      <c r="A40">
        <v>35</v>
      </c>
      <c r="B40">
        <v>9287</v>
      </c>
      <c r="C40">
        <v>8</v>
      </c>
      <c r="D40">
        <v>720</v>
      </c>
      <c r="E40">
        <f t="shared" si="0"/>
        <v>8.6141918811241517E-4</v>
      </c>
      <c r="F40">
        <f t="shared" si="1"/>
        <v>0.99913858081188756</v>
      </c>
      <c r="G40">
        <f t="shared" si="4"/>
        <v>0.98934445281177019</v>
      </c>
      <c r="H40">
        <f>SUM(G40:$G$105)/G40</f>
        <v>48.55536891110139</v>
      </c>
      <c r="I40" s="30">
        <f t="shared" si="2"/>
        <v>8.5224029530463674E-4</v>
      </c>
      <c r="J40" s="30">
        <f t="shared" si="3"/>
        <v>0.98891833266411788</v>
      </c>
      <c r="K40" s="30">
        <f>SUM(J40:$J$105)/J40</f>
        <v>48.079423514888767</v>
      </c>
      <c r="L40">
        <f t="shared" si="5"/>
        <v>3.8763863465058682E-2</v>
      </c>
      <c r="M40">
        <f t="shared" si="6"/>
        <v>3.8350813288708652E-2</v>
      </c>
      <c r="N40" s="1">
        <f t="shared" si="7"/>
        <v>1.3422784651048028</v>
      </c>
    </row>
    <row r="41" spans="1:14">
      <c r="A41">
        <v>36</v>
      </c>
      <c r="B41">
        <v>9082</v>
      </c>
      <c r="C41">
        <v>3</v>
      </c>
      <c r="D41">
        <v>622</v>
      </c>
      <c r="E41">
        <f t="shared" si="0"/>
        <v>3.3032371724289804E-4</v>
      </c>
      <c r="F41">
        <f t="shared" si="1"/>
        <v>0.99966967628275705</v>
      </c>
      <c r="G41">
        <f t="shared" si="4"/>
        <v>0.98849221251646557</v>
      </c>
      <c r="H41">
        <f>SUM(G41:$G$105)/G41</f>
        <v>47.596369336932703</v>
      </c>
      <c r="I41" s="30">
        <f t="shared" si="2"/>
        <v>3.2652242210409564E-4</v>
      </c>
      <c r="J41" s="30">
        <f t="shared" si="3"/>
        <v>0.98832895130541354</v>
      </c>
      <c r="K41" s="30">
        <f>SUM(J41:$J$105)/J41</f>
        <v>47.107498918894251</v>
      </c>
      <c r="L41">
        <f t="shared" si="5"/>
        <v>3.4243558687513762E-2</v>
      </c>
      <c r="M41">
        <f t="shared" si="6"/>
        <v>3.3849491091457913E-2</v>
      </c>
      <c r="N41" s="1">
        <f t="shared" si="7"/>
        <v>1.2185816792924848</v>
      </c>
    </row>
    <row r="42" spans="1:14">
      <c r="A42">
        <v>37</v>
      </c>
      <c r="B42">
        <v>8860</v>
      </c>
      <c r="C42">
        <v>7</v>
      </c>
      <c r="D42">
        <v>545</v>
      </c>
      <c r="E42">
        <f t="shared" si="0"/>
        <v>7.9006772009029347E-4</v>
      </c>
      <c r="F42">
        <f t="shared" si="1"/>
        <v>0.99920993227990973</v>
      </c>
      <c r="G42">
        <f t="shared" si="4"/>
        <v>0.98816569009436139</v>
      </c>
      <c r="H42">
        <f>SUM(G42:$G$105)/G42</f>
        <v>46.611766308847109</v>
      </c>
      <c r="I42" s="30">
        <f t="shared" si="2"/>
        <v>7.8071781384430358E-4</v>
      </c>
      <c r="J42" s="30">
        <f t="shared" si="3"/>
        <v>0.98777533118743921</v>
      </c>
      <c r="K42" s="30">
        <f>SUM(J42:$J$105)/J42</f>
        <v>46.133340867144064</v>
      </c>
      <c r="L42">
        <f t="shared" si="5"/>
        <v>3.0756207674943567E-2</v>
      </c>
      <c r="M42">
        <f t="shared" si="6"/>
        <v>3.0392229181796106E-2</v>
      </c>
      <c r="N42" s="1">
        <f t="shared" si="7"/>
        <v>1.1245124797264558</v>
      </c>
    </row>
    <row r="43" spans="1:14">
      <c r="A43">
        <v>38</v>
      </c>
      <c r="B43">
        <v>8862</v>
      </c>
      <c r="C43">
        <v>9</v>
      </c>
      <c r="D43">
        <v>438</v>
      </c>
      <c r="E43">
        <f t="shared" si="0"/>
        <v>1.015572105619499E-3</v>
      </c>
      <c r="F43">
        <f t="shared" si="1"/>
        <v>0.99898442789438047</v>
      </c>
      <c r="G43">
        <f t="shared" si="4"/>
        <v>0.98738497228051714</v>
      </c>
      <c r="H43">
        <f>SUM(G43:$G$105)/G43</f>
        <v>45.647831186759895</v>
      </c>
      <c r="I43" s="30">
        <f t="shared" si="2"/>
        <v>1.0027606353559754E-3</v>
      </c>
      <c r="J43" s="30">
        <f t="shared" si="3"/>
        <v>0.98688359196283915</v>
      </c>
      <c r="K43" s="30">
        <f>SUM(J43:$J$105)/J43</f>
        <v>45.174122951998093</v>
      </c>
      <c r="L43">
        <f t="shared" si="5"/>
        <v>2.4712254570074477E-2</v>
      </c>
      <c r="M43">
        <f t="shared" si="6"/>
        <v>2.4400508793662071E-2</v>
      </c>
      <c r="N43" s="1">
        <f t="shared" si="7"/>
        <v>0.92721933415915869</v>
      </c>
    </row>
    <row r="44" spans="1:14">
      <c r="A44">
        <v>39</v>
      </c>
      <c r="B44">
        <v>8725</v>
      </c>
      <c r="C44">
        <v>3</v>
      </c>
      <c r="D44">
        <v>332</v>
      </c>
      <c r="E44">
        <f t="shared" si="0"/>
        <v>3.4383954154727791E-4</v>
      </c>
      <c r="F44">
        <f t="shared" si="1"/>
        <v>0.99965616045845274</v>
      </c>
      <c r="G44">
        <f t="shared" si="4"/>
        <v>0.98638221164516116</v>
      </c>
      <c r="H44">
        <f>SUM(G44:$G$105)/G44</f>
        <v>44.693220374682724</v>
      </c>
      <c r="I44" s="30">
        <f t="shared" si="2"/>
        <v>3.3915720744246227E-4</v>
      </c>
      <c r="J44" s="30">
        <f t="shared" si="3"/>
        <v>0.98621263304143991</v>
      </c>
      <c r="K44" s="30">
        <f>SUM(J44:$J$105)/J44</f>
        <v>44.204176330850295</v>
      </c>
      <c r="L44">
        <f t="shared" si="5"/>
        <v>1.9025787965616044E-2</v>
      </c>
      <c r="M44">
        <f t="shared" si="6"/>
        <v>1.8766698811816244E-2</v>
      </c>
      <c r="N44" s="1">
        <f t="shared" si="7"/>
        <v>0.73190125366083358</v>
      </c>
    </row>
    <row r="45" spans="1:14">
      <c r="A45">
        <v>40</v>
      </c>
      <c r="B45">
        <v>8679</v>
      </c>
      <c r="C45">
        <v>11</v>
      </c>
      <c r="D45">
        <v>260</v>
      </c>
      <c r="E45">
        <f t="shared" si="0"/>
        <v>1.2674271229404308E-3</v>
      </c>
      <c r="F45">
        <f t="shared" si="1"/>
        <v>0.99873257287705952</v>
      </c>
      <c r="G45">
        <f t="shared" si="4"/>
        <v>0.98604305443771867</v>
      </c>
      <c r="H45">
        <f>SUM(G45:$G$105)/G45</f>
        <v>43.708248998980366</v>
      </c>
      <c r="I45" s="30">
        <f t="shared" si="2"/>
        <v>1.2497377115813924E-3</v>
      </c>
      <c r="J45" s="30">
        <f t="shared" si="3"/>
        <v>0.98541818558192795</v>
      </c>
      <c r="K45" s="30">
        <f>SUM(J45:$J$105)/J45</f>
        <v>43.23900768329392</v>
      </c>
      <c r="L45">
        <f t="shared" si="5"/>
        <v>1.4978684180205093E-2</v>
      </c>
      <c r="M45">
        <f t="shared" si="6"/>
        <v>1.4769627500507365E-2</v>
      </c>
      <c r="N45" s="1">
        <f t="shared" si="7"/>
        <v>0.59078510002029461</v>
      </c>
    </row>
    <row r="46" spans="1:14">
      <c r="A46">
        <v>41</v>
      </c>
      <c r="B46">
        <v>8789</v>
      </c>
      <c r="C46">
        <v>10</v>
      </c>
      <c r="D46">
        <v>204</v>
      </c>
      <c r="E46">
        <f t="shared" si="0"/>
        <v>1.1377858686995106E-3</v>
      </c>
      <c r="F46">
        <f t="shared" si="1"/>
        <v>0.9988622141313005</v>
      </c>
      <c r="G46">
        <f t="shared" si="4"/>
        <v>0.98479331672613724</v>
      </c>
      <c r="H46">
        <f>SUM(G46:$G$105)/G46</f>
        <v>42.762447284512078</v>
      </c>
      <c r="I46" s="30">
        <f t="shared" si="2"/>
        <v>1.1204839193607204E-3</v>
      </c>
      <c r="J46" s="30">
        <f t="shared" si="3"/>
        <v>0.98423307476645683</v>
      </c>
      <c r="K46" s="30">
        <f>SUM(J46:$J$105)/J46</f>
        <v>42.289867490918354</v>
      </c>
      <c r="L46">
        <f t="shared" si="5"/>
        <v>1.160541586073501E-2</v>
      </c>
      <c r="M46">
        <f t="shared" si="6"/>
        <v>1.1428935977479349E-2</v>
      </c>
      <c r="N46" s="1">
        <f t="shared" si="7"/>
        <v>0.46858637507665329</v>
      </c>
    </row>
    <row r="47" spans="1:14">
      <c r="A47">
        <v>42</v>
      </c>
      <c r="B47">
        <v>8964</v>
      </c>
      <c r="C47">
        <v>11</v>
      </c>
      <c r="D47">
        <v>117</v>
      </c>
      <c r="E47">
        <f t="shared" si="0"/>
        <v>1.2271307452030344E-3</v>
      </c>
      <c r="F47">
        <f t="shared" si="1"/>
        <v>0.99877286925479691</v>
      </c>
      <c r="G47">
        <f t="shared" si="4"/>
        <v>0.98367283280677653</v>
      </c>
      <c r="H47">
        <f>SUM(G47:$G$105)/G47</f>
        <v>41.81001813231309</v>
      </c>
      <c r="I47" s="30">
        <f t="shared" si="2"/>
        <v>1.2070951763581595E-3</v>
      </c>
      <c r="J47" s="30">
        <f t="shared" si="3"/>
        <v>0.98306928521859749</v>
      </c>
      <c r="K47" s="30">
        <f>SUM(J47:$J$105)/J47</f>
        <v>41.338747785462147</v>
      </c>
      <c r="L47">
        <f t="shared" si="5"/>
        <v>6.5261044176706823E-3</v>
      </c>
      <c r="M47">
        <f t="shared" si="6"/>
        <v>6.4195516197229387E-3</v>
      </c>
      <c r="N47" s="1">
        <f t="shared" si="7"/>
        <v>0.26962116802836344</v>
      </c>
    </row>
    <row r="48" spans="1:14">
      <c r="A48">
        <v>43</v>
      </c>
      <c r="B48">
        <v>8809</v>
      </c>
      <c r="C48">
        <v>8</v>
      </c>
      <c r="D48">
        <v>68</v>
      </c>
      <c r="E48">
        <f t="shared" si="0"/>
        <v>9.0816210693608814E-4</v>
      </c>
      <c r="F48">
        <f t="shared" si="1"/>
        <v>0.99909183789306388</v>
      </c>
      <c r="G48">
        <f t="shared" si="4"/>
        <v>0.98246573763041833</v>
      </c>
      <c r="H48">
        <f>SUM(G48:$G$105)/G48</f>
        <v>40.86015888954033</v>
      </c>
      <c r="I48" s="30">
        <f t="shared" si="2"/>
        <v>8.922381542789587E-4</v>
      </c>
      <c r="J48" s="30">
        <f t="shared" si="3"/>
        <v>0.98201961855327891</v>
      </c>
      <c r="K48" s="30">
        <f>SUM(J48:$J$105)/J48</f>
        <v>40.381865293576162</v>
      </c>
      <c r="L48">
        <f t="shared" si="5"/>
        <v>3.8596889544783744E-3</v>
      </c>
      <c r="M48">
        <f t="shared" si="6"/>
        <v>3.7920121556855742E-3</v>
      </c>
      <c r="N48" s="1">
        <f t="shared" si="7"/>
        <v>0.16305652269447971</v>
      </c>
    </row>
    <row r="49" spans="1:14">
      <c r="A49">
        <v>44</v>
      </c>
      <c r="B49">
        <v>8977</v>
      </c>
      <c r="C49">
        <v>13</v>
      </c>
      <c r="D49">
        <v>45</v>
      </c>
      <c r="E49">
        <f t="shared" si="0"/>
        <v>1.4481452601091678E-3</v>
      </c>
      <c r="F49">
        <f t="shared" si="1"/>
        <v>0.99855185473989083</v>
      </c>
      <c r="G49">
        <f t="shared" si="4"/>
        <v>0.98157349947613937</v>
      </c>
      <c r="H49">
        <f>SUM(G49:$G$105)/G49</f>
        <v>39.896391280304599</v>
      </c>
      <c r="I49" s="30">
        <f t="shared" si="2"/>
        <v>1.4214610107151399E-3</v>
      </c>
      <c r="J49" s="30">
        <f t="shared" si="3"/>
        <v>0.98086276897078184</v>
      </c>
      <c r="K49" s="30">
        <f>SUM(J49:$J$105)/J49</f>
        <v>39.428313069823822</v>
      </c>
      <c r="L49">
        <f t="shared" si="5"/>
        <v>2.5064052578812521E-3</v>
      </c>
      <c r="M49">
        <f t="shared" si="6"/>
        <v>2.4602209800838964E-3</v>
      </c>
      <c r="N49" s="1">
        <f t="shared" si="7"/>
        <v>0.10824972312369144</v>
      </c>
    </row>
    <row r="50" spans="1:14">
      <c r="A50">
        <v>45</v>
      </c>
      <c r="B50">
        <v>8773</v>
      </c>
      <c r="C50">
        <v>17</v>
      </c>
      <c r="D50">
        <v>26</v>
      </c>
      <c r="E50">
        <f t="shared" si="0"/>
        <v>1.9377635928416732E-3</v>
      </c>
      <c r="F50">
        <f t="shared" si="1"/>
        <v>0.9980622364071583</v>
      </c>
      <c r="G50">
        <f t="shared" si="4"/>
        <v>0.9801520384654242</v>
      </c>
      <c r="H50">
        <f>SUM(G50:$G$105)/G50</f>
        <v>38.952800593852565</v>
      </c>
      <c r="I50" s="30">
        <f t="shared" si="2"/>
        <v>1.8993029355878503E-3</v>
      </c>
      <c r="J50" s="30">
        <f t="shared" si="3"/>
        <v>0.97920238699763029</v>
      </c>
      <c r="K50" s="30">
        <f>SUM(J50:$J$105)/J50</f>
        <v>38.493473938636036</v>
      </c>
      <c r="L50">
        <f t="shared" si="5"/>
        <v>1.4818192180553972E-3</v>
      </c>
      <c r="M50">
        <f t="shared" si="6"/>
        <v>1.4524081272142386E-3</v>
      </c>
      <c r="N50" s="1">
        <f t="shared" si="7"/>
        <v>6.5358365724640738E-2</v>
      </c>
    </row>
    <row r="51" spans="1:14">
      <c r="A51">
        <v>46</v>
      </c>
      <c r="B51">
        <v>9063</v>
      </c>
      <c r="C51">
        <v>17</v>
      </c>
      <c r="D51">
        <v>11</v>
      </c>
      <c r="E51">
        <f t="shared" si="0"/>
        <v>1.8757585788370297E-3</v>
      </c>
      <c r="F51">
        <f t="shared" si="1"/>
        <v>0.99812424142116296</v>
      </c>
      <c r="G51">
        <f t="shared" si="4"/>
        <v>0.97825273552983627</v>
      </c>
      <c r="H51">
        <f>SUM(G51:$G$105)/G51</f>
        <v>38.026486935800428</v>
      </c>
      <c r="I51" s="30">
        <f t="shared" si="2"/>
        <v>1.8349659609408822E-3</v>
      </c>
      <c r="J51" s="30">
        <f t="shared" si="3"/>
        <v>0.97733525254936582</v>
      </c>
      <c r="K51" s="30">
        <f>SUM(J51:$J$105)/J51</f>
        <v>37.565102744200281</v>
      </c>
      <c r="L51">
        <f t="shared" si="5"/>
        <v>6.0686306962374494E-4</v>
      </c>
      <c r="M51">
        <f t="shared" si="6"/>
        <v>5.9366545795146196E-4</v>
      </c>
      <c r="N51" s="1">
        <f t="shared" si="7"/>
        <v>2.7308611065767249E-2</v>
      </c>
    </row>
    <row r="52" spans="1:14">
      <c r="A52">
        <v>47</v>
      </c>
      <c r="B52">
        <v>9240</v>
      </c>
      <c r="C52">
        <v>18</v>
      </c>
      <c r="D52">
        <v>8</v>
      </c>
      <c r="E52">
        <f t="shared" si="0"/>
        <v>1.9480519480519481E-3</v>
      </c>
      <c r="F52">
        <f t="shared" si="1"/>
        <v>0.99805194805194808</v>
      </c>
      <c r="G52">
        <f t="shared" si="4"/>
        <v>0.97641776956889537</v>
      </c>
      <c r="H52">
        <f>SUM(G52:$G$105)/G52</f>
        <v>37.096070207733725</v>
      </c>
      <c r="I52" s="30">
        <f t="shared" si="2"/>
        <v>1.9021125381212247E-3</v>
      </c>
      <c r="J52" s="30">
        <f t="shared" si="3"/>
        <v>0.97546671329983481</v>
      </c>
      <c r="K52" s="30">
        <f>SUM(J52:$J$105)/J52</f>
        <v>36.635144426514124</v>
      </c>
      <c r="L52">
        <f t="shared" si="5"/>
        <v>4.329004329004329E-4</v>
      </c>
      <c r="M52">
        <f t="shared" si="6"/>
        <v>4.2269167513804995E-4</v>
      </c>
      <c r="N52" s="1">
        <f t="shared" si="7"/>
        <v>1.9866508731488347E-2</v>
      </c>
    </row>
    <row r="53" spans="1:14">
      <c r="A53">
        <v>48</v>
      </c>
      <c r="B53">
        <v>9210</v>
      </c>
      <c r="C53">
        <v>15</v>
      </c>
      <c r="D53">
        <v>2</v>
      </c>
      <c r="E53">
        <f t="shared" si="0"/>
        <v>1.6286644951140066E-3</v>
      </c>
      <c r="F53">
        <f t="shared" si="1"/>
        <v>0.99837133550488599</v>
      </c>
      <c r="G53">
        <f t="shared" si="4"/>
        <v>0.97451565703077414</v>
      </c>
      <c r="H53">
        <f>SUM(G53:$G$105)/G53</f>
        <v>36.166524476193842</v>
      </c>
      <c r="I53" s="30">
        <f t="shared" si="2"/>
        <v>1.5871590505387202E-3</v>
      </c>
      <c r="J53" s="30">
        <f t="shared" si="3"/>
        <v>0.97372207750550477</v>
      </c>
      <c r="K53" s="30">
        <f>SUM(J53:$J$105)/J53</f>
        <v>35.698992571625389</v>
      </c>
      <c r="L53">
        <f t="shared" si="5"/>
        <v>1.0857763300760044E-4</v>
      </c>
      <c r="M53">
        <f t="shared" si="6"/>
        <v>1.0581060336924802E-4</v>
      </c>
      <c r="N53" s="1">
        <f t="shared" si="7"/>
        <v>5.0789089617239045E-3</v>
      </c>
    </row>
    <row r="54" spans="1:14">
      <c r="A54">
        <v>49</v>
      </c>
      <c r="B54">
        <v>9006</v>
      </c>
      <c r="C54">
        <v>14</v>
      </c>
      <c r="D54">
        <v>1</v>
      </c>
      <c r="E54">
        <f t="shared" si="0"/>
        <v>1.554519209415945E-3</v>
      </c>
      <c r="F54">
        <f t="shared" si="1"/>
        <v>0.99844548079058404</v>
      </c>
      <c r="G54">
        <f t="shared" si="4"/>
        <v>0.9729284979802354</v>
      </c>
      <c r="H54">
        <f>SUM(G54:$G$105)/G54</f>
        <v>35.223892379091382</v>
      </c>
      <c r="I54" s="30">
        <f t="shared" si="2"/>
        <v>1.5124360394984783E-3</v>
      </c>
      <c r="J54" s="30">
        <f t="shared" si="3"/>
        <v>0.97217227996048616</v>
      </c>
      <c r="K54" s="30">
        <f>SUM(J54:$J$105)/J54</f>
        <v>34.754308295608297</v>
      </c>
      <c r="L54">
        <f t="shared" si="5"/>
        <v>5.5518543193426606E-5</v>
      </c>
      <c r="M54">
        <f t="shared" si="6"/>
        <v>5.4015572839231369E-5</v>
      </c>
      <c r="N54" s="1">
        <f t="shared" si="7"/>
        <v>2.6467630691223371E-3</v>
      </c>
    </row>
    <row r="55" spans="1:14">
      <c r="A55">
        <v>50</v>
      </c>
      <c r="B55">
        <v>8582</v>
      </c>
      <c r="C55">
        <v>17</v>
      </c>
      <c r="D55">
        <v>3</v>
      </c>
      <c r="E55">
        <f t="shared" si="0"/>
        <v>1.9808902353763693E-3</v>
      </c>
      <c r="F55">
        <f t="shared" si="1"/>
        <v>0.9980191097646236</v>
      </c>
      <c r="G55">
        <f t="shared" si="4"/>
        <v>0.97141606194073693</v>
      </c>
      <c r="H55">
        <f>SUM(G55:$G$105)/G55</f>
        <v>34.277176909041039</v>
      </c>
      <c r="I55" s="30">
        <f t="shared" si="2"/>
        <v>1.9242685915861722E-3</v>
      </c>
      <c r="J55" s="30">
        <f t="shared" si="3"/>
        <v>0.97045392764494387</v>
      </c>
      <c r="K55" s="30">
        <f>SUM(J55:$J$105)/J55</f>
        <v>33.814075990052118</v>
      </c>
      <c r="L55">
        <f t="shared" si="5"/>
        <v>1.7478443253320905E-4</v>
      </c>
      <c r="M55">
        <f t="shared" si="6"/>
        <v>1.6978840513995637E-4</v>
      </c>
      <c r="N55" s="1">
        <f t="shared" si="7"/>
        <v>8.4894202569978181E-3</v>
      </c>
    </row>
    <row r="56" spans="1:14">
      <c r="A56">
        <v>51</v>
      </c>
      <c r="B56">
        <v>8326</v>
      </c>
      <c r="C56">
        <v>24</v>
      </c>
      <c r="D56">
        <v>1</v>
      </c>
      <c r="E56">
        <f t="shared" si="0"/>
        <v>2.8825366322363681E-3</v>
      </c>
      <c r="F56">
        <f t="shared" si="1"/>
        <v>0.99711746336776363</v>
      </c>
      <c r="G56">
        <f t="shared" si="4"/>
        <v>0.9694917933491507</v>
      </c>
      <c r="H56">
        <f>SUM(G56:$G$105)/G56</f>
        <v>33.343226180197341</v>
      </c>
      <c r="I56" s="30">
        <f t="shared" si="2"/>
        <v>2.7945956089814577E-3</v>
      </c>
      <c r="J56" s="30">
        <f t="shared" si="3"/>
        <v>0.96809449554465998</v>
      </c>
      <c r="K56" s="30">
        <f>SUM(J56:$J$105)/J56</f>
        <v>32.894050191525643</v>
      </c>
      <c r="L56">
        <f t="shared" si="5"/>
        <v>6.005284650492433E-5</v>
      </c>
      <c r="M56">
        <f t="shared" si="6"/>
        <v>5.8220741853780366E-5</v>
      </c>
      <c r="N56" s="1">
        <f t="shared" si="7"/>
        <v>2.9692578345427985E-3</v>
      </c>
    </row>
    <row r="57" spans="1:14">
      <c r="A57">
        <v>52</v>
      </c>
      <c r="B57">
        <v>8291</v>
      </c>
      <c r="C57">
        <v>24</v>
      </c>
      <c r="D57">
        <v>0</v>
      </c>
      <c r="E57">
        <f t="shared" si="0"/>
        <v>2.8947051019177421E-3</v>
      </c>
      <c r="F57">
        <f t="shared" si="1"/>
        <v>0.99710529489808231</v>
      </c>
      <c r="G57">
        <f t="shared" si="4"/>
        <v>0.96669719774016927</v>
      </c>
      <c r="H57">
        <f>SUM(G57:$G$105)/G57</f>
        <v>32.436726231790296</v>
      </c>
      <c r="I57" s="30">
        <f t="shared" si="2"/>
        <v>2.7983033103080525E-3</v>
      </c>
      <c r="J57" s="30">
        <f t="shared" si="3"/>
        <v>0.96529804608501524</v>
      </c>
      <c r="K57" s="30">
        <f>SUM(J57:$J$105)/J57</f>
        <v>31.986446627823945</v>
      </c>
    </row>
    <row r="58" spans="1:14">
      <c r="A58">
        <v>53</v>
      </c>
      <c r="B58">
        <v>8539</v>
      </c>
      <c r="C58">
        <v>28</v>
      </c>
      <c r="E58">
        <f t="shared" si="0"/>
        <v>3.279072490923996E-3</v>
      </c>
      <c r="F58">
        <f t="shared" si="1"/>
        <v>0.99672092750907604</v>
      </c>
      <c r="G58">
        <f t="shared" si="4"/>
        <v>0.96389889442986121</v>
      </c>
      <c r="H58">
        <f>SUM(G58:$G$105)/G58</f>
        <v>31.527990466647314</v>
      </c>
      <c r="I58" s="30">
        <f t="shared" si="2"/>
        <v>3.1606943487570106E-3</v>
      </c>
      <c r="J58" s="30">
        <f t="shared" si="3"/>
        <v>0.96231854725548271</v>
      </c>
      <c r="K58" s="30">
        <f>SUM(J58:$J$105)/J58</f>
        <v>31.082385838101338</v>
      </c>
    </row>
    <row r="59" spans="1:14">
      <c r="A59">
        <v>54</v>
      </c>
      <c r="B59">
        <v>8779</v>
      </c>
      <c r="C59">
        <v>27</v>
      </c>
      <c r="E59">
        <f t="shared" si="0"/>
        <v>3.0755211299692449E-3</v>
      </c>
      <c r="F59">
        <f t="shared" si="1"/>
        <v>0.99692447887003077</v>
      </c>
      <c r="G59">
        <f t="shared" si="4"/>
        <v>0.96073820008110422</v>
      </c>
      <c r="H59">
        <f>SUM(G59:$G$105)/G59</f>
        <v>30.628423286887717</v>
      </c>
      <c r="I59" s="30">
        <f t="shared" si="2"/>
        <v>2.9547706347180561E-3</v>
      </c>
      <c r="J59" s="30">
        <f t="shared" si="3"/>
        <v>0.95926081476374514</v>
      </c>
      <c r="K59" s="30">
        <f>SUM(J59:$J$105)/J59</f>
        <v>30.178276222854311</v>
      </c>
    </row>
    <row r="60" spans="1:14">
      <c r="A60">
        <v>55</v>
      </c>
      <c r="B60">
        <v>8778</v>
      </c>
      <c r="C60">
        <v>26</v>
      </c>
      <c r="E60">
        <f t="shared" si="0"/>
        <v>2.9619503303713831E-3</v>
      </c>
      <c r="F60">
        <f t="shared" si="1"/>
        <v>0.99703804966962861</v>
      </c>
      <c r="G60">
        <f t="shared" si="4"/>
        <v>0.95778342944638617</v>
      </c>
      <c r="H60">
        <f>SUM(G60:$G$105)/G60</f>
        <v>29.719827243554306</v>
      </c>
      <c r="I60" s="30">
        <f t="shared" si="2"/>
        <v>2.8369069452729599E-3</v>
      </c>
      <c r="J60" s="30">
        <f t="shared" si="3"/>
        <v>0.9563649759737497</v>
      </c>
      <c r="K60" s="30">
        <f>SUM(J60:$J$105)/J60</f>
        <v>29.266626995032382</v>
      </c>
    </row>
    <row r="61" spans="1:14">
      <c r="A61">
        <v>56</v>
      </c>
      <c r="B61">
        <v>9199</v>
      </c>
      <c r="C61">
        <v>34</v>
      </c>
      <c r="E61">
        <f t="shared" si="0"/>
        <v>3.6960539189042287E-3</v>
      </c>
      <c r="F61">
        <f t="shared" si="1"/>
        <v>0.99630394608109574</v>
      </c>
      <c r="G61">
        <f t="shared" si="4"/>
        <v>0.95494652250111323</v>
      </c>
      <c r="H61">
        <f>SUM(G61:$G$105)/G61</f>
        <v>28.805146657212031</v>
      </c>
      <c r="I61" s="30">
        <f t="shared" si="2"/>
        <v>3.5295338368342049E-3</v>
      </c>
      <c r="J61" s="30">
        <f t="shared" si="3"/>
        <v>0.95318175558269613</v>
      </c>
      <c r="K61" s="30">
        <f>SUM(J61:$J$105)/J61</f>
        <v>28.361025469310658</v>
      </c>
    </row>
    <row r="62" spans="1:14">
      <c r="A62">
        <v>57</v>
      </c>
      <c r="B62">
        <v>9673</v>
      </c>
      <c r="C62">
        <v>35</v>
      </c>
      <c r="E62">
        <f t="shared" si="0"/>
        <v>3.6183190323581102E-3</v>
      </c>
      <c r="F62">
        <f t="shared" si="1"/>
        <v>0.9963816809676419</v>
      </c>
      <c r="G62">
        <f t="shared" si="4"/>
        <v>0.95141698866427904</v>
      </c>
      <c r="H62">
        <f>SUM(G62:$G$105)/G62</f>
        <v>27.908297228553572</v>
      </c>
      <c r="I62" s="30">
        <f t="shared" si="2"/>
        <v>3.4425301977928013E-3</v>
      </c>
      <c r="J62" s="30">
        <f t="shared" si="3"/>
        <v>0.94969572356538268</v>
      </c>
      <c r="K62" s="30">
        <f>SUM(J62:$J$105)/J62</f>
        <v>27.461459122370037</v>
      </c>
    </row>
    <row r="63" spans="1:14">
      <c r="A63">
        <v>58</v>
      </c>
      <c r="B63">
        <v>9649</v>
      </c>
      <c r="C63">
        <v>30</v>
      </c>
      <c r="E63">
        <f t="shared" si="0"/>
        <v>3.1091304798424708E-3</v>
      </c>
      <c r="F63">
        <f t="shared" si="1"/>
        <v>0.99689086952015749</v>
      </c>
      <c r="G63">
        <f t="shared" si="4"/>
        <v>0.9479744584664862</v>
      </c>
      <c r="H63">
        <f>SUM(G63:$G$105)/G63</f>
        <v>27.006013601556209</v>
      </c>
      <c r="I63" s="30">
        <f t="shared" si="2"/>
        <v>2.9473762829303127E-3</v>
      </c>
      <c r="J63" s="30">
        <f t="shared" si="3"/>
        <v>0.946500770325021</v>
      </c>
      <c r="K63" s="30">
        <f>SUM(J63:$J$105)/J63</f>
        <v>26.550780892851733</v>
      </c>
    </row>
    <row r="64" spans="1:14">
      <c r="A64">
        <v>59</v>
      </c>
      <c r="B64">
        <v>9587</v>
      </c>
      <c r="C64">
        <v>56</v>
      </c>
      <c r="E64">
        <f t="shared" si="0"/>
        <v>5.841243350370293E-3</v>
      </c>
      <c r="F64">
        <f t="shared" si="1"/>
        <v>0.99415875664962972</v>
      </c>
      <c r="G64">
        <f t="shared" si="4"/>
        <v>0.9450270821835558</v>
      </c>
      <c r="H64">
        <f>SUM(G64:$G$105)/G64</f>
        <v>26.087121867285148</v>
      </c>
      <c r="I64" s="30">
        <f t="shared" si="2"/>
        <v>5.5201331597245357E-3</v>
      </c>
      <c r="J64" s="30">
        <f t="shared" si="3"/>
        <v>0.94226701560369353</v>
      </c>
      <c r="K64" s="30">
        <f>SUM(J64:$J$105)/J64</f>
        <v>25.665584592278066</v>
      </c>
    </row>
    <row r="65" spans="1:11">
      <c r="A65">
        <v>60</v>
      </c>
      <c r="B65">
        <v>9400</v>
      </c>
      <c r="C65">
        <v>41</v>
      </c>
      <c r="E65">
        <f t="shared" si="0"/>
        <v>4.3617021276595742E-3</v>
      </c>
      <c r="F65">
        <f t="shared" si="1"/>
        <v>0.99563829787234037</v>
      </c>
      <c r="G65">
        <f t="shared" si="4"/>
        <v>0.93950694902383125</v>
      </c>
      <c r="H65">
        <f>SUM(G65:$G$105)/G65</f>
        <v>25.234522856118215</v>
      </c>
      <c r="I65" s="30">
        <f t="shared" si="2"/>
        <v>4.0978494585081999E-3</v>
      </c>
      <c r="J65" s="30">
        <f t="shared" si="3"/>
        <v>0.93745802429457714</v>
      </c>
      <c r="K65" s="30">
        <f>SUM(J65:$J$105)/J65</f>
        <v>24.792114611611787</v>
      </c>
    </row>
    <row r="66" spans="1:11">
      <c r="A66">
        <v>61</v>
      </c>
      <c r="B66">
        <v>9391</v>
      </c>
      <c r="C66">
        <v>56</v>
      </c>
      <c r="E66">
        <f t="shared" si="0"/>
        <v>5.9631562133958043E-3</v>
      </c>
      <c r="F66">
        <f t="shared" si="1"/>
        <v>0.99403684378660417</v>
      </c>
      <c r="G66">
        <f t="shared" si="4"/>
        <v>0.93540909956532303</v>
      </c>
      <c r="H66">
        <f>SUM(G66:$G$105)/G66</f>
        <v>24.340689694145873</v>
      </c>
      <c r="I66" s="30">
        <f t="shared" si="2"/>
        <v>5.5779905841399306E-3</v>
      </c>
      <c r="J66" s="30">
        <f t="shared" si="3"/>
        <v>0.93262010427325304</v>
      </c>
      <c r="K66" s="30">
        <f>SUM(J66:$J$105)/J66</f>
        <v>23.91553501301826</v>
      </c>
    </row>
    <row r="67" spans="1:11">
      <c r="A67">
        <v>62</v>
      </c>
      <c r="B67">
        <v>9396</v>
      </c>
      <c r="C67">
        <v>58</v>
      </c>
      <c r="E67">
        <f t="shared" si="0"/>
        <v>6.1728395061728392E-3</v>
      </c>
      <c r="F67">
        <f t="shared" si="1"/>
        <v>0.99382716049382713</v>
      </c>
      <c r="G67">
        <f t="shared" si="4"/>
        <v>0.92983110898118304</v>
      </c>
      <c r="H67">
        <f>SUM(G67:$G$105)/G67</f>
        <v>23.480708828893835</v>
      </c>
      <c r="I67" s="30">
        <f t="shared" si="2"/>
        <v>5.7396982035875493E-3</v>
      </c>
      <c r="J67" s="30">
        <f t="shared" si="3"/>
        <v>0.92696125987938927</v>
      </c>
      <c r="K67" s="30">
        <f>SUM(J67:$J$105)/J67</f>
        <v>23.055428072689036</v>
      </c>
    </row>
    <row r="68" spans="1:11">
      <c r="A68">
        <v>63</v>
      </c>
      <c r="B68">
        <v>9607</v>
      </c>
      <c r="C68">
        <v>68</v>
      </c>
      <c r="E68">
        <f t="shared" si="0"/>
        <v>7.0781721661288648E-3</v>
      </c>
      <c r="F68">
        <f t="shared" si="1"/>
        <v>0.99292182783387117</v>
      </c>
      <c r="G68">
        <f t="shared" si="4"/>
        <v>0.92409141077759549</v>
      </c>
      <c r="H68">
        <f>SUM(G68:$G$105)/G68</f>
        <v>22.620340560750314</v>
      </c>
      <c r="I68" s="30">
        <f t="shared" si="2"/>
        <v>6.5408781027247315E-3</v>
      </c>
      <c r="J68" s="30">
        <f t="shared" si="3"/>
        <v>0.92082097172623312</v>
      </c>
      <c r="K68" s="30">
        <f>SUM(J68:$J$105)/J68</f>
        <v>22.202499748797411</v>
      </c>
    </row>
    <row r="69" spans="1:11">
      <c r="A69">
        <v>64</v>
      </c>
      <c r="B69">
        <v>9503</v>
      </c>
      <c r="C69">
        <v>65</v>
      </c>
      <c r="E69">
        <f t="shared" si="0"/>
        <v>6.8399452804377564E-3</v>
      </c>
      <c r="F69">
        <f t="shared" si="1"/>
        <v>0.99316005471956226</v>
      </c>
      <c r="G69">
        <f t="shared" si="4"/>
        <v>0.91755053267487074</v>
      </c>
      <c r="H69">
        <f>SUM(G69:$G$105)/G69</f>
        <v>21.774463965523459</v>
      </c>
      <c r="I69" s="30">
        <f t="shared" si="2"/>
        <v>6.2759954355326312E-3</v>
      </c>
      <c r="J69" s="30">
        <f t="shared" si="3"/>
        <v>0.91441253495710439</v>
      </c>
      <c r="K69" s="30">
        <f>SUM(J69:$J$105)/J69</f>
        <v>21.351092286402995</v>
      </c>
    </row>
    <row r="70" spans="1:11">
      <c r="A70">
        <v>65</v>
      </c>
      <c r="B70">
        <v>8997</v>
      </c>
      <c r="C70">
        <v>79</v>
      </c>
      <c r="E70">
        <f t="shared" ref="E70:E105" si="8">C70/B70</f>
        <v>8.780704679337557E-3</v>
      </c>
      <c r="F70">
        <f t="shared" ref="F70:F105" si="9">1-E70</f>
        <v>0.99121929532066244</v>
      </c>
      <c r="G70">
        <f t="shared" si="4"/>
        <v>0.91127453723933816</v>
      </c>
      <c r="H70">
        <f>SUM(G70:$G$105)/G70</f>
        <v>20.917538786222657</v>
      </c>
      <c r="I70" s="30">
        <f t="shared" ref="I70:I105" si="10">G70*E70</f>
        <v>8.0016325932986236E-3</v>
      </c>
      <c r="J70" s="30">
        <f t="shared" ref="J70:J105" si="11">G70-I70/2</f>
        <v>0.90727372094268888</v>
      </c>
      <c r="K70" s="30">
        <f>SUM(J70:$J$105)/J70</f>
        <v>20.511223302511219</v>
      </c>
    </row>
    <row r="71" spans="1:11">
      <c r="A71">
        <v>66</v>
      </c>
      <c r="B71">
        <v>9169</v>
      </c>
      <c r="C71">
        <v>78</v>
      </c>
      <c r="E71">
        <f t="shared" si="8"/>
        <v>8.506925509870214E-3</v>
      </c>
      <c r="F71">
        <f t="shared" si="9"/>
        <v>0.9914930744901298</v>
      </c>
      <c r="G71">
        <f t="shared" ref="G71:G105" si="12">G70*F70</f>
        <v>0.90327290464603949</v>
      </c>
      <c r="H71">
        <f>SUM(G71:$G$105)/G71</f>
        <v>20.093978073519313</v>
      </c>
      <c r="I71" s="30">
        <f t="shared" si="10"/>
        <v>7.6840753149079585E-3</v>
      </c>
      <c r="J71" s="30">
        <f t="shared" si="11"/>
        <v>0.89943086698858554</v>
      </c>
      <c r="K71" s="30">
        <f>SUM(J71:$J$105)/J71</f>
        <v>19.681357195447124</v>
      </c>
    </row>
    <row r="72" spans="1:11">
      <c r="A72">
        <v>67</v>
      </c>
      <c r="B72">
        <v>9259</v>
      </c>
      <c r="C72">
        <v>83</v>
      </c>
      <c r="E72">
        <f t="shared" si="8"/>
        <v>8.9642509990279732E-3</v>
      </c>
      <c r="F72">
        <f t="shared" si="9"/>
        <v>0.99103574900097202</v>
      </c>
      <c r="G72">
        <f t="shared" si="12"/>
        <v>0.89558882933113149</v>
      </c>
      <c r="H72">
        <f>SUM(G72:$G$105)/G72</f>
        <v>19.257802767143176</v>
      </c>
      <c r="I72" s="30">
        <f t="shared" si="10"/>
        <v>8.0282830580498885E-3</v>
      </c>
      <c r="J72" s="30">
        <f t="shared" si="11"/>
        <v>0.89157468780210658</v>
      </c>
      <c r="K72" s="30">
        <f>SUM(J72:$J$105)/J72</f>
        <v>18.845969416478045</v>
      </c>
    </row>
    <row r="73" spans="1:11">
      <c r="A73">
        <v>68</v>
      </c>
      <c r="B73">
        <v>8768</v>
      </c>
      <c r="C73">
        <v>101</v>
      </c>
      <c r="E73">
        <f t="shared" si="8"/>
        <v>1.1519160583941606E-2</v>
      </c>
      <c r="F73">
        <f t="shared" si="9"/>
        <v>0.98848083941605835</v>
      </c>
      <c r="G73">
        <f t="shared" si="12"/>
        <v>0.88756054627308156</v>
      </c>
      <c r="H73">
        <f>SUM(G73:$G$105)/G73</f>
        <v>18.422950721553907</v>
      </c>
      <c r="I73" s="30">
        <f t="shared" si="10"/>
        <v>1.022395246049056E-2</v>
      </c>
      <c r="J73" s="30">
        <f t="shared" si="11"/>
        <v>0.88244857004283628</v>
      </c>
      <c r="K73" s="30">
        <f>SUM(J73:$J$105)/J73</f>
        <v>18.030529088227766</v>
      </c>
    </row>
    <row r="74" spans="1:11">
      <c r="A74">
        <v>69</v>
      </c>
      <c r="B74">
        <v>9310</v>
      </c>
      <c r="C74">
        <v>94</v>
      </c>
      <c r="E74">
        <f t="shared" si="8"/>
        <v>1.0096670247046188E-2</v>
      </c>
      <c r="F74">
        <f t="shared" si="9"/>
        <v>0.98990332975295381</v>
      </c>
      <c r="G74">
        <f t="shared" si="12"/>
        <v>0.87733659381259099</v>
      </c>
      <c r="H74">
        <f>SUM(G74:$G$105)/G74</f>
        <v>17.625987299709781</v>
      </c>
      <c r="I74" s="30">
        <f t="shared" si="10"/>
        <v>8.8581782833924341E-3</v>
      </c>
      <c r="J74" s="30">
        <f t="shared" si="11"/>
        <v>0.87290750467089473</v>
      </c>
      <c r="K74" s="30">
        <f>SUM(J74:$J$105)/J74</f>
        <v>17.216676406792516</v>
      </c>
    </row>
    <row r="75" spans="1:11">
      <c r="A75">
        <v>70</v>
      </c>
      <c r="B75">
        <v>8582</v>
      </c>
      <c r="C75">
        <v>134</v>
      </c>
      <c r="E75">
        <f t="shared" si="8"/>
        <v>1.5614075972966674E-2</v>
      </c>
      <c r="F75">
        <f t="shared" si="9"/>
        <v>0.98438592402703329</v>
      </c>
      <c r="G75">
        <f t="shared" si="12"/>
        <v>0.86847841552919858</v>
      </c>
      <c r="H75">
        <f>SUM(G75:$G$105)/G75</f>
        <v>16.795566597254563</v>
      </c>
      <c r="I75" s="30">
        <f t="shared" si="10"/>
        <v>1.3560487960954626E-2</v>
      </c>
      <c r="J75" s="30">
        <f t="shared" si="11"/>
        <v>0.8616981715487213</v>
      </c>
      <c r="K75" s="30">
        <f>SUM(J75:$J$105)/J75</f>
        <v>16.42762977071984</v>
      </c>
    </row>
    <row r="76" spans="1:11">
      <c r="A76">
        <v>71</v>
      </c>
      <c r="B76">
        <v>8133</v>
      </c>
      <c r="C76">
        <v>106</v>
      </c>
      <c r="E76">
        <f t="shared" si="8"/>
        <v>1.3033321037747448E-2</v>
      </c>
      <c r="F76">
        <f t="shared" si="9"/>
        <v>0.98696667896225254</v>
      </c>
      <c r="G76">
        <f t="shared" si="12"/>
        <v>0.85491792756824392</v>
      </c>
      <c r="H76">
        <f>SUM(G76:$G$105)/G76</f>
        <v>16.046111806065184</v>
      </c>
      <c r="I76" s="30">
        <f t="shared" si="10"/>
        <v>1.1142419810922642E-2</v>
      </c>
      <c r="J76" s="30">
        <f t="shared" si="11"/>
        <v>0.84934671766278258</v>
      </c>
      <c r="K76" s="30">
        <f>SUM(J76:$J$105)/J76</f>
        <v>15.651982975035201</v>
      </c>
    </row>
    <row r="77" spans="1:11">
      <c r="A77">
        <v>72</v>
      </c>
      <c r="B77">
        <v>7522</v>
      </c>
      <c r="C77">
        <v>141</v>
      </c>
      <c r="E77">
        <f t="shared" si="8"/>
        <v>1.8745014623770272E-2</v>
      </c>
      <c r="F77">
        <f t="shared" si="9"/>
        <v>0.98125498537622968</v>
      </c>
      <c r="G77">
        <f t="shared" si="12"/>
        <v>0.84377550775732124</v>
      </c>
      <c r="H77">
        <f>SUM(G77:$G$105)/G77</f>
        <v>15.244802207391073</v>
      </c>
      <c r="I77" s="30">
        <f t="shared" si="10"/>
        <v>1.5816584232090175E-2</v>
      </c>
      <c r="J77" s="30">
        <f t="shared" si="11"/>
        <v>0.8358672156412762</v>
      </c>
      <c r="K77" s="30">
        <f>SUM(J77:$J$105)/J77</f>
        <v>14.888266239213163</v>
      </c>
    </row>
    <row r="78" spans="1:11">
      <c r="A78">
        <v>73</v>
      </c>
      <c r="B78">
        <v>5955</v>
      </c>
      <c r="C78">
        <v>125</v>
      </c>
      <c r="E78">
        <f t="shared" si="8"/>
        <v>2.0990764063811923E-2</v>
      </c>
      <c r="F78">
        <f t="shared" si="9"/>
        <v>0.97900923593618805</v>
      </c>
      <c r="G78">
        <f t="shared" si="12"/>
        <v>0.82795892352523104</v>
      </c>
      <c r="H78">
        <f>SUM(G78:$G$105)/G78</f>
        <v>14.516922124914732</v>
      </c>
      <c r="I78" s="30">
        <f t="shared" si="10"/>
        <v>1.7379490418245824E-2</v>
      </c>
      <c r="J78" s="30">
        <f t="shared" si="11"/>
        <v>0.81926917831610813</v>
      </c>
      <c r="K78" s="30">
        <f>SUM(J78:$J$105)/J78</f>
        <v>14.169636474444188</v>
      </c>
    </row>
    <row r="79" spans="1:11">
      <c r="A79">
        <v>74</v>
      </c>
      <c r="B79">
        <v>5945</v>
      </c>
      <c r="C79">
        <v>122</v>
      </c>
      <c r="E79">
        <f t="shared" si="8"/>
        <v>2.0521446593776284E-2</v>
      </c>
      <c r="F79">
        <f t="shared" si="9"/>
        <v>0.9794785534062237</v>
      </c>
      <c r="G79">
        <f t="shared" si="12"/>
        <v>0.81057943310698521</v>
      </c>
      <c r="H79">
        <f>SUM(G79:$G$105)/G79</f>
        <v>13.806736064128174</v>
      </c>
      <c r="I79" s="30">
        <f t="shared" si="10"/>
        <v>1.6634262546518452E-2</v>
      </c>
      <c r="J79" s="30">
        <f t="shared" si="11"/>
        <v>0.80226230183372604</v>
      </c>
      <c r="K79" s="30">
        <f>SUM(J79:$J$105)/J79</f>
        <v>13.448814967970316</v>
      </c>
    </row>
    <row r="80" spans="1:11">
      <c r="A80">
        <v>75</v>
      </c>
      <c r="B80">
        <v>5581</v>
      </c>
      <c r="C80">
        <v>115</v>
      </c>
      <c r="E80">
        <f t="shared" si="8"/>
        <v>2.060562623185809E-2</v>
      </c>
      <c r="F80">
        <f t="shared" si="9"/>
        <v>0.97939437376814187</v>
      </c>
      <c r="G80">
        <f t="shared" si="12"/>
        <v>0.79394517056046676</v>
      </c>
      <c r="H80">
        <f>SUM(G80:$G$105)/G80</f>
        <v>13.075055109263605</v>
      </c>
      <c r="I80" s="30">
        <f t="shared" si="10"/>
        <v>1.63597374331578E-2</v>
      </c>
      <c r="J80" s="30">
        <f t="shared" si="11"/>
        <v>0.78576530184388782</v>
      </c>
      <c r="K80" s="30">
        <f>SUM(J80:$J$105)/J80</f>
        <v>12.710175580252617</v>
      </c>
    </row>
    <row r="81" spans="1:11">
      <c r="A81">
        <v>76</v>
      </c>
      <c r="B81">
        <v>6763</v>
      </c>
      <c r="C81">
        <v>133</v>
      </c>
      <c r="E81">
        <f t="shared" si="8"/>
        <v>1.9665828774212628E-2</v>
      </c>
      <c r="F81">
        <f t="shared" si="9"/>
        <v>0.98033417122578737</v>
      </c>
      <c r="G81">
        <f t="shared" si="12"/>
        <v>0.77758543312730888</v>
      </c>
      <c r="H81">
        <f>SUM(G81:$G$105)/G81</f>
        <v>12.329104018441308</v>
      </c>
      <c r="I81" s="30">
        <f t="shared" si="10"/>
        <v>1.529186198520362E-2</v>
      </c>
      <c r="J81" s="30">
        <f t="shared" si="11"/>
        <v>0.76993950213470708</v>
      </c>
      <c r="K81" s="30">
        <f>SUM(J81:$J$105)/J81</f>
        <v>11.950873573768467</v>
      </c>
    </row>
    <row r="82" spans="1:11">
      <c r="A82">
        <v>77</v>
      </c>
      <c r="B82">
        <v>7930</v>
      </c>
      <c r="C82">
        <v>205</v>
      </c>
      <c r="E82">
        <f t="shared" si="8"/>
        <v>2.5851197982345524E-2</v>
      </c>
      <c r="F82">
        <f t="shared" si="9"/>
        <v>0.97414880201765452</v>
      </c>
      <c r="G82">
        <f t="shared" si="12"/>
        <v>0.76229357114210528</v>
      </c>
      <c r="H82">
        <f>SUM(G82:$G$105)/G82</f>
        <v>11.556369604331611</v>
      </c>
      <c r="I82" s="30">
        <f t="shared" si="10"/>
        <v>1.9706202028263755E-2</v>
      </c>
      <c r="J82" s="30">
        <f t="shared" si="11"/>
        <v>0.75244047012797344</v>
      </c>
      <c r="K82" s="30">
        <f>SUM(J82:$J$105)/J82</f>
        <v>11.205551112758995</v>
      </c>
    </row>
    <row r="83" spans="1:11">
      <c r="A83">
        <v>78</v>
      </c>
      <c r="B83">
        <v>6897</v>
      </c>
      <c r="C83">
        <v>258</v>
      </c>
      <c r="E83">
        <f t="shared" si="8"/>
        <v>3.7407568508046975E-2</v>
      </c>
      <c r="F83">
        <f t="shared" si="9"/>
        <v>0.96259243149195306</v>
      </c>
      <c r="G83">
        <f t="shared" si="12"/>
        <v>0.7425873691138416</v>
      </c>
      <c r="H83">
        <f>SUM(G83:$G$105)/G83</f>
        <v>10.836506273443321</v>
      </c>
      <c r="I83" s="30">
        <f t="shared" si="10"/>
        <v>2.7778387883336395E-2</v>
      </c>
      <c r="J83" s="30">
        <f t="shared" si="11"/>
        <v>0.72869817517217339</v>
      </c>
      <c r="K83" s="30">
        <f>SUM(J83:$J$105)/J83</f>
        <v>10.538066292515508</v>
      </c>
    </row>
    <row r="84" spans="1:11">
      <c r="A84">
        <v>79</v>
      </c>
      <c r="B84">
        <v>7256</v>
      </c>
      <c r="C84">
        <v>261</v>
      </c>
      <c r="E84">
        <f t="shared" si="8"/>
        <v>3.5970231532524807E-2</v>
      </c>
      <c r="F84">
        <f t="shared" si="9"/>
        <v>0.96402976846747523</v>
      </c>
      <c r="G84">
        <f t="shared" si="12"/>
        <v>0.71480898123050518</v>
      </c>
      <c r="H84">
        <f>SUM(G84:$G$105)/G84</f>
        <v>10.218765441774151</v>
      </c>
      <c r="I84" s="30">
        <f t="shared" si="10"/>
        <v>2.5711844556389449E-2</v>
      </c>
      <c r="J84" s="30">
        <f t="shared" si="11"/>
        <v>0.70195305895231042</v>
      </c>
      <c r="K84" s="30">
        <f>SUM(J84:$J$105)/J84</f>
        <v>9.9014761932955206</v>
      </c>
    </row>
    <row r="85" spans="1:11">
      <c r="A85">
        <v>80</v>
      </c>
      <c r="B85">
        <v>6891</v>
      </c>
      <c r="C85">
        <v>297</v>
      </c>
      <c r="E85">
        <f t="shared" si="8"/>
        <v>4.309969525468002E-2</v>
      </c>
      <c r="F85">
        <f t="shared" si="9"/>
        <v>0.95690030474531995</v>
      </c>
      <c r="G85">
        <f t="shared" si="12"/>
        <v>0.68909713667411576</v>
      </c>
      <c r="H85">
        <f>SUM(G85:$G$105)/G85</f>
        <v>9.5627393917817347</v>
      </c>
      <c r="I85" s="30">
        <f t="shared" si="10"/>
        <v>2.9699876591526977E-2</v>
      </c>
      <c r="J85" s="30">
        <f t="shared" si="11"/>
        <v>0.67424719837835223</v>
      </c>
      <c r="K85" s="30">
        <f>SUM(J85:$J$105)/J85</f>
        <v>9.2672516224067021</v>
      </c>
    </row>
    <row r="86" spans="1:11">
      <c r="A86">
        <v>81</v>
      </c>
      <c r="B86">
        <v>6845</v>
      </c>
      <c r="C86">
        <v>319</v>
      </c>
      <c r="E86">
        <f t="shared" si="8"/>
        <v>4.6603360116873632E-2</v>
      </c>
      <c r="F86">
        <f t="shared" si="9"/>
        <v>0.9533966398831264</v>
      </c>
      <c r="G86">
        <f t="shared" si="12"/>
        <v>0.65939726008258881</v>
      </c>
      <c r="H86">
        <f>SUM(G86:$G$105)/G86</f>
        <v>8.9484132770348701</v>
      </c>
      <c r="I86" s="30">
        <f t="shared" si="10"/>
        <v>3.0730127971708668E-2</v>
      </c>
      <c r="J86" s="30">
        <f t="shared" si="11"/>
        <v>0.64403219609673446</v>
      </c>
      <c r="K86" s="30">
        <f>SUM(J86:$J$105)/J86</f>
        <v>8.6551127078425729</v>
      </c>
    </row>
    <row r="87" spans="1:11">
      <c r="A87">
        <v>82</v>
      </c>
      <c r="B87">
        <v>5734</v>
      </c>
      <c r="C87">
        <v>302</v>
      </c>
      <c r="E87">
        <f t="shared" si="8"/>
        <v>5.2668294384373912E-2</v>
      </c>
      <c r="F87">
        <f t="shared" si="9"/>
        <v>0.94733170561562607</v>
      </c>
      <c r="G87">
        <f t="shared" si="12"/>
        <v>0.62866713211088021</v>
      </c>
      <c r="H87">
        <f>SUM(G87:$G$105)/G87</f>
        <v>8.3369428258203619</v>
      </c>
      <c r="I87" s="30">
        <f t="shared" si="10"/>
        <v>3.3110825583795925E-2</v>
      </c>
      <c r="J87" s="30">
        <f t="shared" si="11"/>
        <v>0.61211171931898223</v>
      </c>
      <c r="K87" s="30">
        <f>SUM(J87:$J$105)/J87</f>
        <v>8.054312461269328</v>
      </c>
    </row>
    <row r="88" spans="1:11">
      <c r="A88">
        <v>83</v>
      </c>
      <c r="B88">
        <v>5152</v>
      </c>
      <c r="C88">
        <v>328</v>
      </c>
      <c r="E88">
        <f t="shared" si="8"/>
        <v>6.3664596273291921E-2</v>
      </c>
      <c r="F88">
        <f t="shared" si="9"/>
        <v>0.93633540372670809</v>
      </c>
      <c r="G88">
        <f t="shared" si="12"/>
        <v>0.59555630652708424</v>
      </c>
      <c r="H88">
        <f>SUM(G88:$G$105)/G88</f>
        <v>7.7448509137065438</v>
      </c>
      <c r="I88" s="30">
        <f t="shared" si="10"/>
        <v>3.791585181305971E-2</v>
      </c>
      <c r="J88" s="30">
        <f t="shared" si="11"/>
        <v>0.57659838062055435</v>
      </c>
      <c r="K88" s="30">
        <f>SUM(J88:$J$105)/J88</f>
        <v>7.4887954500213549</v>
      </c>
    </row>
    <row r="89" spans="1:11">
      <c r="A89">
        <v>84</v>
      </c>
      <c r="B89">
        <v>4405</v>
      </c>
      <c r="C89">
        <v>311</v>
      </c>
      <c r="E89">
        <f t="shared" si="8"/>
        <v>7.0601589103291715E-2</v>
      </c>
      <c r="F89">
        <f t="shared" si="9"/>
        <v>0.92939841089670827</v>
      </c>
      <c r="G89">
        <f t="shared" si="12"/>
        <v>0.55764045471402457</v>
      </c>
      <c r="H89">
        <f>SUM(G89:$G$105)/G89</f>
        <v>7.2034560338756455</v>
      </c>
      <c r="I89" s="30">
        <f t="shared" si="10"/>
        <v>3.9370302251092316E-2</v>
      </c>
      <c r="J89" s="30">
        <f t="shared" si="11"/>
        <v>0.53795530358847843</v>
      </c>
      <c r="K89" s="30">
        <f>SUM(J89:$J$105)/J89</f>
        <v>6.954906706380255</v>
      </c>
    </row>
    <row r="90" spans="1:11">
      <c r="A90">
        <v>85</v>
      </c>
      <c r="B90">
        <v>4053</v>
      </c>
      <c r="C90">
        <v>313</v>
      </c>
      <c r="E90">
        <f t="shared" si="8"/>
        <v>7.7226745620528003E-2</v>
      </c>
      <c r="F90">
        <f t="shared" si="9"/>
        <v>0.922773254379472</v>
      </c>
      <c r="G90">
        <f t="shared" si="12"/>
        <v>0.51827015246293229</v>
      </c>
      <c r="H90">
        <f>SUM(G90:$G$105)/G90</f>
        <v>6.6747004956576017</v>
      </c>
      <c r="I90" s="30">
        <f t="shared" si="10"/>
        <v>4.0024317226967136E-2</v>
      </c>
      <c r="J90" s="30">
        <f t="shared" si="11"/>
        <v>0.49825799384944874</v>
      </c>
      <c r="K90" s="30">
        <f>SUM(J90:$J$105)/J90</f>
        <v>6.4293472149285824</v>
      </c>
    </row>
    <row r="91" spans="1:11">
      <c r="A91">
        <v>86</v>
      </c>
      <c r="B91">
        <v>4164</v>
      </c>
      <c r="C91">
        <v>379</v>
      </c>
      <c r="E91">
        <f t="shared" si="8"/>
        <v>9.1018251681075885E-2</v>
      </c>
      <c r="F91">
        <f t="shared" si="9"/>
        <v>0.90898174831892409</v>
      </c>
      <c r="G91">
        <f t="shared" si="12"/>
        <v>0.47824583523596514</v>
      </c>
      <c r="H91">
        <f>SUM(G91:$G$105)/G91</f>
        <v>6.149615269759428</v>
      </c>
      <c r="I91" s="30">
        <f t="shared" si="10"/>
        <v>4.3529099796933424E-2</v>
      </c>
      <c r="J91" s="30">
        <f t="shared" si="11"/>
        <v>0.45648128533749843</v>
      </c>
      <c r="K91" s="30">
        <f>SUM(J91:$J$105)/J91</f>
        <v>5.9262356160391381</v>
      </c>
    </row>
    <row r="92" spans="1:11">
      <c r="A92">
        <v>87</v>
      </c>
      <c r="B92">
        <v>3573</v>
      </c>
      <c r="C92">
        <v>391</v>
      </c>
      <c r="E92">
        <f t="shared" si="8"/>
        <v>0.10943184998600616</v>
      </c>
      <c r="F92">
        <f t="shared" si="9"/>
        <v>0.89056815001399381</v>
      </c>
      <c r="G92">
        <f t="shared" si="12"/>
        <v>0.43471673543903172</v>
      </c>
      <c r="H92">
        <f>SUM(G92:$G$105)/G92</f>
        <v>5.6652570629533052</v>
      </c>
      <c r="I92" s="30">
        <f t="shared" si="10"/>
        <v>4.7571856578970451E-2</v>
      </c>
      <c r="J92" s="30">
        <f t="shared" si="11"/>
        <v>0.4109308071495465</v>
      </c>
      <c r="K92" s="30">
        <f>SUM(J92:$J$105)/J92</f>
        <v>5.4722944270920699</v>
      </c>
    </row>
    <row r="93" spans="1:11">
      <c r="A93">
        <v>88</v>
      </c>
      <c r="B93">
        <v>3098</v>
      </c>
      <c r="C93">
        <v>381</v>
      </c>
      <c r="E93">
        <f t="shared" si="8"/>
        <v>0.12298256939961265</v>
      </c>
      <c r="F93">
        <f t="shared" si="9"/>
        <v>0.87701743060038739</v>
      </c>
      <c r="G93">
        <f t="shared" si="12"/>
        <v>0.38714487886006127</v>
      </c>
      <c r="H93">
        <f>SUM(G93:$G$105)/G93</f>
        <v>5.2385177517071497</v>
      </c>
      <c r="I93" s="30">
        <f t="shared" si="10"/>
        <v>4.7612071932112116E-2</v>
      </c>
      <c r="J93" s="30">
        <f t="shared" si="11"/>
        <v>0.3633388428940052</v>
      </c>
      <c r="K93" s="30">
        <f>SUM(J93:$J$105)/J93</f>
        <v>5.0580982316594616</v>
      </c>
    </row>
    <row r="94" spans="1:11">
      <c r="A94">
        <v>89</v>
      </c>
      <c r="B94">
        <v>2686</v>
      </c>
      <c r="C94">
        <v>379</v>
      </c>
      <c r="E94">
        <f t="shared" si="8"/>
        <v>0.14110201042442294</v>
      </c>
      <c r="F94">
        <f t="shared" si="9"/>
        <v>0.85889798957557706</v>
      </c>
      <c r="G94">
        <f t="shared" si="12"/>
        <v>0.33953280692794918</v>
      </c>
      <c r="H94">
        <f>SUM(G94:$G$105)/G94</f>
        <v>4.8328774364331064</v>
      </c>
      <c r="I94" s="30">
        <f t="shared" si="10"/>
        <v>4.7908761662581067E-2</v>
      </c>
      <c r="J94" s="30">
        <f t="shared" si="11"/>
        <v>0.31557842609665865</v>
      </c>
      <c r="K94" s="30">
        <f>SUM(J94:$J$105)/J94</f>
        <v>4.6722608198500328</v>
      </c>
    </row>
    <row r="95" spans="1:11">
      <c r="A95">
        <v>90</v>
      </c>
      <c r="B95">
        <v>2340</v>
      </c>
      <c r="C95">
        <v>324</v>
      </c>
      <c r="E95">
        <f t="shared" si="8"/>
        <v>0.13846153846153847</v>
      </c>
      <c r="F95">
        <f t="shared" si="9"/>
        <v>0.86153846153846159</v>
      </c>
      <c r="G95">
        <f t="shared" si="12"/>
        <v>0.29162404526536811</v>
      </c>
      <c r="H95">
        <f>SUM(G95:$G$105)/G95</f>
        <v>4.4625525766186929</v>
      </c>
      <c r="I95" s="30">
        <f t="shared" si="10"/>
        <v>4.0378713959820206E-2</v>
      </c>
      <c r="J95" s="30">
        <f t="shared" si="11"/>
        <v>0.27143468828545803</v>
      </c>
      <c r="K95" s="30">
        <f>SUM(J95:$J$105)/J95</f>
        <v>4.2694848512727308</v>
      </c>
    </row>
    <row r="96" spans="1:11">
      <c r="A96">
        <v>91</v>
      </c>
      <c r="B96">
        <v>1833</v>
      </c>
      <c r="C96">
        <v>356</v>
      </c>
      <c r="E96">
        <f t="shared" si="8"/>
        <v>0.19421713038734315</v>
      </c>
      <c r="F96">
        <f t="shared" si="9"/>
        <v>0.80578286961265688</v>
      </c>
      <c r="G96">
        <f t="shared" si="12"/>
        <v>0.25124533130554794</v>
      </c>
      <c r="H96">
        <f>SUM(G96:$G$105)/G96</f>
        <v>4.0190342407181259</v>
      </c>
      <c r="I96" s="30">
        <f t="shared" si="10"/>
        <v>4.8796147269380828E-2</v>
      </c>
      <c r="J96" s="30">
        <f t="shared" si="11"/>
        <v>0.22684725767085753</v>
      </c>
      <c r="K96" s="30">
        <f>SUM(J96:$J$105)/J96</f>
        <v>3.9121107769655401</v>
      </c>
    </row>
    <row r="97" spans="1:11">
      <c r="A97">
        <v>92</v>
      </c>
      <c r="B97">
        <v>1382</v>
      </c>
      <c r="C97">
        <v>283</v>
      </c>
      <c r="E97">
        <f t="shared" si="8"/>
        <v>0.20477568740955138</v>
      </c>
      <c r="F97">
        <f t="shared" si="9"/>
        <v>0.79522431259044857</v>
      </c>
      <c r="G97">
        <f t="shared" si="12"/>
        <v>0.2024491840361671</v>
      </c>
      <c r="H97">
        <f>SUM(G97:$G$105)/G97</f>
        <v>3.7467093860774039</v>
      </c>
      <c r="I97" s="30">
        <f t="shared" si="10"/>
        <v>4.145667082650889E-2</v>
      </c>
      <c r="J97" s="30">
        <f t="shared" si="11"/>
        <v>0.18172084862291266</v>
      </c>
      <c r="K97" s="30">
        <f>SUM(J97:$J$105)/J97</f>
        <v>3.6352699692658677</v>
      </c>
    </row>
    <row r="98" spans="1:11">
      <c r="A98">
        <v>93</v>
      </c>
      <c r="B98">
        <v>1065</v>
      </c>
      <c r="C98">
        <v>238</v>
      </c>
      <c r="E98">
        <f t="shared" si="8"/>
        <v>0.22347417840375586</v>
      </c>
      <c r="F98">
        <f t="shared" si="9"/>
        <v>0.77652582159624417</v>
      </c>
      <c r="G98">
        <f t="shared" si="12"/>
        <v>0.16099251320965818</v>
      </c>
      <c r="H98">
        <f>SUM(G98:$G$105)/G98</f>
        <v>3.4540057975968819</v>
      </c>
      <c r="I98" s="30">
        <f t="shared" si="10"/>
        <v>3.5977669618684177E-2</v>
      </c>
      <c r="J98" s="30">
        <f t="shared" si="11"/>
        <v>0.14300367840031608</v>
      </c>
      <c r="K98" s="30">
        <f>SUM(J98:$J$105)/J98</f>
        <v>3.3487494903796255</v>
      </c>
    </row>
    <row r="99" spans="1:11">
      <c r="A99">
        <v>94</v>
      </c>
      <c r="B99">
        <v>812</v>
      </c>
      <c r="C99">
        <v>186</v>
      </c>
      <c r="E99">
        <f t="shared" si="8"/>
        <v>0.22906403940886699</v>
      </c>
      <c r="F99">
        <f t="shared" si="9"/>
        <v>0.77093596059113301</v>
      </c>
      <c r="G99">
        <f t="shared" si="12"/>
        <v>0.12501484359097401</v>
      </c>
      <c r="H99">
        <f>SUM(G99:$G$105)/G99</f>
        <v>3.1602372121410869</v>
      </c>
      <c r="I99" s="30">
        <f t="shared" si="10"/>
        <v>2.8636405059016212E-2</v>
      </c>
      <c r="J99" s="30">
        <f t="shared" si="11"/>
        <v>0.1106966410614659</v>
      </c>
      <c r="K99" s="30">
        <f>SUM(J99:$J$105)/J99</f>
        <v>3.0342367532060179</v>
      </c>
    </row>
    <row r="100" spans="1:11">
      <c r="A100">
        <v>95</v>
      </c>
      <c r="B100">
        <v>616</v>
      </c>
      <c r="C100">
        <v>175</v>
      </c>
      <c r="E100">
        <f t="shared" si="8"/>
        <v>0.28409090909090912</v>
      </c>
      <c r="F100">
        <f t="shared" si="9"/>
        <v>0.71590909090909083</v>
      </c>
      <c r="G100">
        <f t="shared" si="12"/>
        <v>9.6378438531957794E-2</v>
      </c>
      <c r="H100">
        <f>SUM(G100:$G$105)/G100</f>
        <v>2.8020968310839662</v>
      </c>
      <c r="I100" s="30">
        <f t="shared" si="10"/>
        <v>2.7380238219306192E-2</v>
      </c>
      <c r="J100" s="30">
        <f t="shared" si="11"/>
        <v>8.2688319422304701E-2</v>
      </c>
      <c r="K100" s="30">
        <f>SUM(J100:$J$105)/J100</f>
        <v>2.7232767248979366</v>
      </c>
    </row>
    <row r="101" spans="1:11">
      <c r="A101">
        <v>96</v>
      </c>
      <c r="B101">
        <v>392</v>
      </c>
      <c r="C101">
        <v>131</v>
      </c>
      <c r="E101">
        <f t="shared" si="8"/>
        <v>0.33418367346938777</v>
      </c>
      <c r="F101">
        <f t="shared" si="9"/>
        <v>0.66581632653061229</v>
      </c>
      <c r="G101">
        <f t="shared" si="12"/>
        <v>6.8998200312651595E-2</v>
      </c>
      <c r="H101">
        <f>SUM(G101:$G$105)/G101</f>
        <v>2.5172146211966511</v>
      </c>
      <c r="I101" s="30">
        <f t="shared" si="10"/>
        <v>2.3058072043258569E-2</v>
      </c>
      <c r="J101" s="30">
        <f t="shared" si="11"/>
        <v>5.7469164291022307E-2</v>
      </c>
      <c r="K101" s="30">
        <f>SUM(J101:$J$105)/J101</f>
        <v>2.4795011035795396</v>
      </c>
    </row>
    <row r="102" spans="1:11">
      <c r="A102">
        <v>97</v>
      </c>
      <c r="B102">
        <v>249</v>
      </c>
      <c r="C102">
        <v>84</v>
      </c>
      <c r="E102">
        <f t="shared" si="8"/>
        <v>0.33734939759036142</v>
      </c>
      <c r="F102">
        <f t="shared" si="9"/>
        <v>0.66265060240963858</v>
      </c>
      <c r="G102">
        <f t="shared" si="12"/>
        <v>4.5940128269393032E-2</v>
      </c>
      <c r="H102">
        <f>SUM(G102:$G$105)/G102</f>
        <v>2.2787284732148936</v>
      </c>
      <c r="I102" s="30">
        <f t="shared" si="10"/>
        <v>1.5497874596903672E-2</v>
      </c>
      <c r="J102" s="30">
        <f t="shared" si="11"/>
        <v>3.8191190970941195E-2</v>
      </c>
      <c r="K102" s="30">
        <f>SUM(J102:$J$105)/J102</f>
        <v>2.2263168502667399</v>
      </c>
    </row>
    <row r="103" spans="1:11">
      <c r="A103">
        <v>98</v>
      </c>
      <c r="B103">
        <v>118</v>
      </c>
      <c r="C103">
        <v>50</v>
      </c>
      <c r="E103">
        <f t="shared" si="8"/>
        <v>0.42372881355932202</v>
      </c>
      <c r="F103">
        <f t="shared" si="9"/>
        <v>0.57627118644067798</v>
      </c>
      <c r="G103">
        <f t="shared" si="12"/>
        <v>3.0442253672489358E-2</v>
      </c>
      <c r="H103">
        <f>SUM(G103:$G$105)/G103</f>
        <v>1.9297175141242939</v>
      </c>
      <c r="I103" s="30">
        <f t="shared" si="10"/>
        <v>1.2899260030715828E-2</v>
      </c>
      <c r="J103" s="30">
        <f t="shared" si="11"/>
        <v>2.3992623657131444E-2</v>
      </c>
      <c r="K103" s="30">
        <f>SUM(J103:$J$105)/J103</f>
        <v>1.9520374965536258</v>
      </c>
    </row>
    <row r="104" spans="1:11">
      <c r="A104">
        <v>99</v>
      </c>
      <c r="B104">
        <v>75</v>
      </c>
      <c r="C104">
        <v>29</v>
      </c>
      <c r="E104">
        <f t="shared" si="8"/>
        <v>0.38666666666666666</v>
      </c>
      <c r="F104">
        <f t="shared" si="9"/>
        <v>0.61333333333333329</v>
      </c>
      <c r="G104">
        <f t="shared" si="12"/>
        <v>1.754299364177353E-2</v>
      </c>
      <c r="H104">
        <f>SUM(G104:$G$105)/G104</f>
        <v>1.6133333333333335</v>
      </c>
      <c r="I104" s="30">
        <f t="shared" si="10"/>
        <v>6.7832908748190982E-3</v>
      </c>
      <c r="J104" s="30">
        <f t="shared" si="11"/>
        <v>1.4151348204363982E-2</v>
      </c>
      <c r="K104" s="30">
        <f>SUM(J104:$J$105)/J104</f>
        <v>1.6141131595677052</v>
      </c>
    </row>
    <row r="105" spans="1:11">
      <c r="A105">
        <v>100</v>
      </c>
      <c r="B105">
        <v>117</v>
      </c>
      <c r="C105">
        <v>45</v>
      </c>
      <c r="E105">
        <f t="shared" si="8"/>
        <v>0.38461538461538464</v>
      </c>
      <c r="F105">
        <f t="shared" si="9"/>
        <v>0.61538461538461542</v>
      </c>
      <c r="G105">
        <f t="shared" si="12"/>
        <v>1.0759702766954432E-2</v>
      </c>
      <c r="H105">
        <f>SUM(G105:$G$105)/G105</f>
        <v>1</v>
      </c>
      <c r="I105" s="30">
        <f t="shared" si="10"/>
        <v>4.1383472180593966E-3</v>
      </c>
      <c r="J105" s="30">
        <f t="shared" si="11"/>
        <v>8.690529157924733E-3</v>
      </c>
      <c r="K105" s="30">
        <f>SUM(J105:$J$105)/J105</f>
        <v>1</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33FA-6A1B-4495-BBCE-D75BDC2444C6}">
  <dimension ref="A2:I109"/>
  <sheetViews>
    <sheetView workbookViewId="0">
      <selection activeCell="H4" sqref="H4"/>
    </sheetView>
  </sheetViews>
  <sheetFormatPr defaultRowHeight="12.75"/>
  <sheetData>
    <row r="2" spans="1:9" ht="15">
      <c r="B2" s="33" t="s">
        <v>134</v>
      </c>
      <c r="C2" s="33" t="s">
        <v>135</v>
      </c>
      <c r="G2" t="s">
        <v>136</v>
      </c>
      <c r="H2" t="s">
        <v>137</v>
      </c>
      <c r="I2" t="s">
        <v>138</v>
      </c>
    </row>
    <row r="3" spans="1:9" ht="15.75" thickBot="1">
      <c r="A3" s="33" t="s">
        <v>124</v>
      </c>
      <c r="B3" t="s">
        <v>139</v>
      </c>
      <c r="C3" t="s">
        <v>140</v>
      </c>
      <c r="D3" s="33" t="s">
        <v>125</v>
      </c>
      <c r="E3" s="33" t="s">
        <v>126</v>
      </c>
      <c r="F3" s="33"/>
      <c r="G3" s="33" t="s">
        <v>131</v>
      </c>
      <c r="H3" s="33"/>
    </row>
    <row r="4" spans="1:9" ht="15.75" thickBot="1">
      <c r="A4" s="34">
        <v>0</v>
      </c>
      <c r="B4" s="35">
        <v>341</v>
      </c>
      <c r="C4" s="36" t="s">
        <v>141</v>
      </c>
      <c r="D4" s="33">
        <f>B4*1000</f>
        <v>341000</v>
      </c>
      <c r="E4" s="33"/>
      <c r="F4" s="33"/>
      <c r="G4" s="33"/>
      <c r="H4" s="33">
        <f>SUM(G19:G54)</f>
        <v>0.90059999999999985</v>
      </c>
    </row>
    <row r="5" spans="1:9" ht="15.75" thickBot="1">
      <c r="A5" s="37">
        <v>1</v>
      </c>
      <c r="B5" s="38">
        <v>351</v>
      </c>
      <c r="C5" s="38" t="s">
        <v>141</v>
      </c>
      <c r="D5" s="33">
        <f t="shared" ref="D5:D68" si="0">B5*1000</f>
        <v>351000</v>
      </c>
      <c r="E5" s="33"/>
      <c r="F5" s="33"/>
      <c r="G5" s="33"/>
      <c r="H5" s="33"/>
    </row>
    <row r="6" spans="1:9" ht="15.75" thickBot="1">
      <c r="A6" s="39">
        <v>2</v>
      </c>
      <c r="B6" s="36">
        <v>354</v>
      </c>
      <c r="C6" s="36" t="s">
        <v>141</v>
      </c>
      <c r="D6" s="33">
        <f t="shared" si="0"/>
        <v>354000</v>
      </c>
      <c r="E6" s="33"/>
      <c r="F6" s="33"/>
      <c r="G6" s="33"/>
      <c r="H6" s="33"/>
    </row>
    <row r="7" spans="1:9" ht="15.75" thickBot="1">
      <c r="A7" s="37">
        <v>3</v>
      </c>
      <c r="B7" s="38">
        <v>364</v>
      </c>
      <c r="C7" s="38" t="s">
        <v>141</v>
      </c>
      <c r="D7" s="33">
        <f t="shared" si="0"/>
        <v>364000</v>
      </c>
      <c r="E7" s="33"/>
      <c r="F7" s="33"/>
      <c r="G7" s="33"/>
      <c r="H7" s="33"/>
    </row>
    <row r="8" spans="1:9" ht="15.75" thickBot="1">
      <c r="A8" s="39">
        <v>4</v>
      </c>
      <c r="B8" s="36">
        <v>373</v>
      </c>
      <c r="C8" s="36" t="s">
        <v>141</v>
      </c>
      <c r="D8" s="33">
        <f t="shared" si="0"/>
        <v>373000</v>
      </c>
      <c r="E8" s="33"/>
      <c r="F8" s="33"/>
      <c r="G8" s="33"/>
      <c r="H8" s="33"/>
    </row>
    <row r="9" spans="1:9" ht="15.75" thickBot="1">
      <c r="A9" s="37">
        <v>5</v>
      </c>
      <c r="B9" s="38">
        <v>383</v>
      </c>
      <c r="C9" s="38" t="s">
        <v>141</v>
      </c>
      <c r="D9" s="33">
        <f t="shared" si="0"/>
        <v>383000</v>
      </c>
      <c r="E9" s="33"/>
      <c r="F9" s="33"/>
      <c r="G9" s="33"/>
      <c r="H9" s="33"/>
    </row>
    <row r="10" spans="1:9" ht="15.75" thickBot="1">
      <c r="A10" s="39">
        <v>6</v>
      </c>
      <c r="B10" s="36">
        <v>397</v>
      </c>
      <c r="C10" s="36" t="s">
        <v>141</v>
      </c>
      <c r="D10" s="33">
        <f t="shared" si="0"/>
        <v>397000</v>
      </c>
      <c r="E10" s="33"/>
      <c r="F10" s="33"/>
      <c r="G10" s="33"/>
      <c r="H10" s="33"/>
    </row>
    <row r="11" spans="1:9" ht="15.75" thickBot="1">
      <c r="A11" s="37">
        <v>7</v>
      </c>
      <c r="B11" s="38">
        <v>398</v>
      </c>
      <c r="C11" s="38" t="s">
        <v>141</v>
      </c>
      <c r="D11" s="33">
        <f t="shared" si="0"/>
        <v>398000</v>
      </c>
      <c r="E11" s="33"/>
      <c r="F11" s="33"/>
      <c r="G11" s="33"/>
      <c r="H11" s="33"/>
    </row>
    <row r="12" spans="1:9" ht="15.75" thickBot="1">
      <c r="A12" s="39">
        <v>8</v>
      </c>
      <c r="B12" s="36">
        <v>404</v>
      </c>
      <c r="C12" s="36" t="s">
        <v>141</v>
      </c>
      <c r="D12" s="33">
        <f t="shared" si="0"/>
        <v>404000</v>
      </c>
      <c r="E12" s="33"/>
      <c r="F12" s="33"/>
      <c r="G12" s="33"/>
      <c r="H12" s="33"/>
    </row>
    <row r="13" spans="1:9" ht="15.75" thickBot="1">
      <c r="A13" s="37">
        <v>9</v>
      </c>
      <c r="B13" s="38">
        <v>410</v>
      </c>
      <c r="C13" s="38" t="s">
        <v>141</v>
      </c>
      <c r="D13" s="33">
        <f t="shared" si="0"/>
        <v>410000</v>
      </c>
      <c r="E13" s="33"/>
      <c r="F13" s="33"/>
      <c r="G13" s="33"/>
      <c r="H13" s="33"/>
    </row>
    <row r="14" spans="1:9" ht="15.75" thickBot="1">
      <c r="A14" s="39">
        <v>10</v>
      </c>
      <c r="B14" s="36">
        <v>420</v>
      </c>
      <c r="C14" s="36" t="s">
        <v>141</v>
      </c>
      <c r="D14" s="33">
        <f t="shared" si="0"/>
        <v>420000</v>
      </c>
      <c r="E14" s="33"/>
      <c r="F14" s="33"/>
      <c r="G14" s="33"/>
      <c r="H14" s="33"/>
    </row>
    <row r="15" spans="1:9" ht="15.75" thickBot="1">
      <c r="A15" s="37">
        <v>11</v>
      </c>
      <c r="B15" s="38">
        <v>413</v>
      </c>
      <c r="C15" s="38" t="s">
        <v>141</v>
      </c>
      <c r="D15" s="33">
        <f t="shared" si="0"/>
        <v>413000</v>
      </c>
      <c r="E15" s="33"/>
      <c r="F15" s="33"/>
      <c r="G15" s="33"/>
      <c r="H15" s="33"/>
    </row>
    <row r="16" spans="1:9" ht="15.75" thickBot="1">
      <c r="A16" s="39">
        <v>12</v>
      </c>
      <c r="B16" s="36">
        <v>416</v>
      </c>
      <c r="C16" s="36" t="s">
        <v>141</v>
      </c>
      <c r="D16" s="33">
        <f t="shared" si="0"/>
        <v>416000</v>
      </c>
      <c r="E16" s="33"/>
      <c r="F16" s="33"/>
      <c r="G16" s="33"/>
      <c r="H16" s="33"/>
    </row>
    <row r="17" spans="1:8" ht="15.75" thickBot="1">
      <c r="A17" s="37">
        <v>13</v>
      </c>
      <c r="B17" s="38">
        <v>412</v>
      </c>
      <c r="C17" s="38" t="s">
        <v>141</v>
      </c>
      <c r="D17" s="33">
        <f t="shared" si="0"/>
        <v>412000</v>
      </c>
      <c r="E17" s="33"/>
      <c r="F17" s="33"/>
      <c r="G17" s="33"/>
      <c r="H17" s="33"/>
    </row>
    <row r="18" spans="1:8" ht="15.75" thickBot="1">
      <c r="A18" s="39">
        <v>14</v>
      </c>
      <c r="B18" s="36">
        <v>419</v>
      </c>
      <c r="C18" s="36" t="s">
        <v>141</v>
      </c>
      <c r="D18" s="33">
        <f t="shared" si="0"/>
        <v>419000</v>
      </c>
      <c r="E18" s="33"/>
      <c r="F18" s="33"/>
      <c r="G18" s="33"/>
      <c r="H18" s="33"/>
    </row>
    <row r="19" spans="1:8" ht="15.75" thickBot="1">
      <c r="A19" s="37">
        <v>15</v>
      </c>
      <c r="B19" s="38">
        <v>410</v>
      </c>
      <c r="C19" s="36">
        <v>5</v>
      </c>
      <c r="D19" s="33">
        <f t="shared" si="0"/>
        <v>410000</v>
      </c>
      <c r="E19" s="33"/>
      <c r="F19" s="33">
        <f t="shared" ref="F19:F54" si="1">C19/10000</f>
        <v>5.0000000000000001E-4</v>
      </c>
      <c r="G19" s="33">
        <f>F19/2</f>
        <v>2.5000000000000001E-4</v>
      </c>
      <c r="H19" s="33"/>
    </row>
    <row r="20" spans="1:8" ht="15.75" thickBot="1">
      <c r="A20" s="39">
        <v>16</v>
      </c>
      <c r="B20" s="36">
        <v>408</v>
      </c>
      <c r="C20" s="38">
        <v>13</v>
      </c>
      <c r="D20" s="33">
        <f t="shared" si="0"/>
        <v>408000</v>
      </c>
      <c r="E20" s="33"/>
      <c r="F20" s="33">
        <f t="shared" si="1"/>
        <v>1.2999999999999999E-3</v>
      </c>
      <c r="G20" s="33">
        <f t="shared" ref="G20:G54" si="2">F20/2</f>
        <v>6.4999999999999997E-4</v>
      </c>
      <c r="H20" s="33"/>
    </row>
    <row r="21" spans="1:8" ht="15.75" thickBot="1">
      <c r="A21" s="37">
        <v>17</v>
      </c>
      <c r="B21" s="38">
        <v>404</v>
      </c>
      <c r="C21" s="36">
        <v>30</v>
      </c>
      <c r="D21" s="33">
        <f t="shared" si="0"/>
        <v>404000</v>
      </c>
      <c r="E21" s="33"/>
      <c r="F21" s="33">
        <f t="shared" si="1"/>
        <v>3.0000000000000001E-3</v>
      </c>
      <c r="G21" s="33">
        <f t="shared" si="2"/>
        <v>1.5E-3</v>
      </c>
      <c r="H21" s="33"/>
    </row>
    <row r="22" spans="1:8" ht="15.75" thickBot="1">
      <c r="A22" s="39">
        <v>18</v>
      </c>
      <c r="B22" s="36">
        <v>400</v>
      </c>
      <c r="C22" s="38">
        <v>54</v>
      </c>
      <c r="D22" s="33">
        <f t="shared" si="0"/>
        <v>400000</v>
      </c>
      <c r="E22" s="33"/>
      <c r="F22" s="33">
        <f t="shared" si="1"/>
        <v>5.4000000000000003E-3</v>
      </c>
      <c r="G22" s="33">
        <f t="shared" si="2"/>
        <v>2.7000000000000001E-3</v>
      </c>
      <c r="H22" s="33"/>
    </row>
    <row r="23" spans="1:8" ht="15.75" thickBot="1">
      <c r="A23" s="37">
        <v>19</v>
      </c>
      <c r="B23" s="38">
        <v>399</v>
      </c>
      <c r="C23" s="36">
        <v>113</v>
      </c>
      <c r="D23" s="33">
        <f t="shared" si="0"/>
        <v>399000</v>
      </c>
      <c r="E23" s="33"/>
      <c r="F23" s="33">
        <f t="shared" si="1"/>
        <v>1.1299999999999999E-2</v>
      </c>
      <c r="G23" s="33">
        <f t="shared" si="2"/>
        <v>5.6499999999999996E-3</v>
      </c>
      <c r="H23" s="33"/>
    </row>
    <row r="24" spans="1:8" ht="15.75" thickBot="1">
      <c r="A24" s="39">
        <v>20</v>
      </c>
      <c r="B24" s="36">
        <v>400</v>
      </c>
      <c r="C24" s="38">
        <v>184</v>
      </c>
      <c r="D24" s="33">
        <f t="shared" si="0"/>
        <v>400000</v>
      </c>
      <c r="E24" s="33"/>
      <c r="F24" s="33">
        <f t="shared" si="1"/>
        <v>1.84E-2</v>
      </c>
      <c r="G24" s="33">
        <f t="shared" si="2"/>
        <v>9.1999999999999998E-3</v>
      </c>
      <c r="H24" s="33"/>
    </row>
    <row r="25" spans="1:8" ht="15.75" thickBot="1">
      <c r="A25" s="37">
        <v>21</v>
      </c>
      <c r="B25" s="38">
        <v>376</v>
      </c>
      <c r="C25" s="36">
        <v>270</v>
      </c>
      <c r="D25" s="33">
        <f t="shared" si="0"/>
        <v>376000</v>
      </c>
      <c r="E25" s="33"/>
      <c r="F25" s="33">
        <f t="shared" si="1"/>
        <v>2.7E-2</v>
      </c>
      <c r="G25" s="33">
        <f t="shared" si="2"/>
        <v>1.35E-2</v>
      </c>
      <c r="H25" s="33"/>
    </row>
    <row r="26" spans="1:8" ht="15.75" thickBot="1">
      <c r="A26" s="39">
        <v>22</v>
      </c>
      <c r="B26" s="36">
        <v>373</v>
      </c>
      <c r="C26" s="38">
        <v>364</v>
      </c>
      <c r="D26" s="33">
        <f t="shared" si="0"/>
        <v>373000</v>
      </c>
      <c r="E26" s="33"/>
      <c r="F26" s="33">
        <f t="shared" si="1"/>
        <v>3.6400000000000002E-2</v>
      </c>
      <c r="G26" s="33">
        <f t="shared" si="2"/>
        <v>1.8200000000000001E-2</v>
      </c>
      <c r="H26" s="33"/>
    </row>
    <row r="27" spans="1:8" ht="15.75" thickBot="1">
      <c r="A27" s="37">
        <v>23</v>
      </c>
      <c r="B27" s="38">
        <v>363</v>
      </c>
      <c r="C27" s="36">
        <v>478</v>
      </c>
      <c r="D27" s="33">
        <f t="shared" si="0"/>
        <v>363000</v>
      </c>
      <c r="E27" s="33"/>
      <c r="F27" s="33">
        <f t="shared" si="1"/>
        <v>4.7800000000000002E-2</v>
      </c>
      <c r="G27" s="33">
        <f t="shared" si="2"/>
        <v>2.3900000000000001E-2</v>
      </c>
      <c r="H27" s="33"/>
    </row>
    <row r="28" spans="1:8" ht="15.75" thickBot="1">
      <c r="A28" s="39">
        <v>24</v>
      </c>
      <c r="B28" s="36">
        <v>369</v>
      </c>
      <c r="C28" s="38">
        <v>597</v>
      </c>
      <c r="D28" s="33">
        <f t="shared" si="0"/>
        <v>369000</v>
      </c>
      <c r="E28" s="33"/>
      <c r="F28" s="33">
        <f t="shared" si="1"/>
        <v>5.9700000000000003E-2</v>
      </c>
      <c r="G28" s="33">
        <f t="shared" si="2"/>
        <v>2.9850000000000002E-2</v>
      </c>
      <c r="H28" s="33"/>
    </row>
    <row r="29" spans="1:8" ht="15.75" thickBot="1">
      <c r="A29" s="37">
        <v>25</v>
      </c>
      <c r="B29" s="38">
        <v>367</v>
      </c>
      <c r="C29" s="36">
        <v>751</v>
      </c>
      <c r="D29" s="33">
        <f t="shared" si="0"/>
        <v>367000</v>
      </c>
      <c r="E29" s="33"/>
      <c r="F29" s="33">
        <f t="shared" si="1"/>
        <v>7.51E-2</v>
      </c>
      <c r="G29" s="33">
        <f t="shared" si="2"/>
        <v>3.755E-2</v>
      </c>
      <c r="H29" s="33"/>
    </row>
    <row r="30" spans="1:8" ht="15.75" thickBot="1">
      <c r="A30" s="39">
        <v>26</v>
      </c>
      <c r="B30" s="36">
        <v>361</v>
      </c>
      <c r="C30" s="38">
        <v>914</v>
      </c>
      <c r="D30" s="33">
        <f t="shared" si="0"/>
        <v>361000</v>
      </c>
      <c r="E30" s="33"/>
      <c r="F30" s="33">
        <f t="shared" si="1"/>
        <v>9.1399999999999995E-2</v>
      </c>
      <c r="G30" s="33">
        <f t="shared" si="2"/>
        <v>4.5699999999999998E-2</v>
      </c>
      <c r="H30" s="33"/>
    </row>
    <row r="31" spans="1:8" ht="15.75" thickBot="1">
      <c r="A31" s="37">
        <v>27</v>
      </c>
      <c r="B31" s="38">
        <v>364</v>
      </c>
      <c r="C31" s="36">
        <v>1056</v>
      </c>
      <c r="D31" s="33">
        <f t="shared" si="0"/>
        <v>364000</v>
      </c>
      <c r="E31" s="33"/>
      <c r="F31" s="33">
        <f t="shared" si="1"/>
        <v>0.1056</v>
      </c>
      <c r="G31" s="33">
        <f t="shared" si="2"/>
        <v>5.28E-2</v>
      </c>
      <c r="H31" s="33"/>
    </row>
    <row r="32" spans="1:8" ht="15.75" thickBot="1">
      <c r="A32" s="39">
        <v>28</v>
      </c>
      <c r="B32" s="36">
        <v>384</v>
      </c>
      <c r="C32" s="38">
        <v>1181</v>
      </c>
      <c r="D32" s="33">
        <f t="shared" si="0"/>
        <v>384000</v>
      </c>
      <c r="E32" s="33"/>
      <c r="F32" s="33">
        <f t="shared" si="1"/>
        <v>0.1181</v>
      </c>
      <c r="G32" s="33">
        <f t="shared" si="2"/>
        <v>5.9049999999999998E-2</v>
      </c>
      <c r="H32" s="33"/>
    </row>
    <row r="33" spans="1:8" ht="15.75" thickBot="1">
      <c r="A33" s="37">
        <v>29</v>
      </c>
      <c r="B33" s="38">
        <v>393</v>
      </c>
      <c r="C33" s="36">
        <v>1279</v>
      </c>
      <c r="D33" s="33">
        <f t="shared" si="0"/>
        <v>393000</v>
      </c>
      <c r="E33" s="33"/>
      <c r="F33" s="33">
        <f t="shared" si="1"/>
        <v>0.12790000000000001</v>
      </c>
      <c r="G33" s="33">
        <f t="shared" si="2"/>
        <v>6.3950000000000007E-2</v>
      </c>
      <c r="H33" s="33"/>
    </row>
    <row r="34" spans="1:8" ht="15.75" thickBot="1">
      <c r="A34" s="39">
        <v>30</v>
      </c>
      <c r="B34" s="36">
        <v>405</v>
      </c>
      <c r="C34" s="38">
        <v>1337</v>
      </c>
      <c r="D34" s="33">
        <f t="shared" si="0"/>
        <v>405000</v>
      </c>
      <c r="E34" s="33"/>
      <c r="F34" s="33">
        <f t="shared" si="1"/>
        <v>0.13370000000000001</v>
      </c>
      <c r="G34" s="33">
        <f t="shared" si="2"/>
        <v>6.6850000000000007E-2</v>
      </c>
      <c r="H34" s="33"/>
    </row>
    <row r="35" spans="1:8" ht="15.75" thickBot="1">
      <c r="A35" s="37">
        <v>31</v>
      </c>
      <c r="B35" s="38">
        <v>413</v>
      </c>
      <c r="C35" s="36">
        <v>1332</v>
      </c>
      <c r="D35" s="33">
        <f t="shared" si="0"/>
        <v>413000</v>
      </c>
      <c r="E35" s="33"/>
      <c r="F35" s="33">
        <f t="shared" si="1"/>
        <v>0.13320000000000001</v>
      </c>
      <c r="G35" s="33">
        <f t="shared" si="2"/>
        <v>6.6600000000000006E-2</v>
      </c>
      <c r="H35" s="33"/>
    </row>
    <row r="36" spans="1:8" ht="15.75" thickBot="1">
      <c r="A36" s="39">
        <v>32</v>
      </c>
      <c r="B36" s="36">
        <v>419</v>
      </c>
      <c r="C36" s="38">
        <v>1314</v>
      </c>
      <c r="D36" s="33">
        <f t="shared" si="0"/>
        <v>419000</v>
      </c>
      <c r="E36" s="33"/>
      <c r="F36" s="33">
        <f t="shared" si="1"/>
        <v>0.13139999999999999</v>
      </c>
      <c r="G36" s="33">
        <f t="shared" si="2"/>
        <v>6.5699999999999995E-2</v>
      </c>
      <c r="H36" s="33"/>
    </row>
    <row r="37" spans="1:8" ht="15.75" thickBot="1">
      <c r="A37" s="37">
        <v>33</v>
      </c>
      <c r="B37" s="38">
        <v>422</v>
      </c>
      <c r="C37" s="36">
        <v>1191</v>
      </c>
      <c r="D37" s="33">
        <f t="shared" si="0"/>
        <v>422000</v>
      </c>
      <c r="E37" s="33"/>
      <c r="F37" s="33">
        <f t="shared" si="1"/>
        <v>0.1191</v>
      </c>
      <c r="G37" s="33">
        <f t="shared" si="2"/>
        <v>5.9549999999999999E-2</v>
      </c>
      <c r="H37" s="33"/>
    </row>
    <row r="38" spans="1:8" ht="15.75" thickBot="1">
      <c r="A38" s="39">
        <v>34</v>
      </c>
      <c r="B38" s="36">
        <v>430</v>
      </c>
      <c r="C38" s="38">
        <v>1065</v>
      </c>
      <c r="D38" s="33">
        <f t="shared" si="0"/>
        <v>430000</v>
      </c>
      <c r="E38" s="33"/>
      <c r="F38" s="33">
        <f t="shared" si="1"/>
        <v>0.1065</v>
      </c>
      <c r="G38" s="33">
        <f t="shared" si="2"/>
        <v>5.3249999999999999E-2</v>
      </c>
      <c r="H38" s="33"/>
    </row>
    <row r="39" spans="1:8" ht="15.75" thickBot="1">
      <c r="A39" s="37">
        <v>35</v>
      </c>
      <c r="B39" s="38">
        <v>430</v>
      </c>
      <c r="C39" s="36">
        <v>954</v>
      </c>
      <c r="D39" s="33">
        <f t="shared" si="0"/>
        <v>430000</v>
      </c>
      <c r="E39" s="33"/>
      <c r="F39" s="33">
        <f t="shared" si="1"/>
        <v>9.5399999999999999E-2</v>
      </c>
      <c r="G39" s="33">
        <f t="shared" si="2"/>
        <v>4.7699999999999999E-2</v>
      </c>
      <c r="H39" s="33"/>
    </row>
    <row r="40" spans="1:8" ht="15.75" thickBot="1">
      <c r="A40" s="39">
        <v>36</v>
      </c>
      <c r="B40" s="36">
        <v>426</v>
      </c>
      <c r="C40" s="38">
        <v>840</v>
      </c>
      <c r="D40" s="33">
        <f t="shared" si="0"/>
        <v>426000</v>
      </c>
      <c r="E40" s="33"/>
      <c r="F40" s="33">
        <f t="shared" si="1"/>
        <v>8.4000000000000005E-2</v>
      </c>
      <c r="G40" s="33">
        <f t="shared" si="2"/>
        <v>4.2000000000000003E-2</v>
      </c>
      <c r="H40" s="33"/>
    </row>
    <row r="41" spans="1:8" ht="15.75" thickBot="1">
      <c r="A41" s="37">
        <v>37</v>
      </c>
      <c r="B41" s="38">
        <v>421</v>
      </c>
      <c r="C41" s="36">
        <v>691</v>
      </c>
      <c r="D41" s="33">
        <f t="shared" si="0"/>
        <v>421000</v>
      </c>
      <c r="E41" s="33"/>
      <c r="F41" s="33">
        <f t="shared" si="1"/>
        <v>6.9099999999999995E-2</v>
      </c>
      <c r="G41" s="33">
        <f t="shared" si="2"/>
        <v>3.4549999999999997E-2</v>
      </c>
      <c r="H41" s="33"/>
    </row>
    <row r="42" spans="1:8" ht="15.75" thickBot="1">
      <c r="A42" s="39">
        <v>38</v>
      </c>
      <c r="B42" s="36">
        <v>444</v>
      </c>
      <c r="C42" s="38">
        <v>552</v>
      </c>
      <c r="D42" s="33">
        <f t="shared" si="0"/>
        <v>444000</v>
      </c>
      <c r="E42" s="33"/>
      <c r="F42" s="33">
        <f t="shared" si="1"/>
        <v>5.5199999999999999E-2</v>
      </c>
      <c r="G42" s="33">
        <f t="shared" si="2"/>
        <v>2.76E-2</v>
      </c>
      <c r="H42" s="33"/>
    </row>
    <row r="43" spans="1:8" ht="15.75" thickBot="1">
      <c r="A43" s="37">
        <v>39</v>
      </c>
      <c r="B43" s="38">
        <v>447</v>
      </c>
      <c r="C43" s="36">
        <v>436</v>
      </c>
      <c r="D43" s="33">
        <f t="shared" si="0"/>
        <v>447000</v>
      </c>
      <c r="E43" s="33"/>
      <c r="F43" s="33">
        <f t="shared" si="1"/>
        <v>4.36E-2</v>
      </c>
      <c r="G43" s="33">
        <f t="shared" si="2"/>
        <v>2.18E-2</v>
      </c>
      <c r="H43" s="33"/>
    </row>
    <row r="44" spans="1:8" ht="15.75" thickBot="1">
      <c r="A44" s="39">
        <v>40</v>
      </c>
      <c r="B44" s="36">
        <v>451</v>
      </c>
      <c r="C44" s="38">
        <v>342</v>
      </c>
      <c r="D44" s="33">
        <f t="shared" si="0"/>
        <v>451000</v>
      </c>
      <c r="E44" s="33"/>
      <c r="F44" s="33">
        <f t="shared" si="1"/>
        <v>3.4200000000000001E-2</v>
      </c>
      <c r="G44" s="33">
        <f t="shared" si="2"/>
        <v>1.7100000000000001E-2</v>
      </c>
      <c r="H44" s="33"/>
    </row>
    <row r="45" spans="1:8" ht="15.75" thickBot="1">
      <c r="A45" s="37">
        <v>41</v>
      </c>
      <c r="B45" s="38">
        <v>426</v>
      </c>
      <c r="C45" s="36">
        <v>248</v>
      </c>
      <c r="D45" s="33">
        <f t="shared" si="0"/>
        <v>426000</v>
      </c>
      <c r="E45" s="33"/>
      <c r="F45" s="33">
        <f t="shared" si="1"/>
        <v>2.4799999999999999E-2</v>
      </c>
      <c r="G45" s="33">
        <f t="shared" si="2"/>
        <v>1.24E-2</v>
      </c>
      <c r="H45" s="33"/>
    </row>
    <row r="46" spans="1:8" ht="15.75" thickBot="1">
      <c r="A46" s="39">
        <v>42</v>
      </c>
      <c r="B46" s="36">
        <v>414</v>
      </c>
      <c r="C46" s="38">
        <v>177</v>
      </c>
      <c r="D46" s="33">
        <f t="shared" si="0"/>
        <v>414000</v>
      </c>
      <c r="E46" s="33"/>
      <c r="F46" s="33">
        <f t="shared" si="1"/>
        <v>1.77E-2</v>
      </c>
      <c r="G46" s="33">
        <f t="shared" si="2"/>
        <v>8.8500000000000002E-3</v>
      </c>
      <c r="H46" s="33"/>
    </row>
    <row r="47" spans="1:8" ht="15.75" thickBot="1">
      <c r="A47" s="37">
        <v>43</v>
      </c>
      <c r="B47" s="38">
        <v>414</v>
      </c>
      <c r="C47" s="36">
        <v>109</v>
      </c>
      <c r="D47" s="33">
        <f t="shared" si="0"/>
        <v>414000</v>
      </c>
      <c r="E47" s="33"/>
      <c r="F47" s="33">
        <f t="shared" si="1"/>
        <v>1.09E-2</v>
      </c>
      <c r="G47" s="33">
        <f t="shared" si="2"/>
        <v>5.45E-3</v>
      </c>
      <c r="H47" s="33"/>
    </row>
    <row r="48" spans="1:8" ht="15.75" thickBot="1">
      <c r="A48" s="39">
        <v>44</v>
      </c>
      <c r="B48" s="36">
        <v>404</v>
      </c>
      <c r="C48" s="38">
        <v>64</v>
      </c>
      <c r="D48" s="33">
        <f t="shared" si="0"/>
        <v>404000</v>
      </c>
      <c r="E48" s="33"/>
      <c r="F48" s="33">
        <f t="shared" si="1"/>
        <v>6.4000000000000003E-3</v>
      </c>
      <c r="G48" s="33">
        <f t="shared" si="2"/>
        <v>3.2000000000000002E-3</v>
      </c>
      <c r="H48" s="33"/>
    </row>
    <row r="49" spans="1:8" ht="15.75" thickBot="1">
      <c r="A49" s="37">
        <v>45</v>
      </c>
      <c r="B49" s="38">
        <v>415</v>
      </c>
      <c r="C49" s="36">
        <v>35</v>
      </c>
      <c r="D49" s="33">
        <f t="shared" si="0"/>
        <v>415000</v>
      </c>
      <c r="E49" s="33"/>
      <c r="F49" s="33">
        <f t="shared" si="1"/>
        <v>3.5000000000000001E-3</v>
      </c>
      <c r="G49" s="33">
        <f t="shared" si="2"/>
        <v>1.75E-3</v>
      </c>
      <c r="H49" s="33"/>
    </row>
    <row r="50" spans="1:8" ht="15.75" thickBot="1">
      <c r="A50" s="39">
        <v>46</v>
      </c>
      <c r="B50" s="36">
        <v>436</v>
      </c>
      <c r="C50" s="38">
        <v>16</v>
      </c>
      <c r="D50" s="33">
        <f t="shared" si="0"/>
        <v>436000</v>
      </c>
      <c r="E50" s="33"/>
      <c r="F50" s="33">
        <f t="shared" si="1"/>
        <v>1.6000000000000001E-3</v>
      </c>
      <c r="G50" s="33">
        <f t="shared" si="2"/>
        <v>8.0000000000000004E-4</v>
      </c>
      <c r="H50" s="33"/>
    </row>
    <row r="51" spans="1:8" ht="15.75" thickBot="1">
      <c r="A51" s="37">
        <v>47</v>
      </c>
      <c r="B51" s="38">
        <v>460</v>
      </c>
      <c r="C51" s="36">
        <v>9</v>
      </c>
      <c r="D51" s="33">
        <f t="shared" si="0"/>
        <v>460000</v>
      </c>
      <c r="E51" s="33"/>
      <c r="F51" s="33">
        <f t="shared" si="1"/>
        <v>8.9999999999999998E-4</v>
      </c>
      <c r="G51" s="33">
        <f t="shared" si="2"/>
        <v>4.4999999999999999E-4</v>
      </c>
      <c r="H51" s="33"/>
    </row>
    <row r="52" spans="1:8" ht="15.75" thickBot="1">
      <c r="A52" s="39">
        <v>48</v>
      </c>
      <c r="B52" s="36">
        <v>467</v>
      </c>
      <c r="C52" s="38">
        <v>6</v>
      </c>
      <c r="D52" s="33">
        <f t="shared" si="0"/>
        <v>467000</v>
      </c>
      <c r="E52" s="33"/>
      <c r="F52" s="33">
        <f t="shared" si="1"/>
        <v>5.9999999999999995E-4</v>
      </c>
      <c r="G52" s="33">
        <f t="shared" si="2"/>
        <v>2.9999999999999997E-4</v>
      </c>
      <c r="H52" s="33"/>
    </row>
    <row r="53" spans="1:8" ht="15.75" thickBot="1">
      <c r="A53" s="37">
        <v>49</v>
      </c>
      <c r="B53" s="38">
        <v>464</v>
      </c>
      <c r="C53" s="36">
        <v>3</v>
      </c>
      <c r="D53" s="33">
        <f t="shared" si="0"/>
        <v>464000</v>
      </c>
      <c r="E53" s="33"/>
      <c r="F53" s="33">
        <f t="shared" si="1"/>
        <v>2.9999999999999997E-4</v>
      </c>
      <c r="G53" s="33">
        <f t="shared" si="2"/>
        <v>1.4999999999999999E-4</v>
      </c>
      <c r="H53" s="33"/>
    </row>
    <row r="54" spans="1:8" ht="15.75" thickBot="1">
      <c r="A54" s="39">
        <v>50</v>
      </c>
      <c r="B54" s="36">
        <v>455</v>
      </c>
      <c r="C54" s="38">
        <v>2</v>
      </c>
      <c r="D54" s="33">
        <f t="shared" si="0"/>
        <v>455000</v>
      </c>
      <c r="E54" s="33"/>
      <c r="F54" s="33">
        <f t="shared" si="1"/>
        <v>2.0000000000000001E-4</v>
      </c>
      <c r="G54" s="33">
        <f t="shared" si="2"/>
        <v>1E-4</v>
      </c>
      <c r="H54" s="33"/>
    </row>
    <row r="55" spans="1:8" ht="15.75" thickBot="1">
      <c r="A55" s="37">
        <v>51</v>
      </c>
      <c r="B55" s="38">
        <v>449</v>
      </c>
      <c r="C55" s="36" t="s">
        <v>141</v>
      </c>
      <c r="D55" s="33">
        <f t="shared" si="0"/>
        <v>449000</v>
      </c>
      <c r="E55" s="33"/>
      <c r="F55" s="33"/>
      <c r="G55" s="33"/>
      <c r="H55" s="33"/>
    </row>
    <row r="56" spans="1:8" ht="15.75" thickBot="1">
      <c r="A56" s="39">
        <v>52</v>
      </c>
      <c r="B56" s="36">
        <v>446</v>
      </c>
      <c r="C56" s="38" t="s">
        <v>141</v>
      </c>
      <c r="D56" s="33">
        <f t="shared" si="0"/>
        <v>446000</v>
      </c>
      <c r="E56" s="33"/>
      <c r="F56" s="33"/>
      <c r="G56" s="33"/>
      <c r="H56" s="33"/>
    </row>
    <row r="57" spans="1:8" ht="15.75" thickBot="1">
      <c r="A57" s="37">
        <v>53</v>
      </c>
      <c r="B57" s="38">
        <v>443</v>
      </c>
      <c r="C57" s="36" t="s">
        <v>141</v>
      </c>
      <c r="D57" s="33">
        <f t="shared" si="0"/>
        <v>443000</v>
      </c>
      <c r="E57" s="33"/>
      <c r="F57" s="33"/>
      <c r="G57" s="33"/>
      <c r="H57" s="33"/>
    </row>
    <row r="58" spans="1:8" ht="15.75" thickBot="1">
      <c r="A58" s="39">
        <v>54</v>
      </c>
      <c r="B58" s="36">
        <v>454</v>
      </c>
      <c r="C58" s="38" t="s">
        <v>141</v>
      </c>
      <c r="D58" s="33">
        <f t="shared" si="0"/>
        <v>454000</v>
      </c>
      <c r="E58" s="33"/>
      <c r="F58" s="33"/>
      <c r="G58" s="33"/>
      <c r="H58" s="33"/>
    </row>
    <row r="59" spans="1:8" ht="15.75" thickBot="1">
      <c r="A59" s="37">
        <v>55</v>
      </c>
      <c r="B59" s="38">
        <v>456</v>
      </c>
      <c r="C59" s="36" t="s">
        <v>141</v>
      </c>
      <c r="D59" s="33">
        <f t="shared" si="0"/>
        <v>456000</v>
      </c>
      <c r="E59" s="33"/>
      <c r="F59" s="33"/>
      <c r="G59" s="33"/>
      <c r="H59" s="33"/>
    </row>
    <row r="60" spans="1:8" ht="15.75" thickBot="1">
      <c r="A60" s="39">
        <v>56</v>
      </c>
      <c r="B60" s="36">
        <v>461</v>
      </c>
      <c r="C60" s="38" t="s">
        <v>141</v>
      </c>
      <c r="D60" s="33">
        <f t="shared" si="0"/>
        <v>461000</v>
      </c>
      <c r="E60" s="33"/>
      <c r="F60" s="33"/>
      <c r="G60" s="33"/>
      <c r="H60" s="33"/>
    </row>
    <row r="61" spans="1:8" ht="15.75" thickBot="1">
      <c r="A61" s="37">
        <v>57</v>
      </c>
      <c r="B61" s="38">
        <v>456</v>
      </c>
      <c r="C61" s="36" t="s">
        <v>141</v>
      </c>
      <c r="D61" s="33">
        <f t="shared" si="0"/>
        <v>456000</v>
      </c>
      <c r="E61" s="33"/>
      <c r="F61" s="33"/>
      <c r="G61" s="33"/>
      <c r="H61" s="33"/>
    </row>
    <row r="62" spans="1:8" ht="15.75" thickBot="1">
      <c r="A62" s="39">
        <v>58</v>
      </c>
      <c r="B62" s="36">
        <v>441</v>
      </c>
      <c r="C62" s="38" t="s">
        <v>141</v>
      </c>
      <c r="D62" s="33">
        <f t="shared" si="0"/>
        <v>441000</v>
      </c>
      <c r="E62" s="33"/>
      <c r="F62" s="33"/>
      <c r="G62" s="33"/>
      <c r="H62" s="33"/>
    </row>
    <row r="63" spans="1:8" ht="15.75" thickBot="1">
      <c r="A63" s="37">
        <v>59</v>
      </c>
      <c r="B63" s="38">
        <v>441</v>
      </c>
      <c r="C63" s="36" t="s">
        <v>141</v>
      </c>
      <c r="D63" s="33">
        <f t="shared" si="0"/>
        <v>441000</v>
      </c>
      <c r="E63" s="33"/>
      <c r="F63" s="33"/>
      <c r="G63" s="33"/>
      <c r="H63" s="33"/>
    </row>
    <row r="64" spans="1:8" ht="15.75" thickBot="1">
      <c r="A64" s="39">
        <v>60</v>
      </c>
      <c r="B64" s="36">
        <v>440</v>
      </c>
      <c r="C64" s="38" t="s">
        <v>141</v>
      </c>
      <c r="D64" s="33">
        <f t="shared" si="0"/>
        <v>440000</v>
      </c>
      <c r="E64" s="33"/>
      <c r="F64" s="33"/>
      <c r="G64" s="33"/>
      <c r="H64" s="33"/>
    </row>
    <row r="65" spans="1:8" ht="15.75" thickBot="1">
      <c r="A65" s="37">
        <v>61</v>
      </c>
      <c r="B65" s="38">
        <v>438</v>
      </c>
      <c r="C65" s="36" t="s">
        <v>141</v>
      </c>
      <c r="D65" s="33">
        <f t="shared" si="0"/>
        <v>438000</v>
      </c>
      <c r="E65" s="33"/>
      <c r="F65" s="33"/>
      <c r="G65" s="33"/>
      <c r="H65" s="33"/>
    </row>
    <row r="66" spans="1:8" ht="15.75" thickBot="1">
      <c r="A66" s="39">
        <v>62</v>
      </c>
      <c r="B66" s="36">
        <v>429</v>
      </c>
      <c r="C66" s="38" t="s">
        <v>141</v>
      </c>
      <c r="D66" s="33">
        <f t="shared" si="0"/>
        <v>429000</v>
      </c>
      <c r="E66" s="33"/>
      <c r="F66" s="33"/>
      <c r="G66" s="33"/>
      <c r="H66" s="33"/>
    </row>
    <row r="67" spans="1:8" ht="15.75" thickBot="1">
      <c r="A67" s="37">
        <v>63</v>
      </c>
      <c r="B67" s="38">
        <v>426</v>
      </c>
      <c r="C67" s="36" t="s">
        <v>141</v>
      </c>
      <c r="D67" s="33">
        <f t="shared" si="0"/>
        <v>426000</v>
      </c>
      <c r="E67" s="33"/>
      <c r="F67" s="33"/>
      <c r="G67" s="33"/>
      <c r="H67" s="33"/>
    </row>
    <row r="68" spans="1:8" ht="15.75" thickBot="1">
      <c r="A68" s="39">
        <v>64</v>
      </c>
      <c r="B68" s="36">
        <v>424</v>
      </c>
      <c r="C68" s="38" t="s">
        <v>141</v>
      </c>
      <c r="D68" s="33">
        <f t="shared" si="0"/>
        <v>424000</v>
      </c>
      <c r="E68" s="33"/>
      <c r="F68" s="33"/>
      <c r="G68" s="33"/>
      <c r="H68" s="33"/>
    </row>
    <row r="69" spans="1:8" ht="15.75" thickBot="1">
      <c r="A69" s="37">
        <v>65</v>
      </c>
      <c r="B69" s="38">
        <v>421</v>
      </c>
      <c r="C69" s="36" t="s">
        <v>141</v>
      </c>
      <c r="D69" s="33">
        <f t="shared" ref="D69:D85" si="3">B69*1000</f>
        <v>421000</v>
      </c>
      <c r="E69" s="33"/>
      <c r="F69" s="33"/>
      <c r="G69" s="33"/>
      <c r="H69" s="33"/>
    </row>
    <row r="70" spans="1:8" ht="15.75" thickBot="1">
      <c r="A70" s="39">
        <v>66</v>
      </c>
      <c r="B70" s="36">
        <v>416</v>
      </c>
      <c r="C70" s="38" t="s">
        <v>141</v>
      </c>
      <c r="D70" s="33">
        <f t="shared" si="3"/>
        <v>416000</v>
      </c>
      <c r="E70" s="33"/>
      <c r="F70" s="33"/>
      <c r="G70" s="33"/>
      <c r="H70" s="33"/>
    </row>
    <row r="71" spans="1:8" ht="15.75" thickBot="1">
      <c r="A71" s="37">
        <v>67</v>
      </c>
      <c r="B71" s="38">
        <v>408</v>
      </c>
      <c r="C71" s="36" t="s">
        <v>141</v>
      </c>
      <c r="D71" s="33">
        <f t="shared" si="3"/>
        <v>408000</v>
      </c>
      <c r="E71" s="33"/>
      <c r="F71" s="33"/>
      <c r="G71" s="33"/>
      <c r="H71" s="33"/>
    </row>
    <row r="72" spans="1:8" ht="15.75" thickBot="1">
      <c r="A72" s="39">
        <v>68</v>
      </c>
      <c r="B72" s="36">
        <v>413</v>
      </c>
      <c r="C72" s="38" t="s">
        <v>141</v>
      </c>
      <c r="D72" s="33">
        <f t="shared" si="3"/>
        <v>413000</v>
      </c>
      <c r="E72" s="33"/>
      <c r="F72" s="33"/>
      <c r="G72" s="33"/>
      <c r="H72" s="33"/>
    </row>
    <row r="73" spans="1:8" ht="15.75" thickBot="1">
      <c r="A73" s="37">
        <v>69</v>
      </c>
      <c r="B73" s="38">
        <v>400</v>
      </c>
      <c r="C73" s="36" t="s">
        <v>141</v>
      </c>
      <c r="D73" s="33">
        <f t="shared" si="3"/>
        <v>400000</v>
      </c>
      <c r="E73" s="33"/>
      <c r="F73" s="33"/>
      <c r="G73" s="33"/>
      <c r="H73" s="33"/>
    </row>
    <row r="74" spans="1:8" ht="15.75" thickBot="1">
      <c r="A74" s="39">
        <v>70</v>
      </c>
      <c r="B74" s="36">
        <v>412</v>
      </c>
      <c r="C74" s="38" t="s">
        <v>141</v>
      </c>
      <c r="D74" s="33">
        <f t="shared" si="3"/>
        <v>412000</v>
      </c>
      <c r="E74" s="33"/>
      <c r="F74" s="33"/>
      <c r="G74" s="33"/>
      <c r="H74" s="33"/>
    </row>
    <row r="75" spans="1:8" ht="15.75" thickBot="1">
      <c r="A75" s="37">
        <v>71</v>
      </c>
      <c r="B75" s="38">
        <v>405</v>
      </c>
      <c r="C75" s="36" t="s">
        <v>141</v>
      </c>
      <c r="D75" s="33">
        <f t="shared" si="3"/>
        <v>405000</v>
      </c>
      <c r="E75" s="33"/>
      <c r="F75" s="33"/>
      <c r="G75" s="33"/>
      <c r="H75" s="33"/>
    </row>
    <row r="76" spans="1:8" ht="15.75" thickBot="1">
      <c r="A76" s="39">
        <v>72</v>
      </c>
      <c r="B76" s="36">
        <v>401</v>
      </c>
      <c r="C76" s="38" t="s">
        <v>141</v>
      </c>
      <c r="D76" s="33">
        <f t="shared" si="3"/>
        <v>401000</v>
      </c>
      <c r="E76" s="33"/>
      <c r="F76" s="33"/>
      <c r="G76" s="33"/>
      <c r="H76" s="33"/>
    </row>
    <row r="77" spans="1:8" ht="15.75" thickBot="1">
      <c r="A77" s="37">
        <v>73</v>
      </c>
      <c r="B77" s="38">
        <v>391</v>
      </c>
      <c r="C77" s="36" t="s">
        <v>141</v>
      </c>
      <c r="D77" s="33">
        <f t="shared" si="3"/>
        <v>391000</v>
      </c>
      <c r="E77" s="33"/>
      <c r="F77" s="33"/>
      <c r="G77" s="33"/>
      <c r="H77" s="33"/>
    </row>
    <row r="78" spans="1:8" ht="15.75" thickBot="1">
      <c r="A78" s="39">
        <v>74</v>
      </c>
      <c r="B78" s="36">
        <v>369</v>
      </c>
      <c r="C78" s="38" t="s">
        <v>141</v>
      </c>
      <c r="D78" s="33">
        <f t="shared" si="3"/>
        <v>369000</v>
      </c>
      <c r="E78" s="33"/>
      <c r="F78" s="33"/>
      <c r="G78" s="33"/>
      <c r="H78" s="33"/>
    </row>
    <row r="79" spans="1:8" ht="15.75" thickBot="1">
      <c r="A79" s="37">
        <v>75</v>
      </c>
      <c r="B79" s="38">
        <v>278</v>
      </c>
      <c r="C79" s="36" t="s">
        <v>141</v>
      </c>
      <c r="D79" s="33">
        <f t="shared" si="3"/>
        <v>278000</v>
      </c>
      <c r="E79" s="33"/>
      <c r="F79" s="33"/>
      <c r="G79" s="33"/>
      <c r="H79" s="33"/>
    </row>
    <row r="80" spans="1:8" ht="15.75" thickBot="1">
      <c r="A80" s="39">
        <v>76</v>
      </c>
      <c r="B80" s="36">
        <v>270</v>
      </c>
      <c r="C80" s="38" t="s">
        <v>141</v>
      </c>
      <c r="D80" s="33">
        <f t="shared" si="3"/>
        <v>270000</v>
      </c>
      <c r="E80" s="33"/>
      <c r="F80" s="33"/>
      <c r="G80" s="33"/>
      <c r="H80" s="33"/>
    </row>
    <row r="81" spans="1:8" ht="15.75" thickBot="1">
      <c r="A81" s="37">
        <v>77</v>
      </c>
      <c r="B81" s="38">
        <v>261</v>
      </c>
      <c r="C81" s="36" t="s">
        <v>141</v>
      </c>
      <c r="D81" s="33">
        <f t="shared" si="3"/>
        <v>261000</v>
      </c>
      <c r="E81" s="33"/>
      <c r="F81" s="33"/>
      <c r="G81" s="33"/>
      <c r="H81" s="33"/>
    </row>
    <row r="82" spans="1:8" ht="15.75" thickBot="1">
      <c r="A82" s="39">
        <v>78</v>
      </c>
      <c r="B82" s="36">
        <v>241</v>
      </c>
      <c r="C82" s="38" t="s">
        <v>141</v>
      </c>
      <c r="D82" s="33">
        <f t="shared" si="3"/>
        <v>241000</v>
      </c>
      <c r="E82" s="33"/>
      <c r="F82" s="33"/>
      <c r="G82" s="33"/>
      <c r="H82" s="33"/>
    </row>
    <row r="83" spans="1:8" ht="15.75" thickBot="1">
      <c r="A83" s="37">
        <v>79</v>
      </c>
      <c r="B83" s="38">
        <v>213</v>
      </c>
      <c r="C83" s="36" t="s">
        <v>141</v>
      </c>
      <c r="D83" s="33">
        <f t="shared" si="3"/>
        <v>213000</v>
      </c>
      <c r="E83" s="33"/>
      <c r="F83" s="33"/>
      <c r="G83" s="33"/>
      <c r="H83" s="33"/>
    </row>
    <row r="84" spans="1:8" ht="15.75" thickBot="1">
      <c r="A84" s="39">
        <v>80</v>
      </c>
      <c r="B84" s="36">
        <v>220</v>
      </c>
      <c r="C84" s="38" t="s">
        <v>141</v>
      </c>
      <c r="D84" s="33">
        <f t="shared" si="3"/>
        <v>220000</v>
      </c>
      <c r="E84" s="33"/>
      <c r="F84" s="33"/>
      <c r="G84" s="33"/>
      <c r="H84" s="33"/>
    </row>
    <row r="85" spans="1:8" ht="15.75" thickBot="1">
      <c r="A85" s="37">
        <v>81</v>
      </c>
      <c r="B85" s="38">
        <v>228</v>
      </c>
      <c r="C85" s="36" t="s">
        <v>141</v>
      </c>
      <c r="D85" s="33">
        <f t="shared" si="3"/>
        <v>228000</v>
      </c>
      <c r="E85" s="33"/>
      <c r="F85" s="33"/>
      <c r="G85" s="33"/>
      <c r="H85" s="33"/>
    </row>
    <row r="86" spans="1:8" ht="15.75" thickBot="1">
      <c r="A86" s="39">
        <v>82</v>
      </c>
      <c r="B86" s="36">
        <v>220</v>
      </c>
      <c r="C86" s="38" t="s">
        <v>141</v>
      </c>
      <c r="D86" s="33"/>
      <c r="E86" s="33"/>
      <c r="F86" s="33"/>
      <c r="G86" s="33"/>
      <c r="H86" s="33"/>
    </row>
    <row r="87" spans="1:8" ht="15.75" thickBot="1">
      <c r="A87" s="37">
        <v>83</v>
      </c>
      <c r="B87" s="38">
        <v>212</v>
      </c>
      <c r="C87" s="36" t="s">
        <v>141</v>
      </c>
      <c r="D87" s="33"/>
      <c r="E87" s="33"/>
      <c r="F87" s="33"/>
      <c r="G87" s="33"/>
      <c r="H87" s="33"/>
    </row>
    <row r="88" spans="1:8" ht="15.75" thickBot="1">
      <c r="A88" s="39">
        <v>84</v>
      </c>
      <c r="B88" s="36">
        <v>207</v>
      </c>
      <c r="C88" s="38" t="s">
        <v>141</v>
      </c>
      <c r="D88" s="33"/>
      <c r="E88" s="33"/>
      <c r="F88" s="33"/>
      <c r="G88" s="33"/>
      <c r="H88" s="33"/>
    </row>
    <row r="89" spans="1:8" ht="15.75" thickBot="1">
      <c r="A89" s="37">
        <v>85</v>
      </c>
      <c r="B89" s="38">
        <v>196</v>
      </c>
      <c r="C89" s="36" t="s">
        <v>141</v>
      </c>
      <c r="D89" s="33"/>
      <c r="E89" s="33"/>
      <c r="F89" s="33"/>
      <c r="G89" s="33"/>
      <c r="H89" s="33"/>
    </row>
    <row r="90" spans="1:8" ht="15.75" thickBot="1">
      <c r="A90" s="39">
        <v>86</v>
      </c>
      <c r="B90" s="36">
        <v>191</v>
      </c>
      <c r="C90" s="38" t="s">
        <v>141</v>
      </c>
      <c r="D90" s="33"/>
      <c r="E90" s="33"/>
      <c r="F90" s="33"/>
      <c r="G90" s="33"/>
      <c r="H90" s="33"/>
    </row>
    <row r="91" spans="1:8" ht="15.75" thickBot="1">
      <c r="A91" s="37">
        <v>87</v>
      </c>
      <c r="B91" s="38">
        <v>174</v>
      </c>
      <c r="C91" s="36" t="s">
        <v>141</v>
      </c>
      <c r="D91" s="33"/>
      <c r="E91" s="33"/>
      <c r="F91" s="33"/>
      <c r="G91" s="33"/>
      <c r="H91" s="33"/>
    </row>
    <row r="92" spans="1:8" ht="15.75" thickBot="1">
      <c r="A92" s="39">
        <v>88</v>
      </c>
      <c r="B92" s="36">
        <v>168</v>
      </c>
      <c r="C92" s="38" t="s">
        <v>141</v>
      </c>
      <c r="D92" s="33"/>
      <c r="E92" s="33"/>
      <c r="F92" s="33"/>
      <c r="G92" s="33"/>
      <c r="H92" s="33"/>
    </row>
    <row r="93" spans="1:8" ht="15.75" thickBot="1">
      <c r="A93" s="37">
        <v>89</v>
      </c>
      <c r="B93" s="38">
        <v>150</v>
      </c>
      <c r="C93" s="36" t="s">
        <v>141</v>
      </c>
      <c r="D93" s="33"/>
      <c r="E93" s="33"/>
      <c r="F93" s="33"/>
      <c r="G93" s="33"/>
      <c r="H93" s="33"/>
    </row>
    <row r="94" spans="1:8" ht="15.75" thickBot="1">
      <c r="A94" s="39">
        <v>90</v>
      </c>
      <c r="B94" s="36">
        <v>137</v>
      </c>
      <c r="C94" s="38" t="s">
        <v>141</v>
      </c>
      <c r="D94" s="33"/>
      <c r="E94" s="33"/>
      <c r="F94" s="33"/>
      <c r="G94" s="33"/>
      <c r="H94" s="33"/>
    </row>
    <row r="95" spans="1:8" ht="15.75" thickBot="1">
      <c r="A95" s="37">
        <v>91</v>
      </c>
      <c r="B95" s="38">
        <v>112</v>
      </c>
      <c r="C95" s="36" t="s">
        <v>141</v>
      </c>
      <c r="D95" s="33"/>
      <c r="E95" s="33"/>
      <c r="F95" s="33"/>
      <c r="G95" s="33"/>
      <c r="H95" s="33"/>
    </row>
    <row r="96" spans="1:8" ht="15.75" thickBot="1">
      <c r="A96" s="39">
        <v>92</v>
      </c>
      <c r="B96" s="36">
        <v>98</v>
      </c>
      <c r="C96" s="38" t="s">
        <v>141</v>
      </c>
      <c r="D96" s="33"/>
      <c r="E96" s="33"/>
      <c r="F96" s="33"/>
      <c r="G96" s="33"/>
      <c r="H96" s="33"/>
    </row>
    <row r="97" spans="1:8" ht="15.75" thickBot="1">
      <c r="A97" s="37">
        <v>93</v>
      </c>
      <c r="B97" s="38">
        <v>80</v>
      </c>
      <c r="C97" s="36" t="s">
        <v>141</v>
      </c>
      <c r="D97" s="33"/>
      <c r="E97" s="33"/>
      <c r="F97" s="33"/>
      <c r="G97" s="33"/>
      <c r="H97" s="33"/>
    </row>
    <row r="98" spans="1:8" ht="15.75" thickBot="1">
      <c r="A98" s="39">
        <v>94</v>
      </c>
      <c r="B98" s="36">
        <v>67</v>
      </c>
      <c r="C98" s="38" t="s">
        <v>141</v>
      </c>
      <c r="D98" s="33"/>
      <c r="E98" s="33"/>
      <c r="F98" s="33"/>
      <c r="G98" s="33"/>
      <c r="H98" s="33"/>
    </row>
    <row r="99" spans="1:8" ht="15.75" thickBot="1">
      <c r="A99" s="37">
        <v>95</v>
      </c>
      <c r="B99" s="38">
        <v>53</v>
      </c>
      <c r="C99" s="36" t="s">
        <v>141</v>
      </c>
      <c r="D99" s="33"/>
      <c r="E99" s="33"/>
      <c r="F99" s="33"/>
      <c r="G99" s="33"/>
      <c r="H99" s="33"/>
    </row>
    <row r="100" spans="1:8" ht="15.75" thickBot="1">
      <c r="A100" s="39">
        <v>96</v>
      </c>
      <c r="B100" s="36">
        <v>41</v>
      </c>
      <c r="C100" s="38" t="s">
        <v>141</v>
      </c>
      <c r="D100" s="33"/>
      <c r="E100" s="33"/>
      <c r="F100" s="33"/>
      <c r="G100" s="33"/>
      <c r="H100" s="33"/>
    </row>
    <row r="101" spans="1:8" ht="15.75" thickBot="1">
      <c r="A101" s="37">
        <v>97</v>
      </c>
      <c r="B101" s="38">
        <v>31</v>
      </c>
      <c r="C101" s="36" t="s">
        <v>141</v>
      </c>
      <c r="D101" s="33"/>
      <c r="E101" s="33"/>
      <c r="F101" s="33"/>
      <c r="G101" s="33"/>
      <c r="H101" s="33"/>
    </row>
    <row r="102" spans="1:8" ht="15.75" thickBot="1">
      <c r="A102" s="39">
        <v>98</v>
      </c>
      <c r="B102" s="36">
        <v>23</v>
      </c>
      <c r="C102" s="38" t="s">
        <v>141</v>
      </c>
      <c r="D102" s="33"/>
      <c r="E102" s="33"/>
      <c r="F102" s="33"/>
      <c r="G102" s="33"/>
      <c r="H102" s="33"/>
    </row>
    <row r="103" spans="1:8" ht="15.75" thickBot="1">
      <c r="A103" s="37">
        <v>99</v>
      </c>
      <c r="B103" s="38">
        <v>16</v>
      </c>
      <c r="C103" s="36" t="s">
        <v>141</v>
      </c>
      <c r="D103" s="33"/>
      <c r="E103" s="33"/>
      <c r="F103" s="33"/>
      <c r="G103" s="33"/>
      <c r="H103" s="33"/>
    </row>
    <row r="104" spans="1:8" ht="15.75" thickBot="1">
      <c r="A104" s="39">
        <v>100</v>
      </c>
      <c r="B104" s="36">
        <v>11</v>
      </c>
      <c r="C104" s="38" t="s">
        <v>141</v>
      </c>
      <c r="D104" s="33"/>
      <c r="E104" s="33"/>
      <c r="F104" s="33"/>
      <c r="G104" s="33"/>
      <c r="H104" s="33"/>
    </row>
    <row r="105" spans="1:8" ht="15.75" thickBot="1">
      <c r="A105" s="37">
        <v>101</v>
      </c>
      <c r="B105" s="38">
        <v>4</v>
      </c>
      <c r="C105" s="33"/>
      <c r="D105" s="33"/>
      <c r="E105" s="33"/>
      <c r="F105" s="33"/>
      <c r="G105" s="33"/>
      <c r="H105" s="33"/>
    </row>
    <row r="106" spans="1:8" ht="15.75" thickBot="1">
      <c r="A106" s="39">
        <v>102</v>
      </c>
      <c r="B106" s="36">
        <v>3</v>
      </c>
      <c r="C106" s="36" t="s">
        <v>141</v>
      </c>
      <c r="D106" s="33"/>
      <c r="E106" s="33"/>
      <c r="F106" s="33"/>
      <c r="G106" s="33"/>
      <c r="H106" s="33"/>
    </row>
    <row r="107" spans="1:8" ht="15.75" thickBot="1">
      <c r="A107" s="37">
        <v>103</v>
      </c>
      <c r="B107" s="38">
        <v>2</v>
      </c>
      <c r="C107" s="38" t="s">
        <v>141</v>
      </c>
      <c r="D107" s="33"/>
      <c r="E107" s="33"/>
      <c r="F107" s="33"/>
      <c r="G107" s="33"/>
      <c r="H107" s="33"/>
    </row>
    <row r="108" spans="1:8" ht="15.75" thickBot="1">
      <c r="A108" s="39">
        <v>104</v>
      </c>
      <c r="B108" s="36">
        <v>1</v>
      </c>
      <c r="C108" s="36" t="s">
        <v>141</v>
      </c>
      <c r="D108" s="33"/>
      <c r="E108" s="33"/>
      <c r="F108" s="33"/>
      <c r="G108" s="33"/>
      <c r="H108" s="33"/>
    </row>
    <row r="109" spans="1:8" ht="29.25" thickBot="1">
      <c r="A109" s="37" t="s">
        <v>142</v>
      </c>
      <c r="B109" s="38">
        <v>1</v>
      </c>
      <c r="C109" s="38" t="s">
        <v>141</v>
      </c>
      <c r="D109" s="33"/>
      <c r="E109" s="33"/>
      <c r="F109" s="33"/>
      <c r="G109" s="33"/>
      <c r="H109" s="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1032B06A5B3EE4A885071E99F0C9C5D" ma:contentTypeVersion="4" ma:contentTypeDescription="Vytvoří nový dokument" ma:contentTypeScope="" ma:versionID="3413076e2503c9dd72bf8d6e77e2319a">
  <xsd:schema xmlns:xsd="http://www.w3.org/2001/XMLSchema" xmlns:xs="http://www.w3.org/2001/XMLSchema" xmlns:p="http://schemas.microsoft.com/office/2006/metadata/properties" xmlns:ns2="a4066a5e-7ff9-4594-9395-62df5d4e30db" targetNamespace="http://schemas.microsoft.com/office/2006/metadata/properties" ma:root="true" ma:fieldsID="c79a80058de446a5a4f6b7edff881e5c" ns2:_="">
    <xsd:import namespace="a4066a5e-7ff9-4594-9395-62df5d4e30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66a5e-7ff9-4594-9395-62df5d4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767F52-91BD-42E5-AAAB-C9FDE3E78B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66a5e-7ff9-4594-9395-62df5d4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46F800-1AE6-43E6-9E04-9487239C8BAC}">
  <ds:schemaRefs>
    <ds:schemaRef ds:uri="http://schemas.microsoft.com/sharepoint/v3/contenttype/forms"/>
  </ds:schemaRefs>
</ds:datastoreItem>
</file>

<file path=customXml/itemProps3.xml><?xml version="1.0" encoding="utf-8"?>
<ds:datastoreItem xmlns:ds="http://schemas.openxmlformats.org/officeDocument/2006/customXml" ds:itemID="{594EDD21-0EEF-4C72-A431-246F31C174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Czech data 2019</vt:lpstr>
      <vt:lpstr>Czech data 2020</vt:lpstr>
      <vt:lpstr>Czech data 2021 blank</vt:lpstr>
      <vt:lpstr>Czech data 2021</vt:lpstr>
      <vt:lpstr>Czech data 2022</vt:lpstr>
      <vt:lpstr>Czech data 2023</vt:lpstr>
      <vt:lpstr>Czech data 1920-2020</vt:lpstr>
      <vt:lpstr>Czech matrix</vt:lpstr>
      <vt:lpstr>Low resolution</vt:lpstr>
      <vt:lpstr>Small data</vt:lpstr>
      <vt:lpstr>Estonian data_blank</vt:lpstr>
      <vt:lpstr>Estonian data_solved</vt:lpstr>
      <vt:lpstr>French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Leps</dc:creator>
  <cp:keywords/>
  <dc:description/>
  <cp:lastModifiedBy>Blažek Petr</cp:lastModifiedBy>
  <cp:revision/>
  <dcterms:created xsi:type="dcterms:W3CDTF">2001-11-28T11:59:56Z</dcterms:created>
  <dcterms:modified xsi:type="dcterms:W3CDTF">2025-03-17T13:58:29Z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0x01010081032B06A5B3EE4A885071E99F0C9C5D</vt:lpwstr>
  </property>
</Properties>
</file>